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4.xml" ContentType="application/vnd.openxmlformats-officedocument.spreadsheetml.worksheet+xml"/>
  <Override PartName="/xl/charts/chart158.xml" ContentType="application/vnd.openxmlformats-officedocument.drawingml.chart+xml"/>
  <Override PartName="/xl/charts/chart157.xml" ContentType="application/vnd.openxmlformats-officedocument.drawingml.chart+xml"/>
  <Override PartName="/xl/charts/chart156.xml" ContentType="application/vnd.openxmlformats-officedocument.drawingml.chart+xml"/>
  <Override PartName="/xl/charts/chart155.xml" ContentType="application/vnd.openxmlformats-officedocument.drawingml.chart+xml"/>
  <Override PartName="/xl/charts/chart159.xml" ContentType="application/vnd.openxmlformats-officedocument.drawingml.chart+xml"/>
  <Override PartName="/xl/charts/chart160.xml" ContentType="application/vnd.openxmlformats-officedocument.drawingml.chart+xml"/>
  <Override PartName="/xl/charts/chart163.xml" ContentType="application/vnd.openxmlformats-officedocument.drawingml.chart+xml"/>
  <Override PartName="/xl/charts/chart162.xml" ContentType="application/vnd.openxmlformats-officedocument.drawingml.chart+xml"/>
  <Override PartName="/xl/charts/chart161.xml" ContentType="application/vnd.openxmlformats-officedocument.drawingml.chart+xml"/>
  <Override PartName="/xl/drawings/drawing37.xml" ContentType="application/vnd.openxmlformats-officedocument.drawing+xml"/>
  <Override PartName="/xl/theme/themeOverride13.xml" ContentType="application/vnd.openxmlformats-officedocument.themeOverride+xml"/>
  <Override PartName="/xl/drawings/drawing36.xml" ContentType="application/vnd.openxmlformats-officedocument.drawing+xml"/>
  <Override PartName="/xl/charts/chart154.xml" ContentType="application/vnd.openxmlformats-officedocument.drawingml.chart+xml"/>
  <Override PartName="/xl/charts/chart148.xml" ContentType="application/vnd.openxmlformats-officedocument.drawingml.chart+xml"/>
  <Override PartName="/xl/charts/chart147.xml" ContentType="application/vnd.openxmlformats-officedocument.drawingml.chart+xml"/>
  <Override PartName="/xl/theme/themeOverride11.xml" ContentType="application/vnd.openxmlformats-officedocument.themeOverride+xml"/>
  <Override PartName="/xl/drawings/drawing35.xml" ContentType="application/vnd.openxmlformats-officedocument.drawing+xml"/>
  <Override PartName="/xl/charts/chart149.xml" ContentType="application/vnd.openxmlformats-officedocument.drawingml.chart+xml"/>
  <Override PartName="/xl/charts/chart150.xml" ContentType="application/vnd.openxmlformats-officedocument.drawingml.chart+xml"/>
  <Override PartName="/xl/charts/chart153.xml" ContentType="application/vnd.openxmlformats-officedocument.drawingml.chart+xml"/>
  <Override PartName="/xl/theme/themeOverride12.xml" ContentType="application/vnd.openxmlformats-officedocument.themeOverride+xml"/>
  <Override PartName="/xl/charts/chart152.xml" ContentType="application/vnd.openxmlformats-officedocument.drawingml.chart+xml"/>
  <Override PartName="/xl/charts/chart151.xml" ContentType="application/vnd.openxmlformats-officedocument.drawingml.chart+xml"/>
  <Override PartName="/xl/charts/chart164.xml" ContentType="application/vnd.openxmlformats-officedocument.drawingml.chart+xml"/>
  <Override PartName="/xl/theme/themeOverride14.xml" ContentType="application/vnd.openxmlformats-officedocument.themeOverride+xml"/>
  <Override PartName="/xl/charts/chart165.xml" ContentType="application/vnd.openxmlformats-officedocument.drawingml.chart+xml"/>
  <Override PartName="/xl/charts/chart177.xml" ContentType="application/vnd.openxmlformats-officedocument.drawingml.chart+xml"/>
  <Override PartName="/xl/theme/themeOverride16.xml" ContentType="application/vnd.openxmlformats-officedocument.themeOverride+xml"/>
  <Override PartName="/xl/charts/chart176.xml" ContentType="application/vnd.openxmlformats-officedocument.drawingml.chart+xml"/>
  <Override PartName="/xl/charts/chart175.xml" ContentType="application/vnd.openxmlformats-officedocument.drawingml.chart+xml"/>
  <Override PartName="/xl/charts/chart178.xml" ContentType="application/vnd.openxmlformats-officedocument.drawingml.chart+xml"/>
  <Override PartName="/xl/drawings/drawing40.xml" ContentType="application/vnd.openxmlformats-officedocument.drawing+xml"/>
  <Override PartName="/xl/theme/themeOverride17.xml" ContentType="application/vnd.openxmlformats-officedocument.themeOverride+xml"/>
  <Override PartName="/xl/charts/chart182.xml" ContentType="application/vnd.openxmlformats-officedocument.drawingml.chart+xml"/>
  <Override PartName="/xl/charts/chart181.xml" ContentType="application/vnd.openxmlformats-officedocument.drawingml.chart+xml"/>
  <Override PartName="/xl/charts/chart180.xml" ContentType="application/vnd.openxmlformats-officedocument.drawingml.chart+xml"/>
  <Override PartName="/xl/charts/chart179.xml" ContentType="application/vnd.openxmlformats-officedocument.drawingml.chart+xml"/>
  <Override PartName="/xl/charts/chart174.xml" ContentType="application/vnd.openxmlformats-officedocument.drawingml.chart+xml"/>
  <Override PartName="/xl/charts/chart173.xml" ContentType="application/vnd.openxmlformats-officedocument.drawingml.chart+xml"/>
  <Override PartName="/xl/drawings/drawing39.xml" ContentType="application/vnd.openxmlformats-officedocument.drawing+xml"/>
  <Override PartName="/xl/charts/chart167.xml" ContentType="application/vnd.openxmlformats-officedocument.drawingml.chart+xml"/>
  <Override PartName="/xl/drawings/drawing38.xml" ContentType="application/vnd.openxmlformats-officedocument.drawing+xml"/>
  <Override PartName="/xl/charts/chart166.xml" ContentType="application/vnd.openxmlformats-officedocument.drawingml.chart+xml"/>
  <Override PartName="/xl/charts/chart168.xml" ContentType="application/vnd.openxmlformats-officedocument.drawingml.chart+xml"/>
  <Override PartName="/xl/charts/chart169.xml" ContentType="application/vnd.openxmlformats-officedocument.drawingml.chart+xml"/>
  <Override PartName="/xl/charts/chart170.xml" ContentType="application/vnd.openxmlformats-officedocument.drawingml.chart+xml"/>
  <Override PartName="/xl/theme/themeOverride15.xml" ContentType="application/vnd.openxmlformats-officedocument.themeOverride+xml"/>
  <Override PartName="/xl/charts/chart172.xml" ContentType="application/vnd.openxmlformats-officedocument.drawingml.chart+xml"/>
  <Override PartName="/xl/charts/chart171.xml" ContentType="application/vnd.openxmlformats-officedocument.drawingml.chart+xml"/>
  <Override PartName="/xl/charts/chart146.xml" ContentType="application/vnd.openxmlformats-officedocument.drawingml.chart+xml"/>
  <Override PartName="/xl/charts/chart145.xml" ContentType="application/vnd.openxmlformats-officedocument.drawingml.chart+xml"/>
  <Override PartName="/xl/charts/chart144.xml" ContentType="application/vnd.openxmlformats-officedocument.drawingml.chart+xml"/>
  <Override PartName="/xl/charts/chart120.xml" ContentType="application/vnd.openxmlformats-officedocument.drawingml.chart+xml"/>
  <Override PartName="/xl/charts/chart119.xml" ContentType="application/vnd.openxmlformats-officedocument.drawingml.chart+xml"/>
  <Override PartName="/xl/drawings/drawing30.xml" ContentType="application/vnd.openxmlformats-officedocument.drawing+xml"/>
  <Override PartName="/xl/charts/chart118.xml" ContentType="application/vnd.openxmlformats-officedocument.drawingml.chart+xml"/>
  <Override PartName="/xl/charts/chart121.xml" ContentType="application/vnd.openxmlformats-officedocument.drawingml.chart+xml"/>
  <Override PartName="/xl/charts/chart122.xml" ContentType="application/vnd.openxmlformats-officedocument.drawingml.chart+xml"/>
  <Override PartName="/xl/theme/themeOverride7.xml" ContentType="application/vnd.openxmlformats-officedocument.themeOverride+xml"/>
  <Override PartName="/xl/drawings/drawing31.xml" ContentType="application/vnd.openxmlformats-officedocument.drawing+xml"/>
  <Override PartName="/xl/charts/chart124.xml" ContentType="application/vnd.openxmlformats-officedocument.drawingml.chart+xml"/>
  <Override PartName="/xl/charts/chart123.xml" ContentType="application/vnd.openxmlformats-officedocument.drawingml.chart+xml"/>
  <Override PartName="/xl/charts/chart117.xml" ContentType="application/vnd.openxmlformats-officedocument.drawingml.chart+xml"/>
  <Override PartName="/xl/theme/themeOverride6.xml" ContentType="application/vnd.openxmlformats-officedocument.themeOverride+xml"/>
  <Override PartName="/xl/charts/chart109.xml" ContentType="application/vnd.openxmlformats-officedocument.drawingml.chart+xml"/>
  <Override PartName="/xl/charts/chart108.xml" ContentType="application/vnd.openxmlformats-officedocument.drawingml.chart+xml"/>
  <Override PartName="/xl/drawings/drawing28.xml" ContentType="application/vnd.openxmlformats-officedocument.drawing+xml"/>
  <Override PartName="/xl/charts/chart110.xml" ContentType="application/vnd.openxmlformats-officedocument.drawingml.chart+xml"/>
  <Override PartName="/xl/charts/chart111.xml" ContentType="application/vnd.openxmlformats-officedocument.drawingml.chart+xml"/>
  <Override PartName="/xl/worksheets/sheet1.xml" ContentType="application/vnd.openxmlformats-officedocument.spreadsheetml.worksheet+xml"/>
  <Override PartName="/xl/charts/chart116.xml" ContentType="application/vnd.openxmlformats-officedocument.drawingml.chart+xml"/>
  <Override PartName="/xl/charts/chart115.xml" ContentType="application/vnd.openxmlformats-officedocument.drawingml.chart+xml"/>
  <Override PartName="/xl/charts/chart114.xml" ContentType="application/vnd.openxmlformats-officedocument.drawingml.chart+xml"/>
  <Override PartName="/xl/charts/chart113.xml" ContentType="application/vnd.openxmlformats-officedocument.drawingml.chart+xml"/>
  <Override PartName="/xl/drawings/drawing29.xml" ContentType="application/vnd.openxmlformats-officedocument.drawing+xml"/>
  <Override PartName="/xl/charts/chart125.xml" ContentType="application/vnd.openxmlformats-officedocument.drawingml.chart+xml"/>
  <Override PartName="/xl/charts/chart126.xml" ContentType="application/vnd.openxmlformats-officedocument.drawingml.chart+xml"/>
  <Override PartName="/xl/charts/chart127.xml" ContentType="application/vnd.openxmlformats-officedocument.drawingml.chart+xml"/>
  <Override PartName="/xl/charts/chart139.xml" ContentType="application/vnd.openxmlformats-officedocument.drawingml.chart+xml"/>
  <Override PartName="/xl/charts/chart138.xml" ContentType="application/vnd.openxmlformats-officedocument.drawingml.chart+xml"/>
  <Override PartName="/xl/charts/chart137.xml" ContentType="application/vnd.openxmlformats-officedocument.drawingml.chart+xml"/>
  <Override PartName="/xl/drawings/drawing33.xml" ContentType="application/vnd.openxmlformats-officedocument.drawing+xml"/>
  <Override PartName="/xl/charts/chart136.xml" ContentType="application/vnd.openxmlformats-officedocument.drawingml.chart+xml"/>
  <Override PartName="/xl/charts/chart140.xml" ContentType="application/vnd.openxmlformats-officedocument.drawingml.chart+xml"/>
  <Override PartName="/xl/theme/themeOverride10.xml" ContentType="application/vnd.openxmlformats-officedocument.themeOverride+xml"/>
  <Override PartName="/xl/charts/chart141.xml" ContentType="application/vnd.openxmlformats-officedocument.drawingml.chart+xml"/>
  <Override PartName="/xl/charts/chart143.xml" ContentType="application/vnd.openxmlformats-officedocument.drawingml.chart+xml"/>
  <Override PartName="/xl/drawings/drawing34.xml" ContentType="application/vnd.openxmlformats-officedocument.drawing+xml"/>
  <Override PartName="/xl/charts/chart142.xml" ContentType="application/vnd.openxmlformats-officedocument.drawingml.chart+xml"/>
  <Override PartName="/xl/charts/chart135.xml" ContentType="application/vnd.openxmlformats-officedocument.drawingml.chart+xml"/>
  <Override PartName="/xl/charts/chart129.xml" ContentType="application/vnd.openxmlformats-officedocument.drawingml.chart+xml"/>
  <Override PartName="/xl/theme/themeOverride8.xml" ContentType="application/vnd.openxmlformats-officedocument.themeOverride+xml"/>
  <Override PartName="/xl/charts/chart128.xml" ContentType="application/vnd.openxmlformats-officedocument.drawingml.chart+xml"/>
  <Override PartName="/xl/charts/chart130.xml" ContentType="application/vnd.openxmlformats-officedocument.drawingml.chart+xml"/>
  <Override PartName="/xl/drawings/drawing32.xml" ContentType="application/vnd.openxmlformats-officedocument.drawing+xml"/>
  <Override PartName="/xl/charts/chart131.xml" ContentType="application/vnd.openxmlformats-officedocument.drawingml.chart+xml"/>
  <Override PartName="/xl/theme/themeOverride9.xml" ContentType="application/vnd.openxmlformats-officedocument.themeOverride+xml"/>
  <Override PartName="/xl/charts/chart134.xml" ContentType="application/vnd.openxmlformats-officedocument.drawingml.chart+xml"/>
  <Override PartName="/xl/charts/chart133.xml" ContentType="application/vnd.openxmlformats-officedocument.drawingml.chart+xml"/>
  <Override PartName="/xl/charts/chart132.xml" ContentType="application/vnd.openxmlformats-officedocument.drawingml.chart+xml"/>
  <Override PartName="/xl/charts/chart183.xml" ContentType="application/vnd.openxmlformats-officedocument.drawingml.chart+xml"/>
  <Override PartName="/xl/worksheets/sheet2.xml" ContentType="application/vnd.openxmlformats-officedocument.spreadsheetml.worksheet+xml"/>
  <Override PartName="/xl/worksheets/sheet3.xml" ContentType="application/vnd.openxmlformats-officedocument.spreadsheetml.worksheet+xml"/>
  <Override PartName="/xl/charts/chart193.xml" ContentType="application/vnd.openxmlformats-officedocument.drawingml.chart+xml"/>
  <Override PartName="/xl/charts/chart186.xml" ContentType="application/vnd.openxmlformats-officedocument.drawingml.chart+xml"/>
  <Override PartName="/xl/theme/themeOverride18.xml" ContentType="application/vnd.openxmlformats-officedocument.themeOverride+xml"/>
  <Override PartName="/xl/charts/chart185.xml" ContentType="application/vnd.openxmlformats-officedocument.drawingml.chart+xml"/>
  <Override PartName="/xl/drawings/drawing41.xml" ContentType="application/vnd.openxmlformats-officedocument.drawing+xml"/>
  <Override PartName="/xl/charts/chart184.xml" ContentType="application/vnd.openxmlformats-officedocument.drawingml.chart+xml"/>
  <Override PartName="/xl/charts/chart187.xml" ContentType="application/vnd.openxmlformats-officedocument.drawingml.chart+xml"/>
  <Override PartName="/xl/drawings/drawing42.xml" ContentType="application/vnd.openxmlformats-officedocument.drawing+xml"/>
  <Override PartName="/xl/charts/chart188.xml" ContentType="application/vnd.openxmlformats-officedocument.drawingml.chart+xml"/>
  <Override PartName="/xl/charts/chart192.xml" ContentType="application/vnd.openxmlformats-officedocument.drawingml.chart+xml"/>
  <Override PartName="/xl/drawings/drawing43.xml" ContentType="application/vnd.openxmlformats-officedocument.drawing+xml"/>
  <Override PartName="/xl/charts/chart191.xml" ContentType="application/vnd.openxmlformats-officedocument.drawingml.chart+xml"/>
  <Override PartName="/xl/charts/chart190.xml" ContentType="application/vnd.openxmlformats-officedocument.drawingml.chart+xml"/>
  <Override PartName="/xl/charts/chart189.xml" ContentType="application/vnd.openxmlformats-officedocument.drawingml.chart+xml"/>
  <Override PartName="/xl/charts/chart107.xml" ContentType="application/vnd.openxmlformats-officedocument.drawingml.chart+xml"/>
  <Override PartName="/xl/charts/chart112.xml" ContentType="application/vnd.openxmlformats-officedocument.drawingml.chart+xml"/>
  <Override PartName="/xl/charts/chart105.xml" ContentType="application/vnd.openxmlformats-officedocument.drawingml.chart+xml"/>
  <Override PartName="/xl/charts/chart22.xml" ContentType="application/vnd.openxmlformats-officedocument.drawingml.chart+xml"/>
  <Override PartName="/xl/charts/chart21.xml" ContentType="application/vnd.openxmlformats-officedocument.drawingml.chart+xml"/>
  <Override PartName="/xl/charts/chart20.xml" ContentType="application/vnd.openxmlformats-officedocument.drawingml.chart+xml"/>
  <Override PartName="/xl/charts/chart19.xml" ContentType="application/vnd.openxmlformats-officedocument.drawingml.chart+xml"/>
  <Override PartName="/xl/drawings/drawing10.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9.xml" ContentType="application/vnd.openxmlformats-officedocument.drawingml.chart+xml"/>
  <Override PartName="/xl/charts/chart28.xml" ContentType="application/vnd.openxmlformats-officedocument.drawingml.chart+xml"/>
  <Override PartName="/xl/drawings/drawing11.xml" ContentType="application/vnd.openxmlformats-officedocument.drawing+xml"/>
  <Override PartName="/xl/charts/chart27.xml" ContentType="application/vnd.openxmlformats-officedocument.drawingml.chart+xml"/>
  <Override PartName="/xl/charts/chart26.xml" ContentType="application/vnd.openxmlformats-officedocument.drawingml.chart+xml"/>
  <Override PartName="/xl/theme/themeOverride3.xml" ContentType="application/vnd.openxmlformats-officedocument.themeOverride+xml"/>
  <Override PartName="/xl/charts/chart18.xml" ContentType="application/vnd.openxmlformats-officedocument.drawingml.chart+xml"/>
  <Override PartName="/xl/charts/chart17.xml" ContentType="application/vnd.openxmlformats-officedocument.drawingml.chart+xml"/>
  <Override PartName="/xl/theme/themeOverride1.xml" ContentType="application/vnd.openxmlformats-officedocument.themeOverride+xml"/>
  <Override PartName="/xl/charts/chart12.xml" ContentType="application/vnd.openxmlformats-officedocument.drawingml.chart+xml"/>
  <Override PartName="/xl/charts/chart11.xml" ContentType="application/vnd.openxmlformats-officedocument.drawingml.chart+xml"/>
  <Override PartName="/xl/drawings/drawing7.xml" ContentType="application/vnd.openxmlformats-officedocument.drawing+xml"/>
  <Override PartName="/xl/charts/chart10.xml" ContentType="application/vnd.openxmlformats-officedocument.drawingml.chart+xml"/>
  <Override PartName="/xl/charts/chart13.xml" ContentType="application/vnd.openxmlformats-officedocument.drawingml.chart+xml"/>
  <Override PartName="/xl/theme/themeOverride2.xml" ContentType="application/vnd.openxmlformats-officedocument.themeOverride+xml"/>
  <Override PartName="/xl/drawings/drawing8.xml" ContentType="application/vnd.openxmlformats-officedocument.drawing+xml"/>
  <Override PartName="/xl/drawings/drawing9.xml" ContentType="application/vnd.openxmlformats-officedocument.drawing+xml"/>
  <Override PartName="/xl/charts/chart16.xml" ContentType="application/vnd.openxmlformats-officedocument.drawingml.chart+xml"/>
  <Override PartName="/xl/charts/chart15.xml" ContentType="application/vnd.openxmlformats-officedocument.drawingml.chart+xml"/>
  <Override PartName="/xl/charts/chart14.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drawings/drawing12.xml" ContentType="application/vnd.openxmlformats-officedocument.drawing+xml"/>
  <Override PartName="/xl/charts/chart45.xml" ContentType="application/vnd.openxmlformats-officedocument.drawingml.chart+xml"/>
  <Override PartName="/xl/charts/chart106.xml" ContentType="application/vnd.openxmlformats-officedocument.drawingml.chart+xml"/>
  <Override PartName="/xl/charts/chart43.xml" ContentType="application/vnd.openxmlformats-officedocument.drawingml.chart+xml"/>
  <Override PartName="/xl/charts/chart42.xml" ContentType="application/vnd.openxmlformats-officedocument.drawingml.chart+xml"/>
  <Override PartName="/xl/drawings/drawing15.xml" ContentType="application/vnd.openxmlformats-officedocument.drawing+xml"/>
  <Override PartName="/xl/theme/themeOverride5.xml" ContentType="application/vnd.openxmlformats-officedocument.themeOverride+xml"/>
  <Override PartName="/xl/charts/chart46.xml" ContentType="application/vnd.openxmlformats-officedocument.drawingml.chart+xml"/>
  <Override PartName="/xl/drawings/drawing16.xml" ContentType="application/vnd.openxmlformats-officedocument.drawing+xml"/>
  <Override PartName="/xl/charts/chart47.xml" ContentType="application/vnd.openxmlformats-officedocument.drawingml.chart+xml"/>
  <Override PartName="/xl/charts/chart41.xml" ContentType="application/vnd.openxmlformats-officedocument.drawingml.chart+xml"/>
  <Override PartName="/xl/theme/themeOverride4.xml" ContentType="application/vnd.openxmlformats-officedocument.themeOverride+xml"/>
  <Override PartName="/xl/charts/chart40.xml" ContentType="application/vnd.openxmlformats-officedocument.drawingml.chart+xml"/>
  <Override PartName="/xl/charts/chart35.xml" ContentType="application/vnd.openxmlformats-officedocument.drawingml.chart+xml"/>
  <Override PartName="/xl/charts/chart34.xml" ContentType="application/vnd.openxmlformats-officedocument.drawingml.chart+xml"/>
  <Override PartName="/xl/drawings/drawing13.xml" ContentType="application/vnd.openxmlformats-officedocument.drawing+xml"/>
  <Override PartName="/xl/charts/chart33.xml" ContentType="application/vnd.openxmlformats-officedocument.drawingml.chart+xml"/>
  <Override PartName="/xl/charts/chart32.xml" ContentType="application/vnd.openxmlformats-officedocument.drawingml.chart+xml"/>
  <Override PartName="/xl/drawings/drawing14.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xl/charts/chart39.xml" ContentType="application/vnd.openxmlformats-officedocument.drawingml.chart+xml"/>
  <Override PartName="/xl/charts/chart38.xml" ContentType="application/vnd.openxmlformats-officedocument.drawingml.chart+xml"/>
  <Override PartName="/xl/charts/chart9.xml" ContentType="application/vnd.openxmlformats-officedocument.drawingml.chart+xml"/>
  <Override PartName="/xl/drawings/drawing6.xml" ContentType="application/vnd.openxmlformats-officedocument.drawing+xml"/>
  <Override PartName="/xl/charts/chart8.xml" ContentType="application/vnd.openxmlformats-officedocument.drawingml.chart+xml"/>
  <Override PartName="/xl/worksheets/sheet24.xml" ContentType="application/vnd.openxmlformats-officedocument.spreadsheetml.worksheet+xml"/>
  <Override PartName="/xl/worksheets/sheet23.xml" ContentType="application/vnd.openxmlformats-officedocument.spreadsheetml.worksheet+xml"/>
  <Override PartName="/xl/worksheets/sheet22.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2.xml" ContentType="application/vnd.openxmlformats-officedocument.spreadsheetml.worksheet+xml"/>
  <Override PartName="/xl/worksheets/sheet31.xml" ContentType="application/vnd.openxmlformats-officedocument.spreadsheetml.worksheet+xml"/>
  <Override PartName="/xl/worksheets/sheet30.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charts/chart1.xml" ContentType="application/vnd.openxmlformats-officedocument.drawingml.chart+xml"/>
  <Override PartName="/xl/drawings/drawing3.xml" ContentType="application/vnd.openxmlformats-officedocument.drawing+xml"/>
  <Override PartName="/xl/drawings/drawing2.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charts/chart7.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harts/chart4.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worksheets/sheet40.xml" ContentType="application/vnd.openxmlformats-officedocument.spreadsheetml.worksheet+xml"/>
  <Override PartName="/xl/worksheets/sheet39.xml" ContentType="application/vnd.openxmlformats-officedocument.spreadsheetml.worksheet+xml"/>
  <Override PartName="/xl/worksheets/sheet38.xml" ContentType="application/vnd.openxmlformats-officedocument.spreadsheetml.worksheet+xml"/>
  <Override PartName="/xl/worksheets/sheet37.xml" ContentType="application/vnd.openxmlformats-officedocument.spreadsheetml.worksheet+xml"/>
  <Override PartName="/xl/worksheets/sheet36.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worksheets/sheet46.xml" ContentType="application/vnd.openxmlformats-officedocument.spreadsheetml.worksheet+xml"/>
  <Override PartName="/xl/worksheets/sheet45.xml" ContentType="application/vnd.openxmlformats-officedocument.spreadsheetml.worksheet+xml"/>
  <Override PartName="/xl/worksheets/sheet44.xml" ContentType="application/vnd.openxmlformats-officedocument.spreadsheetml.worksheet+xml"/>
  <Override PartName="/xl/charts/chart48.xml" ContentType="application/vnd.openxmlformats-officedocument.drawingml.chart+xml"/>
  <Override PartName="/xl/charts/chart44.xml" ContentType="application/vnd.openxmlformats-officedocument.drawingml.chart+xml"/>
  <Override PartName="/xl/charts/chart50.xml" ContentType="application/vnd.openxmlformats-officedocument.drawingml.chart+xml"/>
  <Override PartName="/xl/charts/chart83.xml" ContentType="application/vnd.openxmlformats-officedocument.drawingml.chart+xml"/>
  <Override PartName="/xl/charts/chart84.xml" ContentType="application/vnd.openxmlformats-officedocument.drawingml.chart+xml"/>
  <Override PartName="/xl/charts/chart85.xml" ContentType="application/vnd.openxmlformats-officedocument.drawingml.chart+xml"/>
  <Override PartName="/xl/charts/chart86.xml" ContentType="application/vnd.openxmlformats-officedocument.drawingml.chart+xml"/>
  <Override PartName="/xl/drawings/drawing24.xml" ContentType="application/vnd.openxmlformats-officedocument.drawing+xml"/>
  <Override PartName="/xl/charts/chart87.xml" ContentType="application/vnd.openxmlformats-officedocument.drawingml.chart+xml"/>
  <Override PartName="/xl/drawings/drawing23.xml" ContentType="application/vnd.openxmlformats-officedocument.drawing+xml"/>
  <Override PartName="/xl/charts/chart82.xml" ContentType="application/vnd.openxmlformats-officedocument.drawingml.chart+xml"/>
  <Override PartName="/xl/charts/chart81.xml" ContentType="application/vnd.openxmlformats-officedocument.drawingml.chart+xml"/>
  <Override PartName="/xl/charts/chart75.xml" ContentType="application/vnd.openxmlformats-officedocument.drawingml.chart+xml"/>
  <Override PartName="/xl/charts/chart74.xml" ContentType="application/vnd.openxmlformats-officedocument.drawingml.chart+xml"/>
  <Override PartName="/xl/charts/chart73.xml" ContentType="application/vnd.openxmlformats-officedocument.drawingml.chart+xml"/>
  <Override PartName="/xl/charts/chart76.xml" ContentType="application/vnd.openxmlformats-officedocument.drawingml.chart+xml"/>
  <Override PartName="/xl/charts/chart77.xml" ContentType="application/vnd.openxmlformats-officedocument.drawingml.chart+xml"/>
  <Override PartName="/xl/drawings/drawing22.xml" ContentType="application/vnd.openxmlformats-officedocument.drawing+xml"/>
  <Override PartName="/xl/charts/chart80.xml" ContentType="application/vnd.openxmlformats-officedocument.drawingml.chart+xml"/>
  <Override PartName="/xl/charts/chart79.xml" ContentType="application/vnd.openxmlformats-officedocument.drawingml.chart+xml"/>
  <Override PartName="/xl/charts/chart78.xml" ContentType="application/vnd.openxmlformats-officedocument.drawingml.chart+xml"/>
  <Override PartName="/xl/charts/chart88.xml" ContentType="application/vnd.openxmlformats-officedocument.drawingml.chart+xml"/>
  <Override PartName="/xl/charts/chart89.xml" ContentType="application/vnd.openxmlformats-officedocument.drawingml.chart+xml"/>
  <Override PartName="/xl/charts/chart99.xml" ContentType="application/vnd.openxmlformats-officedocument.drawingml.chart+xml"/>
  <Override PartName="/xl/charts/chart98.xml" ContentType="application/vnd.openxmlformats-officedocument.drawingml.chart+xml"/>
  <Override PartName="/xl/charts/chart100.xml" ContentType="application/vnd.openxmlformats-officedocument.drawingml.chart+xml"/>
  <Override PartName="/xl/charts/chart101.xml" ContentType="application/vnd.openxmlformats-officedocument.drawingml.chart+xml"/>
  <Override PartName="/xl/charts/chart102.xml" ContentType="application/vnd.openxmlformats-officedocument.drawingml.chart+xml"/>
  <Override PartName="/xl/charts/chart104.xml" ContentType="application/vnd.openxmlformats-officedocument.drawingml.chart+xml"/>
  <Override PartName="/xl/charts/chart103.xml" ContentType="application/vnd.openxmlformats-officedocument.drawingml.chart+xml"/>
  <Override PartName="/xl/drawings/drawing27.xml" ContentType="application/vnd.openxmlformats-officedocument.drawing+xml"/>
  <Override PartName="/xl/drawings/drawing26.xml" ContentType="application/vnd.openxmlformats-officedocument.drawing+xml"/>
  <Override PartName="/xl/charts/chart97.xml" ContentType="application/vnd.openxmlformats-officedocument.drawingml.chart+xml"/>
  <Override PartName="/xl/drawings/drawing25.xml" ContentType="application/vnd.openxmlformats-officedocument.drawing+xml"/>
  <Override PartName="/xl/charts/chart92.xml" ContentType="application/vnd.openxmlformats-officedocument.drawingml.chart+xml"/>
  <Override PartName="/xl/charts/chart91.xml" ContentType="application/vnd.openxmlformats-officedocument.drawingml.chart+xml"/>
  <Override PartName="/xl/charts/chart90.xml" ContentType="application/vnd.openxmlformats-officedocument.drawingml.chart+xml"/>
  <Override PartName="/xl/charts/chart96.xml" ContentType="application/vnd.openxmlformats-officedocument.drawingml.chart+xml"/>
  <Override PartName="/xl/charts/chart95.xml" ContentType="application/vnd.openxmlformats-officedocument.drawingml.chart+xml"/>
  <Override PartName="/xl/charts/chart94.xml" ContentType="application/vnd.openxmlformats-officedocument.drawingml.chart+xml"/>
  <Override PartName="/xl/charts/chart93.xml" ContentType="application/vnd.openxmlformats-officedocument.drawingml.chart+xml"/>
  <Override PartName="/xl/charts/chart49.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charts/chart56.xml" ContentType="application/vnd.openxmlformats-officedocument.drawingml.chart+xml"/>
  <Override PartName="/xl/charts/chart64.xml" ContentType="application/vnd.openxmlformats-officedocument.drawingml.chart+xml"/>
  <Override PartName="/xl/charts/chart65.xml" ContentType="application/vnd.openxmlformats-officedocument.drawingml.chart+xml"/>
  <Override PartName="/xl/charts/chart55.xml" ContentType="application/vnd.openxmlformats-officedocument.drawingml.chart+xml"/>
  <Override PartName="/xl/charts/chart61.xml" ContentType="application/vnd.openxmlformats-officedocument.drawingml.chart+xml"/>
  <Override PartName="/xl/charts/chart54.xml" ContentType="application/vnd.openxmlformats-officedocument.drawingml.chart+xml"/>
  <Override PartName="/xl/charts/chart67.xml" ContentType="application/vnd.openxmlformats-officedocument.drawingml.chart+xml"/>
  <Override PartName="/xl/charts/chart57.xml" ContentType="application/vnd.openxmlformats-officedocument.drawingml.chart+xml"/>
  <Override PartName="/xl/charts/chart60.xml" ContentType="application/vnd.openxmlformats-officedocument.drawingml.chart+xml"/>
  <Override PartName="/xl/charts/chart59.xml" ContentType="application/vnd.openxmlformats-officedocument.drawingml.chart+xml"/>
  <Override PartName="/xl/charts/chart58.xml" ContentType="application/vnd.openxmlformats-officedocument.drawingml.chart+xml"/>
  <Override PartName="/xl/drawings/drawing19.xml" ContentType="application/vnd.openxmlformats-officedocument.drawing+xml"/>
  <Override PartName="/xl/drawings/drawing18.xml" ContentType="application/vnd.openxmlformats-officedocument.drawing+xml"/>
  <Override PartName="/xl/charts/chart53.xml" ContentType="application/vnd.openxmlformats-officedocument.drawingml.chart+xml"/>
  <Override PartName="/xl/charts/chart66.xml" ContentType="application/vnd.openxmlformats-officedocument.drawingml.chart+xml"/>
  <Override PartName="/xl/charts/chart70.xml" ContentType="application/vnd.openxmlformats-officedocument.drawingml.chart+xml"/>
  <Override PartName="/xl/charts/chart71.xml" ContentType="application/vnd.openxmlformats-officedocument.drawingml.chart+xml"/>
  <Override PartName="/xl/charts/chart72.xml" ContentType="application/vnd.openxmlformats-officedocument.drawingml.chart+xml"/>
  <Override PartName="/xl/charts/chart51.xml" ContentType="application/vnd.openxmlformats-officedocument.drawingml.chart+xml"/>
  <Override PartName="/xl/drawings/drawing21.xml" ContentType="application/vnd.openxmlformats-officedocument.drawing+xml"/>
  <Override PartName="/xl/charts/chart69.xml" ContentType="application/vnd.openxmlformats-officedocument.drawingml.chart+xml"/>
  <Override PartName="/xl/charts/chart52.xml" ContentType="application/vnd.openxmlformats-officedocument.drawingml.chart+xml"/>
  <Override PartName="/xl/charts/chart68.xml" ContentType="application/vnd.openxmlformats-officedocument.drawingml.chart+xml"/>
  <Override PartName="/xl/drawings/drawing17.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225" windowWidth="14520" windowHeight="11520" tabRatio="751"/>
  </bookViews>
  <sheets>
    <sheet name="Titulní" sheetId="49" r:id="rId1"/>
    <sheet name="Obsah" sheetId="27" r:id="rId2"/>
    <sheet name="1" sheetId="51" r:id="rId3"/>
    <sheet name="2" sheetId="105" r:id="rId4"/>
    <sheet name="3" sheetId="7" r:id="rId5"/>
    <sheet name="4.1" sheetId="128" r:id="rId6"/>
    <sheet name="4.2" sheetId="127" r:id="rId7"/>
    <sheet name="4.3" sheetId="132" r:id="rId8"/>
    <sheet name="5.1" sheetId="53" r:id="rId9"/>
    <sheet name="5.2" sheetId="131" r:id="rId10"/>
    <sheet name="5.3" sheetId="130" r:id="rId11"/>
    <sheet name="5.4" sheetId="147" r:id="rId12"/>
    <sheet name="6" sheetId="77" r:id="rId13"/>
    <sheet name="7.1" sheetId="129" r:id="rId14"/>
    <sheet name="7.2" sheetId="57" r:id="rId15"/>
    <sheet name="8.1" sheetId="146" r:id="rId16"/>
    <sheet name="8.2" sheetId="168" r:id="rId17"/>
    <sheet name="14.2" sheetId="118" state="hidden" r:id="rId18"/>
    <sheet name="14.3" sheetId="112" state="hidden" r:id="rId19"/>
    <sheet name="14.4" sheetId="119" state="hidden" r:id="rId20"/>
    <sheet name="14.5" sheetId="113" state="hidden" r:id="rId21"/>
    <sheet name="14.6" sheetId="120" state="hidden" r:id="rId22"/>
    <sheet name="14.7" sheetId="114" state="hidden" r:id="rId23"/>
    <sheet name="14.8" sheetId="121" state="hidden" r:id="rId24"/>
    <sheet name="14.9" sheetId="115" state="hidden" r:id="rId25"/>
    <sheet name="14.10" sheetId="122" state="hidden" r:id="rId26"/>
    <sheet name="14.11" sheetId="116" state="hidden" r:id="rId27"/>
    <sheet name="14.12" sheetId="123" state="hidden" r:id="rId28"/>
    <sheet name="14.13" sheetId="117" state="hidden" r:id="rId29"/>
    <sheet name="14.14" sheetId="124" state="hidden" r:id="rId30"/>
    <sheet name="8.3" sheetId="169" r:id="rId31"/>
    <sheet name="8.4" sheetId="170" r:id="rId32"/>
    <sheet name="8.5" sheetId="171" r:id="rId33"/>
    <sheet name="8.6" sheetId="172" r:id="rId34"/>
    <sheet name="8.7" sheetId="173" r:id="rId35"/>
    <sheet name="8.8" sheetId="174" r:id="rId36"/>
    <sheet name="8.9" sheetId="175" r:id="rId37"/>
    <sheet name="8.10" sheetId="176" r:id="rId38"/>
    <sheet name="8.11" sheetId="177" r:id="rId39"/>
    <sheet name="8.12" sheetId="178" r:id="rId40"/>
    <sheet name="8.13" sheetId="179" r:id="rId41"/>
    <sheet name="8.14" sheetId="180" r:id="rId42"/>
    <sheet name="9" sheetId="161" r:id="rId43"/>
    <sheet name="10" sheetId="181" r:id="rId44"/>
    <sheet name="11" sheetId="163" r:id="rId45"/>
    <sheet name="12" sheetId="167" r:id="rId46"/>
  </sheets>
  <definedNames>
    <definedName name="_xlnm.Print_Area" localSheetId="3">'2'!$A$1:$I$50</definedName>
    <definedName name="_xlnm.Print_Area" localSheetId="15">'8.1'!$A$1:$J$47</definedName>
    <definedName name="_xlnm.Print_Area" localSheetId="37">'8.10'!$A$1:$J$47</definedName>
    <definedName name="_xlnm.Print_Area" localSheetId="38">'8.11'!$A$1:$J$47</definedName>
    <definedName name="_xlnm.Print_Area" localSheetId="39">'8.12'!$A$1:$J$47</definedName>
    <definedName name="_xlnm.Print_Area" localSheetId="40">'8.13'!$A$1:$J$47</definedName>
    <definedName name="_xlnm.Print_Area" localSheetId="41">'8.14'!$A$1:$J$47</definedName>
    <definedName name="_xlnm.Print_Area" localSheetId="16">'8.2'!$A$1:$J$46</definedName>
    <definedName name="_xlnm.Print_Area" localSheetId="30">'8.3'!$A$1:$J$46</definedName>
    <definedName name="_xlnm.Print_Area" localSheetId="31">'8.4'!$A$1:$J$47</definedName>
    <definedName name="_xlnm.Print_Area" localSheetId="32">'8.5'!$A$1:$J$47</definedName>
    <definedName name="_xlnm.Print_Area" localSheetId="33">'8.6'!$A$1:$J$47</definedName>
    <definedName name="_xlnm.Print_Area" localSheetId="34">'8.7'!$A$1:$J$47</definedName>
    <definedName name="_xlnm.Print_Area" localSheetId="35">'8.8'!$A$1:$J$47</definedName>
    <definedName name="_xlnm.Print_Area" localSheetId="36">'8.9'!$A$1:$J$47</definedName>
    <definedName name="_xlnm.Print_Area" localSheetId="42">'9'!$A$1:$M$45</definedName>
    <definedName name="_xlnm.Print_Area" localSheetId="1">Obsah!$A$1:$K$39</definedName>
    <definedName name="_xlnm.Print_Area" localSheetId="0">Titulní!$A$1:$J$51</definedName>
  </definedNames>
  <calcPr calcId="145621"/>
</workbook>
</file>

<file path=xl/calcChain.xml><?xml version="1.0" encoding="utf-8"?>
<calcChain xmlns="http://schemas.openxmlformats.org/spreadsheetml/2006/main">
  <c r="K26" i="146" l="1"/>
  <c r="E5" i="181" l="1"/>
  <c r="I23" i="181"/>
  <c r="L23" i="181" s="1"/>
  <c r="J23" i="181"/>
  <c r="H23" i="181"/>
  <c r="K23" i="181" s="1"/>
  <c r="E22" i="181"/>
  <c r="J21" i="181"/>
  <c r="I21" i="181"/>
  <c r="H21" i="181"/>
  <c r="H20" i="181"/>
  <c r="J19" i="181"/>
  <c r="M19" i="181"/>
  <c r="L19" i="181"/>
  <c r="K19" i="181"/>
  <c r="E18" i="181"/>
  <c r="M17" i="181"/>
  <c r="L17" i="181"/>
  <c r="H17" i="181"/>
  <c r="E16" i="181"/>
  <c r="J12" i="181"/>
  <c r="M12" i="181" s="1"/>
  <c r="I12" i="181"/>
  <c r="H12" i="181"/>
  <c r="K12" i="181" s="1"/>
  <c r="E11" i="181"/>
  <c r="J10" i="181"/>
  <c r="I10" i="181"/>
  <c r="H10" i="181"/>
  <c r="H9" i="181"/>
  <c r="E7" i="181"/>
  <c r="H19" i="181" l="1"/>
  <c r="I19" i="181"/>
  <c r="J17" i="181"/>
  <c r="B16" i="181"/>
  <c r="K16" i="181" s="1"/>
  <c r="B18" i="181"/>
  <c r="I17" i="181"/>
  <c r="L12" i="181"/>
  <c r="H11" i="181"/>
  <c r="H22" i="181"/>
  <c r="M23" i="181"/>
  <c r="K17" i="181"/>
  <c r="B22" i="181"/>
  <c r="K22" i="181" s="1"/>
  <c r="B11" i="181"/>
  <c r="K11" i="181" s="1"/>
  <c r="H16" i="181" l="1"/>
  <c r="H18" i="181"/>
  <c r="K18" i="181"/>
  <c r="T4" i="161" l="1"/>
  <c r="S4" i="161"/>
  <c r="R4" i="161"/>
  <c r="Q4" i="161"/>
  <c r="P4" i="161"/>
  <c r="O4" i="161"/>
  <c r="K34" i="180" l="1"/>
  <c r="K33" i="180"/>
  <c r="K32" i="180"/>
  <c r="K31" i="180"/>
  <c r="K30" i="180"/>
  <c r="K29" i="180"/>
  <c r="K28" i="180"/>
  <c r="K27" i="180"/>
  <c r="K25" i="180"/>
  <c r="K24" i="180"/>
  <c r="K23" i="180"/>
  <c r="K22" i="180"/>
  <c r="K21" i="180"/>
  <c r="K20" i="180"/>
  <c r="K19" i="180"/>
  <c r="K18" i="180"/>
  <c r="K17" i="180"/>
  <c r="K16" i="180"/>
  <c r="K15" i="180"/>
  <c r="K14" i="180"/>
  <c r="K13" i="180"/>
  <c r="K12" i="180"/>
  <c r="K11" i="180"/>
  <c r="K10" i="180"/>
  <c r="K34" i="179"/>
  <c r="K33" i="179"/>
  <c r="K32" i="179"/>
  <c r="K31" i="179"/>
  <c r="K30" i="179"/>
  <c r="K29" i="179"/>
  <c r="K28" i="179"/>
  <c r="K27" i="179"/>
  <c r="K25" i="179"/>
  <c r="K24" i="179"/>
  <c r="K23" i="179"/>
  <c r="K22" i="179"/>
  <c r="K21" i="179"/>
  <c r="K20" i="179"/>
  <c r="K19" i="179"/>
  <c r="K18" i="179"/>
  <c r="K17" i="179"/>
  <c r="K16" i="179"/>
  <c r="K15" i="179"/>
  <c r="K14" i="179"/>
  <c r="K13" i="179"/>
  <c r="K12" i="179"/>
  <c r="K11" i="179"/>
  <c r="K10" i="179"/>
  <c r="K35" i="178"/>
  <c r="K34" i="178"/>
  <c r="K33" i="178"/>
  <c r="K32" i="178"/>
  <c r="K31" i="178"/>
  <c r="K30" i="178"/>
  <c r="K29" i="178"/>
  <c r="K28" i="178"/>
  <c r="K25" i="178"/>
  <c r="K24" i="178"/>
  <c r="K23" i="178"/>
  <c r="K22" i="178"/>
  <c r="K21" i="178"/>
  <c r="K20" i="178"/>
  <c r="K19" i="178"/>
  <c r="K18" i="178"/>
  <c r="K17" i="178"/>
  <c r="K16" i="178"/>
  <c r="K15" i="178"/>
  <c r="K14" i="178"/>
  <c r="K13" i="178"/>
  <c r="K12" i="178"/>
  <c r="K11" i="178"/>
  <c r="K10" i="178"/>
  <c r="K34" i="177"/>
  <c r="K33" i="177"/>
  <c r="K32" i="177"/>
  <c r="K31" i="177"/>
  <c r="K30" i="177"/>
  <c r="K29" i="177"/>
  <c r="K28" i="177"/>
  <c r="K27" i="177"/>
  <c r="K25" i="177"/>
  <c r="K24" i="177"/>
  <c r="K23" i="177"/>
  <c r="K22" i="177"/>
  <c r="K21" i="177"/>
  <c r="K20" i="177"/>
  <c r="K19" i="177"/>
  <c r="K18" i="177"/>
  <c r="K17" i="177"/>
  <c r="K16" i="177"/>
  <c r="K15" i="177"/>
  <c r="K14" i="177"/>
  <c r="K13" i="177"/>
  <c r="K12" i="177"/>
  <c r="K11" i="177"/>
  <c r="K10" i="177"/>
  <c r="K35" i="176"/>
  <c r="K34" i="176"/>
  <c r="K33" i="176"/>
  <c r="K32" i="176"/>
  <c r="K31" i="176"/>
  <c r="K30" i="176"/>
  <c r="K29" i="176"/>
  <c r="K28" i="176"/>
  <c r="K25" i="176"/>
  <c r="K24" i="176"/>
  <c r="K23" i="176"/>
  <c r="K22" i="176"/>
  <c r="K21" i="176"/>
  <c r="K20" i="176"/>
  <c r="K19" i="176"/>
  <c r="K18" i="176"/>
  <c r="K17" i="176"/>
  <c r="K16" i="176"/>
  <c r="K15" i="176"/>
  <c r="K14" i="176"/>
  <c r="K13" i="176"/>
  <c r="K12" i="176"/>
  <c r="K11" i="176"/>
  <c r="K10" i="176"/>
  <c r="K34" i="175"/>
  <c r="K33" i="175"/>
  <c r="K32" i="175"/>
  <c r="K31" i="175"/>
  <c r="K30" i="175"/>
  <c r="K29" i="175"/>
  <c r="K28" i="175"/>
  <c r="K27" i="175"/>
  <c r="K25" i="175"/>
  <c r="K24" i="175"/>
  <c r="K23" i="175"/>
  <c r="K22" i="175"/>
  <c r="K21" i="175"/>
  <c r="K20" i="175"/>
  <c r="K19" i="175"/>
  <c r="K18" i="175"/>
  <c r="K17" i="175"/>
  <c r="K16" i="175"/>
  <c r="K15" i="175"/>
  <c r="K14" i="175"/>
  <c r="K13" i="175"/>
  <c r="K12" i="175"/>
  <c r="K11" i="175"/>
  <c r="K10" i="175"/>
  <c r="K34" i="173"/>
  <c r="K33" i="173"/>
  <c r="K32" i="173"/>
  <c r="K31" i="173"/>
  <c r="K30" i="173"/>
  <c r="K29" i="173"/>
  <c r="K28" i="173"/>
  <c r="K27" i="173"/>
  <c r="K25" i="173"/>
  <c r="K24" i="173"/>
  <c r="K23" i="173"/>
  <c r="K22" i="173"/>
  <c r="K21" i="173"/>
  <c r="K20" i="173"/>
  <c r="K19" i="173"/>
  <c r="K18" i="173"/>
  <c r="K17" i="173"/>
  <c r="K16" i="173"/>
  <c r="K15" i="173"/>
  <c r="K14" i="173"/>
  <c r="K13" i="173"/>
  <c r="K12" i="173"/>
  <c r="K11" i="173"/>
  <c r="K10" i="173"/>
  <c r="K35" i="172"/>
  <c r="K34" i="172"/>
  <c r="K33" i="172"/>
  <c r="K32" i="172"/>
  <c r="K31" i="172"/>
  <c r="K30" i="172"/>
  <c r="K29" i="172"/>
  <c r="K28" i="172"/>
  <c r="K25" i="172"/>
  <c r="K24" i="172"/>
  <c r="K23" i="172"/>
  <c r="K22" i="172"/>
  <c r="K21" i="172"/>
  <c r="K20" i="172"/>
  <c r="K19" i="172"/>
  <c r="K18" i="172"/>
  <c r="K17" i="172"/>
  <c r="K16" i="172"/>
  <c r="K15" i="172"/>
  <c r="K14" i="172"/>
  <c r="K13" i="172"/>
  <c r="K12" i="172"/>
  <c r="K11" i="172"/>
  <c r="K10" i="172"/>
  <c r="K34" i="171"/>
  <c r="K33" i="171"/>
  <c r="K32" i="171"/>
  <c r="K31" i="171"/>
  <c r="K30" i="171"/>
  <c r="K29" i="171"/>
  <c r="K28" i="171"/>
  <c r="K27" i="171"/>
  <c r="K25" i="171"/>
  <c r="K24" i="171"/>
  <c r="K23" i="171"/>
  <c r="K22" i="171"/>
  <c r="K21" i="171"/>
  <c r="K20" i="171"/>
  <c r="K19" i="171"/>
  <c r="K18" i="171"/>
  <c r="K17" i="171"/>
  <c r="K16" i="171"/>
  <c r="K15" i="171"/>
  <c r="K14" i="171"/>
  <c r="K13" i="171"/>
  <c r="K12" i="171"/>
  <c r="K11" i="171"/>
  <c r="K10" i="171"/>
  <c r="K34" i="170"/>
  <c r="K33" i="170"/>
  <c r="K32" i="170"/>
  <c r="K31" i="170"/>
  <c r="K30" i="170"/>
  <c r="K29" i="170"/>
  <c r="K28" i="170"/>
  <c r="K27" i="170"/>
  <c r="K25" i="170"/>
  <c r="K24" i="170"/>
  <c r="K23" i="170"/>
  <c r="K22" i="170"/>
  <c r="K21" i="170"/>
  <c r="K20" i="170"/>
  <c r="K19" i="170"/>
  <c r="K18" i="170"/>
  <c r="K17" i="170"/>
  <c r="K16" i="170"/>
  <c r="K15" i="170"/>
  <c r="K14" i="170"/>
  <c r="K13" i="170"/>
  <c r="K12" i="170"/>
  <c r="K11" i="170"/>
  <c r="K10" i="170"/>
  <c r="K34" i="169"/>
  <c r="K33" i="169"/>
  <c r="K32" i="169"/>
  <c r="K31" i="169"/>
  <c r="K30" i="169"/>
  <c r="K29" i="169"/>
  <c r="K28" i="169"/>
  <c r="K27" i="169"/>
  <c r="K25" i="169"/>
  <c r="K24" i="169"/>
  <c r="K23" i="169"/>
  <c r="K22" i="169"/>
  <c r="K21" i="169"/>
  <c r="K20" i="169"/>
  <c r="K19" i="169"/>
  <c r="K18" i="169"/>
  <c r="K17" i="169"/>
  <c r="K16" i="169"/>
  <c r="K15" i="169"/>
  <c r="K14" i="169"/>
  <c r="K13" i="169"/>
  <c r="K12" i="169"/>
  <c r="K11" i="169"/>
  <c r="K10" i="169"/>
  <c r="K34" i="168"/>
  <c r="K33" i="168"/>
  <c r="K32" i="168"/>
  <c r="K31" i="168"/>
  <c r="K30" i="168"/>
  <c r="K29" i="168"/>
  <c r="K28" i="168"/>
  <c r="K27" i="168"/>
  <c r="K25" i="168"/>
  <c r="K24" i="168"/>
  <c r="K23" i="168"/>
  <c r="K22" i="168"/>
  <c r="K21" i="168"/>
  <c r="K20" i="168"/>
  <c r="K19" i="168"/>
  <c r="K18" i="168"/>
  <c r="K17" i="168"/>
  <c r="K16" i="168"/>
  <c r="K15" i="168"/>
  <c r="K14" i="168"/>
  <c r="K13" i="168"/>
  <c r="K12" i="168"/>
  <c r="K11" i="168"/>
  <c r="K10" i="168"/>
  <c r="K35" i="146"/>
  <c r="K34" i="146"/>
  <c r="K33" i="146"/>
  <c r="K32" i="146"/>
  <c r="K31" i="146"/>
  <c r="K30" i="146"/>
  <c r="K29" i="146"/>
  <c r="K28" i="146"/>
  <c r="K25" i="146"/>
  <c r="K24" i="146"/>
  <c r="K23" i="146"/>
  <c r="K22" i="146"/>
  <c r="K21" i="146"/>
  <c r="K20" i="146"/>
  <c r="K19" i="146"/>
  <c r="K18" i="146"/>
  <c r="K17" i="146"/>
  <c r="K16" i="146"/>
  <c r="K15" i="146"/>
  <c r="K14" i="146"/>
  <c r="K13" i="146"/>
  <c r="K12" i="146"/>
  <c r="K11" i="146"/>
  <c r="K10" i="146"/>
  <c r="K25" i="174"/>
  <c r="K28" i="174"/>
  <c r="K29" i="174"/>
  <c r="K30" i="174"/>
  <c r="K31" i="174"/>
  <c r="K32" i="174"/>
  <c r="K33" i="174"/>
  <c r="K34" i="174"/>
  <c r="K27" i="174"/>
  <c r="K11" i="174"/>
  <c r="K12" i="174"/>
  <c r="K13" i="174"/>
  <c r="K14" i="174"/>
  <c r="K15" i="174"/>
  <c r="K16" i="174"/>
  <c r="K17" i="174"/>
  <c r="K18" i="174"/>
  <c r="K19" i="174"/>
  <c r="K20" i="174"/>
  <c r="K21" i="174"/>
  <c r="K22" i="174"/>
  <c r="K23" i="174"/>
  <c r="K24" i="174"/>
  <c r="K10" i="174"/>
  <c r="B4" i="167" l="1"/>
  <c r="B23" i="163" l="1"/>
  <c r="H23" i="163"/>
  <c r="H4" i="163" l="1"/>
  <c r="B4" i="163" l="1"/>
  <c r="A23" i="7" l="1"/>
  <c r="A21" i="7" l="1"/>
  <c r="A20" i="7"/>
  <c r="A18" i="7" l="1"/>
  <c r="A22" i="7" l="1"/>
  <c r="A19" i="7" l="1"/>
  <c r="A1" i="27" l="1"/>
  <c r="I1" i="178" l="1"/>
  <c r="I1" i="174"/>
  <c r="I1" i="171"/>
  <c r="I1" i="177"/>
  <c r="I1" i="173"/>
  <c r="I1" i="180"/>
  <c r="I1" i="176"/>
  <c r="I1" i="172"/>
  <c r="I1" i="179"/>
  <c r="I1" i="175"/>
  <c r="I1" i="168"/>
  <c r="I1" i="170"/>
  <c r="I1" i="169"/>
  <c r="E1" i="167"/>
  <c r="K1" i="163"/>
  <c r="M1" i="161"/>
  <c r="M1" i="147"/>
  <c r="I1" i="146"/>
  <c r="M1" i="113"/>
  <c r="M1" i="117"/>
  <c r="J1" i="57"/>
  <c r="M1" i="123"/>
  <c r="P1" i="132"/>
  <c r="N1" i="131"/>
  <c r="P1" i="130"/>
  <c r="N1" i="129"/>
  <c r="N1" i="128"/>
  <c r="N1" i="127"/>
  <c r="M1" i="121"/>
  <c r="M1" i="114"/>
  <c r="M1" i="120"/>
  <c r="M1" i="119"/>
  <c r="N1" i="7"/>
  <c r="M1" i="77"/>
  <c r="M1" i="115"/>
  <c r="M1" i="124"/>
  <c r="M1" i="122"/>
  <c r="I1" i="105"/>
  <c r="N1" i="53"/>
  <c r="M1" i="112"/>
  <c r="M1" i="116"/>
  <c r="M1" i="118"/>
  <c r="C13" i="167" l="1"/>
  <c r="D13" i="167" s="1"/>
  <c r="C17" i="167"/>
  <c r="E17" i="167" s="1"/>
  <c r="C9" i="167"/>
  <c r="D9" i="167" s="1"/>
  <c r="C10" i="167"/>
  <c r="D10" i="167" s="1"/>
  <c r="C14" i="167"/>
  <c r="C18" i="167"/>
  <c r="D18" i="167" s="1"/>
  <c r="C5" i="167"/>
  <c r="C6" i="167"/>
  <c r="C7" i="167"/>
  <c r="C11" i="167"/>
  <c r="C4" i="167" s="1"/>
  <c r="C15" i="167"/>
  <c r="C19" i="167"/>
  <c r="C8" i="167"/>
  <c r="D8" i="167" s="1"/>
  <c r="C12" i="167"/>
  <c r="D12" i="167" s="1"/>
  <c r="C16" i="167"/>
  <c r="C20" i="167"/>
  <c r="D5" i="167"/>
  <c r="E5" i="167"/>
  <c r="D14" i="167"/>
  <c r="E14" i="167"/>
  <c r="D6" i="167"/>
  <c r="E6" i="167"/>
  <c r="D7" i="167"/>
  <c r="E7" i="167"/>
  <c r="D15" i="167"/>
  <c r="E15" i="167"/>
  <c r="E19" i="167"/>
  <c r="D19" i="167"/>
  <c r="E16" i="167"/>
  <c r="D16" i="167"/>
  <c r="D20" i="167"/>
  <c r="E20" i="167"/>
  <c r="D11" i="167" l="1"/>
  <c r="E11" i="167"/>
  <c r="D17" i="167"/>
  <c r="E4" i="167"/>
  <c r="D4" i="167"/>
  <c r="P14" i="161" l="1"/>
  <c r="P10" i="161"/>
  <c r="P15" i="161"/>
  <c r="P6" i="161"/>
  <c r="P8" i="161"/>
  <c r="P16" i="161"/>
  <c r="P9" i="161"/>
  <c r="P17" i="161"/>
  <c r="P18" i="161"/>
  <c r="P11" i="161"/>
  <c r="P19" i="161"/>
  <c r="P7" i="161"/>
  <c r="P12" i="161"/>
  <c r="P20" i="161"/>
  <c r="P13" i="161"/>
  <c r="P21" i="161"/>
  <c r="M34" i="180"/>
  <c r="L12" i="180"/>
  <c r="M14" i="179"/>
  <c r="N16" i="178"/>
  <c r="M20" i="177"/>
  <c r="N22" i="146"/>
  <c r="L25" i="176"/>
  <c r="M28" i="175"/>
  <c r="L32" i="174"/>
  <c r="M34" i="173"/>
  <c r="L12" i="173"/>
  <c r="M14" i="172"/>
  <c r="N16" i="171"/>
  <c r="M20" i="170"/>
  <c r="N22" i="169"/>
  <c r="L32" i="179"/>
  <c r="N10" i="178"/>
  <c r="M15" i="146"/>
  <c r="M21" i="175"/>
  <c r="N15" i="180"/>
  <c r="L18" i="179"/>
  <c r="N21" i="178"/>
  <c r="L24" i="177"/>
  <c r="M28" i="146"/>
  <c r="N30" i="176"/>
  <c r="M33" i="175"/>
  <c r="L11" i="175"/>
  <c r="M13" i="174"/>
  <c r="N15" i="173"/>
  <c r="L18" i="172"/>
  <c r="N21" i="171"/>
  <c r="L24" i="170"/>
  <c r="M27" i="169"/>
  <c r="N12" i="180"/>
  <c r="L20" i="178"/>
  <c r="N24" i="146"/>
  <c r="N31" i="175"/>
  <c r="L25" i="178"/>
  <c r="L30" i="175"/>
  <c r="M28" i="173"/>
  <c r="L33" i="171"/>
  <c r="M14" i="170"/>
  <c r="L22" i="177"/>
  <c r="M16" i="173"/>
  <c r="N25" i="169"/>
  <c r="N15" i="178"/>
  <c r="M31" i="175"/>
  <c r="L32" i="173"/>
  <c r="N10" i="172"/>
  <c r="M15" i="170"/>
  <c r="L13" i="178"/>
  <c r="M24" i="173"/>
  <c r="L14" i="170"/>
  <c r="M32" i="173"/>
  <c r="L11" i="172"/>
  <c r="N29" i="178"/>
  <c r="M31" i="174"/>
  <c r="L29" i="180"/>
  <c r="M31" i="179"/>
  <c r="N34" i="178"/>
  <c r="M11" i="178"/>
  <c r="L15" i="177"/>
  <c r="M17" i="146"/>
  <c r="N19" i="176"/>
  <c r="L22" i="175"/>
  <c r="N25" i="174"/>
  <c r="L29" i="173"/>
  <c r="M32" i="172"/>
  <c r="N33" i="171"/>
  <c r="M11" i="171"/>
  <c r="L15" i="170"/>
  <c r="M17" i="169"/>
  <c r="M20" i="179"/>
  <c r="L25" i="177"/>
  <c r="N31" i="176"/>
  <c r="N32" i="180"/>
  <c r="M10" i="180"/>
  <c r="N12" i="179"/>
  <c r="M16" i="178"/>
  <c r="N18" i="177"/>
  <c r="L21" i="146"/>
  <c r="M23" i="176"/>
  <c r="L28" i="175"/>
  <c r="M30" i="174"/>
  <c r="N32" i="173"/>
  <c r="M10" i="173"/>
  <c r="N12" i="172"/>
  <c r="M16" i="171"/>
  <c r="N18" i="170"/>
  <c r="L21" i="169"/>
  <c r="N25" i="179"/>
  <c r="N32" i="177"/>
  <c r="L14" i="146"/>
  <c r="N18" i="175"/>
  <c r="M23" i="177"/>
  <c r="L12" i="175"/>
  <c r="N16" i="173"/>
  <c r="M21" i="171"/>
  <c r="L27" i="169"/>
  <c r="M31" i="176"/>
  <c r="L20" i="172"/>
  <c r="N30" i="180"/>
  <c r="M19" i="177"/>
  <c r="L13" i="175"/>
  <c r="M20" i="173"/>
  <c r="L25" i="171"/>
  <c r="N30" i="169"/>
  <c r="M20" i="146"/>
  <c r="L30" i="172"/>
  <c r="N17" i="169"/>
  <c r="N13" i="172"/>
  <c r="L24" i="179"/>
  <c r="M22" i="178"/>
  <c r="N11" i="178"/>
  <c r="M18" i="170"/>
  <c r="L27" i="173"/>
  <c r="N23" i="170"/>
  <c r="N22" i="180"/>
  <c r="L25" i="179"/>
  <c r="M29" i="178"/>
  <c r="L32" i="177"/>
  <c r="M35" i="146"/>
  <c r="L12" i="146"/>
  <c r="M14" i="176"/>
  <c r="N16" i="175"/>
  <c r="M20" i="174"/>
  <c r="N22" i="173"/>
  <c r="L25" i="172"/>
  <c r="M28" i="171"/>
  <c r="L32" i="170"/>
  <c r="M34" i="169"/>
  <c r="L12" i="169"/>
  <c r="M28" i="180"/>
  <c r="L34" i="178"/>
  <c r="M14" i="177"/>
  <c r="L19" i="176"/>
  <c r="M27" i="180"/>
  <c r="N29" i="179"/>
  <c r="M34" i="178"/>
  <c r="L11" i="178"/>
  <c r="M13" i="177"/>
  <c r="N15" i="146"/>
  <c r="L18" i="176"/>
  <c r="N21" i="175"/>
  <c r="L24" i="174"/>
  <c r="M27" i="173"/>
  <c r="N30" i="172"/>
  <c r="M33" i="171"/>
  <c r="L11" i="171"/>
  <c r="M13" i="170"/>
  <c r="N15" i="169"/>
  <c r="M16" i="179"/>
  <c r="L21" i="177"/>
  <c r="M30" i="176"/>
  <c r="N17" i="180"/>
  <c r="L29" i="146"/>
  <c r="N23" i="174"/>
  <c r="L33" i="172"/>
  <c r="N10" i="171"/>
  <c r="M15" i="169"/>
  <c r="M33" i="180"/>
  <c r="M14" i="175"/>
  <c r="M18" i="171"/>
  <c r="M34" i="179"/>
  <c r="L23" i="146"/>
  <c r="M28" i="174"/>
  <c r="L34" i="172"/>
  <c r="M14" i="171"/>
  <c r="L19" i="169"/>
  <c r="M22" i="175"/>
  <c r="N32" i="171"/>
  <c r="L17" i="178"/>
  <c r="L21" i="170"/>
  <c r="L34" i="174"/>
  <c r="M23" i="173"/>
  <c r="M27" i="175"/>
  <c r="M27" i="170"/>
  <c r="M17" i="180"/>
  <c r="N19" i="179"/>
  <c r="L22" i="178"/>
  <c r="N25" i="177"/>
  <c r="L30" i="146"/>
  <c r="M32" i="176"/>
  <c r="N33" i="175"/>
  <c r="M11" i="175"/>
  <c r="L15" i="174"/>
  <c r="M17" i="173"/>
  <c r="N19" i="172"/>
  <c r="L22" i="171"/>
  <c r="N25" i="170"/>
  <c r="L29" i="169"/>
  <c r="N16" i="180"/>
  <c r="M21" i="178"/>
  <c r="L28" i="146"/>
  <c r="L33" i="175"/>
  <c r="L21" i="180"/>
  <c r="M23" i="179"/>
  <c r="L29" i="178"/>
  <c r="M30" i="177"/>
  <c r="N33" i="146"/>
  <c r="M10" i="146"/>
  <c r="N12" i="176"/>
  <c r="M16" i="175"/>
  <c r="N18" i="174"/>
  <c r="L21" i="173"/>
  <c r="M23" i="172"/>
  <c r="L28" i="171"/>
  <c r="M30" i="170"/>
  <c r="N32" i="169"/>
  <c r="M10" i="169"/>
  <c r="M23" i="180"/>
  <c r="N32" i="178"/>
  <c r="M10" i="177"/>
  <c r="N17" i="176"/>
  <c r="M21" i="179"/>
  <c r="N32" i="176"/>
  <c r="L13" i="174"/>
  <c r="M20" i="172"/>
  <c r="L25" i="170"/>
  <c r="N14" i="179"/>
  <c r="N12" i="174"/>
  <c r="L22" i="170"/>
  <c r="L12" i="179"/>
  <c r="N28" i="176"/>
  <c r="N16" i="174"/>
  <c r="M21" i="172"/>
  <c r="L27" i="170"/>
  <c r="N21" i="180"/>
  <c r="N20" i="174"/>
  <c r="M10" i="171"/>
  <c r="N32" i="175"/>
  <c r="L12" i="171"/>
  <c r="N16" i="169"/>
  <c r="N29" i="173"/>
  <c r="N18" i="179"/>
  <c r="M21" i="180"/>
  <c r="N23" i="179"/>
  <c r="L28" i="178"/>
  <c r="N30" i="177"/>
  <c r="L34" i="146"/>
  <c r="N10" i="146"/>
  <c r="L13" i="176"/>
  <c r="M15" i="175"/>
  <c r="L19" i="174"/>
  <c r="M21" i="173"/>
  <c r="N23" i="172"/>
  <c r="L27" i="171"/>
  <c r="N30" i="170"/>
  <c r="L33" i="169"/>
  <c r="N10" i="169"/>
  <c r="N24" i="180"/>
  <c r="M31" i="178"/>
  <c r="N11" i="177"/>
  <c r="M16" i="176"/>
  <c r="L25" i="180"/>
  <c r="M28" i="179"/>
  <c r="L33" i="178"/>
  <c r="M34" i="177"/>
  <c r="L12" i="177"/>
  <c r="M14" i="146"/>
  <c r="N16" i="176"/>
  <c r="M20" i="175"/>
  <c r="N22" i="174"/>
  <c r="L25" i="173"/>
  <c r="M29" i="172"/>
  <c r="L32" i="171"/>
  <c r="M34" i="170"/>
  <c r="L12" i="170"/>
  <c r="M14" i="169"/>
  <c r="M32" i="180"/>
  <c r="N13" i="179"/>
  <c r="M18" i="177"/>
  <c r="N25" i="176"/>
  <c r="M12" i="180"/>
  <c r="N21" i="146"/>
  <c r="L21" i="174"/>
  <c r="M30" i="172"/>
  <c r="L34" i="170"/>
  <c r="N12" i="169"/>
  <c r="M16" i="180"/>
  <c r="N29" i="174"/>
  <c r="L13" i="171"/>
  <c r="L29" i="179"/>
  <c r="N17" i="146"/>
  <c r="N24" i="174"/>
  <c r="M31" i="172"/>
  <c r="N11" i="171"/>
  <c r="M16" i="169"/>
  <c r="N11" i="175"/>
  <c r="M27" i="171"/>
  <c r="N20" i="177"/>
  <c r="M10" i="170"/>
  <c r="N11" i="174"/>
  <c r="L29" i="172"/>
  <c r="N10" i="175"/>
  <c r="L31" i="169"/>
  <c r="L16" i="180"/>
  <c r="M18" i="179"/>
  <c r="N20" i="178"/>
  <c r="M24" i="177"/>
  <c r="N28" i="146"/>
  <c r="L31" i="176"/>
  <c r="M32" i="175"/>
  <c r="L10" i="175"/>
  <c r="N13" i="174"/>
  <c r="L16" i="173"/>
  <c r="M18" i="172"/>
  <c r="N20" i="171"/>
  <c r="M24" i="170"/>
  <c r="N27" i="169"/>
  <c r="L14" i="180"/>
  <c r="M17" i="178"/>
  <c r="M23" i="146"/>
  <c r="M30" i="175"/>
  <c r="N19" i="180"/>
  <c r="L22" i="179"/>
  <c r="N25" i="178"/>
  <c r="L29" i="177"/>
  <c r="M32" i="146"/>
  <c r="N34" i="176"/>
  <c r="M11" i="176"/>
  <c r="L15" i="175"/>
  <c r="M17" i="174"/>
  <c r="N19" i="173"/>
  <c r="L22" i="172"/>
  <c r="N25" i="171"/>
  <c r="L29" i="170"/>
  <c r="M31" i="169"/>
  <c r="N20" i="180"/>
  <c r="L30" i="178"/>
  <c r="N34" i="146"/>
  <c r="L15" i="176"/>
  <c r="L16" i="179"/>
  <c r="M25" i="176"/>
  <c r="M10" i="174"/>
  <c r="N17" i="172"/>
  <c r="M22" i="170"/>
  <c r="L31" i="178"/>
  <c r="M33" i="173"/>
  <c r="N16" i="170"/>
  <c r="N33" i="178"/>
  <c r="M21" i="176"/>
  <c r="L14" i="174"/>
  <c r="N18" i="172"/>
  <c r="M23" i="170"/>
  <c r="N31" i="179"/>
  <c r="M15" i="174"/>
  <c r="L31" i="170"/>
  <c r="M13" i="175"/>
  <c r="N15" i="170"/>
  <c r="L18" i="173"/>
  <c r="L27" i="177"/>
  <c r="L33" i="180"/>
  <c r="N10" i="180"/>
  <c r="L13" i="179"/>
  <c r="M15" i="178"/>
  <c r="L19" i="177"/>
  <c r="M21" i="146"/>
  <c r="N23" i="176"/>
  <c r="L27" i="175"/>
  <c r="N30" i="174"/>
  <c r="L33" i="173"/>
  <c r="N10" i="173"/>
  <c r="L13" i="172"/>
  <c r="M15" i="171"/>
  <c r="L19" i="170"/>
  <c r="M21" i="169"/>
  <c r="M29" i="179"/>
  <c r="L34" i="177"/>
  <c r="N12" i="146"/>
  <c r="L20" i="175"/>
  <c r="M14" i="180"/>
  <c r="N16" i="179"/>
  <c r="M20" i="178"/>
  <c r="N22" i="177"/>
  <c r="L25" i="146"/>
  <c r="M29" i="176"/>
  <c r="L32" i="175"/>
  <c r="M34" i="174"/>
  <c r="L12" i="174"/>
  <c r="M14" i="173"/>
  <c r="N16" i="172"/>
  <c r="M20" i="171"/>
  <c r="N22" i="170"/>
  <c r="L25" i="169"/>
  <c r="L10" i="180"/>
  <c r="N18" i="178"/>
  <c r="L22" i="146"/>
  <c r="L29" i="175"/>
  <c r="N19" i="178"/>
  <c r="N23" i="175"/>
  <c r="N24" i="173"/>
  <c r="M30" i="171"/>
  <c r="N11" i="170"/>
  <c r="M11" i="177"/>
  <c r="L11" i="173"/>
  <c r="M20" i="169"/>
  <c r="M10" i="178"/>
  <c r="L25" i="175"/>
  <c r="M29" i="173"/>
  <c r="L34" i="171"/>
  <c r="N12" i="170"/>
  <c r="M28" i="177"/>
  <c r="L19" i="173"/>
  <c r="N34" i="169"/>
  <c r="N20" i="173"/>
  <c r="N25" i="180"/>
  <c r="M25" i="171"/>
  <c r="L10" i="177"/>
  <c r="N12" i="173"/>
  <c r="N27" i="180"/>
  <c r="L30" i="179"/>
  <c r="M33" i="178"/>
  <c r="L10" i="178"/>
  <c r="N13" i="177"/>
  <c r="L16" i="146"/>
  <c r="M18" i="176"/>
  <c r="N20" i="175"/>
  <c r="M24" i="174"/>
  <c r="N27" i="173"/>
  <c r="L31" i="172"/>
  <c r="M32" i="171"/>
  <c r="L10" i="171"/>
  <c r="N13" i="170"/>
  <c r="L16" i="169"/>
  <c r="N17" i="179"/>
  <c r="N23" i="177"/>
  <c r="L29" i="176"/>
  <c r="M31" i="180"/>
  <c r="N33" i="179"/>
  <c r="M11" i="179"/>
  <c r="L15" i="178"/>
  <c r="M17" i="177"/>
  <c r="N19" i="146"/>
  <c r="L22" i="176"/>
  <c r="N25" i="175"/>
  <c r="L29" i="174"/>
  <c r="M31" i="173"/>
  <c r="N34" i="172"/>
  <c r="M11" i="172"/>
  <c r="L15" i="171"/>
  <c r="M17" i="170"/>
  <c r="N19" i="169"/>
  <c r="L23" i="179"/>
  <c r="L30" i="177"/>
  <c r="M11" i="146"/>
  <c r="N34" i="180"/>
  <c r="L18" i="177"/>
  <c r="N32" i="174"/>
  <c r="L14" i="173"/>
  <c r="N18" i="171"/>
  <c r="M23" i="169"/>
  <c r="M13" i="176"/>
  <c r="N14" i="172"/>
  <c r="M24" i="180"/>
  <c r="L14" i="177"/>
  <c r="M10" i="175"/>
  <c r="N17" i="173"/>
  <c r="M22" i="171"/>
  <c r="L28" i="169"/>
  <c r="L24" i="176"/>
  <c r="N22" i="172"/>
  <c r="L10" i="168"/>
  <c r="L29" i="171"/>
  <c r="M32" i="177"/>
  <c r="N31" i="146"/>
  <c r="M15" i="177"/>
  <c r="N33" i="169"/>
  <c r="N31" i="172"/>
  <c r="M28" i="169"/>
  <c r="L20" i="180"/>
  <c r="M22" i="179"/>
  <c r="N24" i="178"/>
  <c r="M29" i="177"/>
  <c r="N32" i="146"/>
  <c r="L35" i="176"/>
  <c r="N11" i="176"/>
  <c r="L14" i="175"/>
  <c r="N17" i="174"/>
  <c r="L20" i="173"/>
  <c r="M22" i="172"/>
  <c r="N24" i="171"/>
  <c r="M29" i="170"/>
  <c r="N31" i="169"/>
  <c r="L22" i="180"/>
  <c r="N28" i="178"/>
  <c r="M33" i="146"/>
  <c r="N13" i="176"/>
  <c r="N23" i="180"/>
  <c r="L27" i="179"/>
  <c r="N31" i="178"/>
  <c r="L33" i="177"/>
  <c r="N10" i="177"/>
  <c r="L13" i="146"/>
  <c r="M15" i="176"/>
  <c r="L19" i="175"/>
  <c r="M21" i="174"/>
  <c r="N23" i="173"/>
  <c r="L28" i="172"/>
  <c r="N30" i="171"/>
  <c r="L33" i="170"/>
  <c r="N10" i="170"/>
  <c r="L13" i="169"/>
  <c r="N29" i="180"/>
  <c r="L11" i="179"/>
  <c r="N15" i="177"/>
  <c r="L23" i="176"/>
  <c r="L33" i="179"/>
  <c r="M16" i="146"/>
  <c r="M18" i="174"/>
  <c r="N25" i="172"/>
  <c r="M31" i="170"/>
  <c r="L10" i="169"/>
  <c r="L11" i="180"/>
  <c r="M23" i="174"/>
  <c r="N33" i="170"/>
  <c r="N22" i="179"/>
  <c r="M12" i="146"/>
  <c r="L22" i="174"/>
  <c r="N28" i="172"/>
  <c r="M32" i="170"/>
  <c r="N13" i="169"/>
  <c r="M32" i="174"/>
  <c r="L21" i="171"/>
  <c r="M24" i="146"/>
  <c r="N24" i="169"/>
  <c r="M15" i="173"/>
  <c r="N31" i="171"/>
  <c r="L25" i="174"/>
  <c r="L28" i="177"/>
  <c r="N12" i="175"/>
  <c r="M23" i="171"/>
  <c r="L11" i="176"/>
  <c r="N31" i="177"/>
  <c r="N17" i="175"/>
  <c r="M29" i="171"/>
  <c r="N14" i="180"/>
  <c r="L17" i="179"/>
  <c r="M19" i="178"/>
  <c r="L23" i="177"/>
  <c r="M25" i="146"/>
  <c r="N29" i="176"/>
  <c r="L31" i="175"/>
  <c r="N34" i="174"/>
  <c r="M12" i="174"/>
  <c r="N14" i="173"/>
  <c r="L17" i="172"/>
  <c r="M19" i="171"/>
  <c r="L23" i="170"/>
  <c r="M25" i="169"/>
  <c r="M11" i="180"/>
  <c r="L16" i="178"/>
  <c r="N20" i="146"/>
  <c r="N27" i="175"/>
  <c r="M18" i="180"/>
  <c r="N20" i="179"/>
  <c r="M24" i="178"/>
  <c r="N27" i="177"/>
  <c r="L31" i="146"/>
  <c r="M33" i="176"/>
  <c r="L10" i="176"/>
  <c r="N13" i="175"/>
  <c r="L16" i="174"/>
  <c r="M18" i="173"/>
  <c r="N20" i="172"/>
  <c r="M24" i="171"/>
  <c r="N27" i="170"/>
  <c r="L30" i="169"/>
  <c r="L18" i="180"/>
  <c r="M25" i="178"/>
  <c r="L32" i="146"/>
  <c r="M12" i="176"/>
  <c r="N10" i="179"/>
  <c r="L20" i="176"/>
  <c r="N33" i="173"/>
  <c r="L15" i="172"/>
  <c r="N19" i="170"/>
  <c r="M18" i="178"/>
  <c r="L28" i="173"/>
  <c r="M11" i="170"/>
  <c r="M28" i="178"/>
  <c r="L16" i="176"/>
  <c r="M11" i="174"/>
  <c r="L16" i="172"/>
  <c r="N20" i="170"/>
  <c r="M25" i="179"/>
  <c r="L10" i="174"/>
  <c r="N24" i="170"/>
  <c r="N28" i="174"/>
  <c r="M19" i="169"/>
  <c r="M34" i="172"/>
  <c r="M35" i="176"/>
  <c r="N18" i="180"/>
  <c r="M31" i="146"/>
  <c r="M16" i="174"/>
  <c r="L28" i="170"/>
  <c r="M19" i="180"/>
  <c r="M22" i="180"/>
  <c r="L35" i="146"/>
  <c r="L20" i="174"/>
  <c r="N31" i="170"/>
  <c r="L27" i="180"/>
  <c r="N31" i="180"/>
  <c r="L34" i="179"/>
  <c r="N11" i="179"/>
  <c r="L14" i="178"/>
  <c r="N17" i="177"/>
  <c r="L20" i="146"/>
  <c r="M22" i="176"/>
  <c r="N24" i="175"/>
  <c r="M29" i="174"/>
  <c r="N31" i="173"/>
  <c r="L35" i="172"/>
  <c r="N11" i="172"/>
  <c r="L14" i="171"/>
  <c r="N17" i="170"/>
  <c r="L20" i="169"/>
  <c r="L28" i="179"/>
  <c r="M31" i="177"/>
  <c r="L10" i="146"/>
  <c r="M17" i="175"/>
  <c r="L13" i="180"/>
  <c r="M15" i="179"/>
  <c r="L19" i="178"/>
  <c r="M21" i="177"/>
  <c r="N23" i="146"/>
  <c r="L28" i="176"/>
  <c r="N30" i="175"/>
  <c r="L33" i="174"/>
  <c r="N10" i="174"/>
  <c r="L13" i="173"/>
  <c r="M15" i="172"/>
  <c r="L19" i="171"/>
  <c r="M21" i="170"/>
  <c r="N23" i="169"/>
  <c r="M33" i="179"/>
  <c r="N14" i="178"/>
  <c r="M19" i="146"/>
  <c r="M25" i="175"/>
  <c r="M14" i="178"/>
  <c r="M18" i="175"/>
  <c r="L22" i="173"/>
  <c r="N27" i="171"/>
  <c r="M32" i="169"/>
  <c r="N25" i="146"/>
  <c r="N32" i="172"/>
  <c r="L15" i="169"/>
  <c r="L31" i="177"/>
  <c r="N19" i="175"/>
  <c r="N25" i="173"/>
  <c r="M31" i="171"/>
  <c r="L10" i="170"/>
  <c r="N16" i="177"/>
  <c r="N13" i="173"/>
  <c r="M29" i="169"/>
  <c r="L10" i="173"/>
  <c r="M30" i="179"/>
  <c r="N14" i="171"/>
  <c r="L21" i="175"/>
  <c r="M16" i="172"/>
  <c r="L21" i="179"/>
  <c r="N33" i="176"/>
  <c r="N18" i="173"/>
  <c r="M30" i="169"/>
  <c r="L24" i="178"/>
  <c r="N24" i="179"/>
  <c r="N11" i="146"/>
  <c r="M22" i="173"/>
  <c r="L34" i="169"/>
  <c r="M25" i="180"/>
  <c r="N28" i="179"/>
  <c r="L32" i="178"/>
  <c r="N34" i="177"/>
  <c r="M12" i="177"/>
  <c r="N14" i="146"/>
  <c r="L17" i="176"/>
  <c r="M19" i="175"/>
  <c r="L23" i="174"/>
  <c r="M25" i="173"/>
  <c r="N29" i="172"/>
  <c r="L31" i="171"/>
  <c r="N34" i="170"/>
  <c r="M12" i="170"/>
  <c r="N14" i="169"/>
  <c r="N33" i="180"/>
  <c r="L15" i="179"/>
  <c r="N19" i="177"/>
  <c r="M24" i="176"/>
  <c r="L30" i="180"/>
  <c r="M32" i="179"/>
  <c r="L10" i="179"/>
  <c r="N13" i="178"/>
  <c r="L16" i="177"/>
  <c r="M18" i="146"/>
  <c r="N20" i="176"/>
  <c r="M24" i="175"/>
  <c r="N27" i="174"/>
  <c r="L30" i="173"/>
  <c r="M33" i="172"/>
  <c r="L10" i="172"/>
  <c r="N13" i="171"/>
  <c r="L16" i="170"/>
  <c r="M18" i="169"/>
  <c r="N21" i="179"/>
  <c r="M27" i="177"/>
  <c r="N35" i="176"/>
  <c r="M29" i="180"/>
  <c r="N12" i="177"/>
  <c r="L30" i="174"/>
  <c r="M11" i="173"/>
  <c r="L16" i="171"/>
  <c r="N20" i="169"/>
  <c r="N28" i="175"/>
  <c r="L30" i="171"/>
  <c r="L19" i="180"/>
  <c r="N35" i="146"/>
  <c r="N33" i="174"/>
  <c r="L15" i="173"/>
  <c r="N19" i="171"/>
  <c r="M24" i="169"/>
  <c r="N18" i="176"/>
  <c r="M17" i="172"/>
  <c r="L32" i="180"/>
  <c r="M17" i="171"/>
  <c r="N13" i="146"/>
  <c r="L16" i="175"/>
  <c r="L19" i="146"/>
  <c r="L22" i="169"/>
  <c r="M34" i="171"/>
  <c r="M23" i="178"/>
  <c r="M10" i="176"/>
  <c r="L21" i="172"/>
  <c r="N30" i="146"/>
  <c r="M30" i="178"/>
  <c r="L14" i="176"/>
  <c r="N24" i="172"/>
  <c r="N11" i="169"/>
  <c r="M35" i="178"/>
  <c r="L11" i="146"/>
  <c r="M17" i="179"/>
  <c r="N29" i="170"/>
  <c r="N15" i="171"/>
  <c r="L13" i="170"/>
  <c r="M20" i="7"/>
  <c r="D21" i="7"/>
  <c r="M29" i="168"/>
  <c r="L21" i="168"/>
  <c r="N10" i="168"/>
  <c r="L33" i="168"/>
  <c r="N29" i="168"/>
  <c r="N34" i="168"/>
  <c r="L12" i="168"/>
  <c r="N19" i="174"/>
  <c r="M22" i="168"/>
  <c r="L28" i="168"/>
  <c r="N21" i="177"/>
  <c r="M33" i="174"/>
  <c r="L18" i="171"/>
  <c r="L24" i="175"/>
  <c r="M25" i="177"/>
  <c r="M12" i="175"/>
  <c r="L23" i="171"/>
  <c r="M34" i="175"/>
  <c r="M12" i="172"/>
  <c r="N21" i="173"/>
  <c r="N34" i="173"/>
  <c r="N23" i="178"/>
  <c r="M20" i="180"/>
  <c r="C20" i="7"/>
  <c r="L13" i="177"/>
  <c r="N15" i="174"/>
  <c r="L20" i="179"/>
  <c r="L34" i="176"/>
  <c r="L11" i="169"/>
  <c r="L30" i="176"/>
  <c r="M14" i="174"/>
  <c r="F19" i="7"/>
  <c r="L15" i="168"/>
  <c r="N12" i="168"/>
  <c r="M27" i="168"/>
  <c r="L17" i="146"/>
  <c r="N22" i="171"/>
  <c r="M19" i="7"/>
  <c r="M13" i="180"/>
  <c r="L24" i="146"/>
  <c r="L11" i="174"/>
  <c r="N21" i="170"/>
  <c r="N34" i="179"/>
  <c r="L17" i="180"/>
  <c r="N29" i="146"/>
  <c r="N14" i="174"/>
  <c r="M25" i="170"/>
  <c r="M15" i="180"/>
  <c r="M32" i="178"/>
  <c r="L17" i="170"/>
  <c r="L32" i="169"/>
  <c r="M13" i="172"/>
  <c r="N30" i="173"/>
  <c r="L12" i="176"/>
  <c r="F20" i="7"/>
  <c r="J20" i="7"/>
  <c r="I19" i="7"/>
  <c r="M20" i="176"/>
  <c r="L23" i="172"/>
  <c r="L18" i="174"/>
  <c r="M19" i="174"/>
  <c r="L28" i="180"/>
  <c r="L14" i="169"/>
  <c r="L21" i="7"/>
  <c r="L18" i="168"/>
  <c r="L30" i="168"/>
  <c r="M21" i="168"/>
  <c r="M23" i="168"/>
  <c r="N21" i="169"/>
  <c r="N20" i="168"/>
  <c r="M11" i="168"/>
  <c r="L32" i="168"/>
  <c r="N15" i="179"/>
  <c r="M28" i="176"/>
  <c r="M13" i="173"/>
  <c r="L24" i="169"/>
  <c r="M13" i="178"/>
  <c r="M19" i="179"/>
  <c r="L32" i="176"/>
  <c r="L17" i="173"/>
  <c r="N28" i="169"/>
  <c r="N22" i="178"/>
  <c r="N14" i="176"/>
  <c r="L21" i="178"/>
  <c r="L18" i="170"/>
  <c r="M19" i="170"/>
  <c r="N27" i="179"/>
  <c r="N28" i="170"/>
  <c r="M28" i="170"/>
  <c r="L24" i="172"/>
  <c r="L27" i="174"/>
  <c r="L19" i="172"/>
  <c r="G20" i="7"/>
  <c r="D19" i="7"/>
  <c r="L27" i="168"/>
  <c r="N23" i="168"/>
  <c r="L23" i="168"/>
  <c r="N27" i="168"/>
  <c r="M13" i="179"/>
  <c r="L20" i="7"/>
  <c r="M19" i="168"/>
  <c r="M25" i="168"/>
  <c r="M13" i="168"/>
  <c r="L18" i="178"/>
  <c r="N29" i="175"/>
  <c r="N15" i="172"/>
  <c r="L18" i="146"/>
  <c r="L23" i="178"/>
  <c r="N34" i="175"/>
  <c r="M19" i="172"/>
  <c r="M29" i="146"/>
  <c r="L31" i="173"/>
  <c r="N33" i="177"/>
  <c r="N10" i="176"/>
  <c r="L17" i="174"/>
  <c r="N21" i="172"/>
  <c r="N19" i="168"/>
  <c r="M14" i="168"/>
  <c r="N25" i="168"/>
  <c r="N18" i="168"/>
  <c r="L13" i="168"/>
  <c r="N22" i="176"/>
  <c r="J21" i="7"/>
  <c r="M30" i="180"/>
  <c r="M16" i="177"/>
  <c r="L28" i="174"/>
  <c r="N12" i="171"/>
  <c r="L34" i="180"/>
  <c r="L20" i="177"/>
  <c r="N31" i="174"/>
  <c r="N17" i="171"/>
  <c r="N22" i="175"/>
  <c r="L24" i="171"/>
  <c r="M25" i="172"/>
  <c r="L23" i="173"/>
  <c r="L33" i="146"/>
  <c r="M22" i="174"/>
  <c r="I20" i="7"/>
  <c r="M33" i="168"/>
  <c r="M12" i="168"/>
  <c r="M32" i="168"/>
  <c r="M18" i="168"/>
  <c r="M33" i="177"/>
  <c r="L18" i="175"/>
  <c r="N29" i="171"/>
  <c r="L25" i="168"/>
  <c r="N33" i="168"/>
  <c r="L11" i="168"/>
  <c r="M30" i="168"/>
  <c r="L19" i="168"/>
  <c r="M19" i="176"/>
  <c r="N32" i="179"/>
  <c r="N18" i="146"/>
  <c r="M30" i="173"/>
  <c r="M16" i="170"/>
  <c r="M24" i="179"/>
  <c r="N11" i="180"/>
  <c r="M22" i="146"/>
  <c r="L34" i="173"/>
  <c r="L20" i="170"/>
  <c r="N30" i="179"/>
  <c r="N29" i="177"/>
  <c r="N29" i="169"/>
  <c r="M12" i="169"/>
  <c r="N28" i="171"/>
  <c r="M35" i="172"/>
  <c r="L15" i="180"/>
  <c r="L20" i="171"/>
  <c r="D20" i="7"/>
  <c r="C21" i="7"/>
  <c r="L19" i="7"/>
  <c r="M21" i="7"/>
  <c r="N24" i="168"/>
  <c r="L20" i="168"/>
  <c r="L24" i="180"/>
  <c r="N21" i="168"/>
  <c r="L31" i="168"/>
  <c r="M16" i="168"/>
  <c r="N17" i="168"/>
  <c r="G19" i="7"/>
  <c r="M10" i="179"/>
  <c r="L21" i="176"/>
  <c r="N33" i="172"/>
  <c r="N18" i="169"/>
  <c r="N28" i="177"/>
  <c r="L14" i="179"/>
  <c r="N24" i="176"/>
  <c r="N11" i="173"/>
  <c r="M22" i="169"/>
  <c r="L12" i="178"/>
  <c r="N14" i="175"/>
  <c r="N24" i="177"/>
  <c r="M33" i="169"/>
  <c r="L23" i="169"/>
  <c r="L35" i="178"/>
  <c r="I21" i="7"/>
  <c r="J19" i="7"/>
  <c r="M15" i="168"/>
  <c r="L24" i="168"/>
  <c r="L34" i="168"/>
  <c r="N22" i="168"/>
  <c r="M17" i="168"/>
  <c r="M27" i="179"/>
  <c r="M13" i="146"/>
  <c r="L24" i="173"/>
  <c r="L11" i="170"/>
  <c r="M12" i="179"/>
  <c r="L31" i="179"/>
  <c r="L23" i="175"/>
  <c r="N34" i="171"/>
  <c r="L33" i="176"/>
  <c r="N35" i="172"/>
  <c r="L17" i="175"/>
  <c r="L31" i="174"/>
  <c r="L12" i="172"/>
  <c r="N31" i="168"/>
  <c r="L14" i="168"/>
  <c r="N11" i="168"/>
  <c r="L16" i="168"/>
  <c r="N32" i="170"/>
  <c r="C19" i="7"/>
  <c r="N12" i="178"/>
  <c r="M23" i="175"/>
  <c r="M10" i="172"/>
  <c r="M34" i="176"/>
  <c r="N17" i="178"/>
  <c r="M29" i="175"/>
  <c r="L14" i="172"/>
  <c r="N16" i="146"/>
  <c r="M19" i="173"/>
  <c r="L15" i="146"/>
  <c r="N15" i="175"/>
  <c r="M24" i="172"/>
  <c r="L30" i="170"/>
  <c r="G21" i="7"/>
  <c r="N14" i="168"/>
  <c r="N30" i="168"/>
  <c r="N16" i="168"/>
  <c r="N32" i="168"/>
  <c r="M20" i="168"/>
  <c r="N30" i="178"/>
  <c r="N15" i="176"/>
  <c r="M28" i="172"/>
  <c r="M13" i="169"/>
  <c r="L17" i="177"/>
  <c r="N35" i="178"/>
  <c r="M25" i="174"/>
  <c r="M12" i="171"/>
  <c r="L23" i="180"/>
  <c r="M13" i="171"/>
  <c r="N23" i="171"/>
  <c r="M12" i="173"/>
  <c r="M17" i="176"/>
  <c r="L11" i="177"/>
  <c r="L31" i="180"/>
  <c r="N14" i="177"/>
  <c r="L17" i="169"/>
  <c r="M27" i="174"/>
  <c r="M30" i="146"/>
  <c r="M34" i="168"/>
  <c r="M31" i="168"/>
  <c r="N21" i="174"/>
  <c r="N21" i="176"/>
  <c r="N28" i="173"/>
  <c r="L19" i="179"/>
  <c r="L18" i="169"/>
  <c r="L17" i="171"/>
  <c r="M28" i="168"/>
  <c r="N28" i="168"/>
  <c r="L29" i="168"/>
  <c r="N15" i="168"/>
  <c r="M33" i="170"/>
  <c r="N28" i="180"/>
  <c r="L32" i="172"/>
  <c r="M22" i="177"/>
  <c r="L34" i="175"/>
  <c r="F21" i="7"/>
  <c r="L22" i="168"/>
  <c r="M24" i="168"/>
  <c r="N13" i="168"/>
  <c r="M10" i="168"/>
  <c r="M12" i="178"/>
  <c r="N14" i="170"/>
  <c r="M34" i="146"/>
  <c r="N13" i="180"/>
  <c r="M11" i="169"/>
  <c r="L17" i="168"/>
  <c r="B21" i="147"/>
  <c r="B36" i="147" s="1"/>
  <c r="D21" i="147"/>
  <c r="D36" i="147" s="1"/>
  <c r="C21" i="147"/>
  <c r="C36" i="147" s="1"/>
  <c r="E6" i="129" l="1"/>
  <c r="F6" i="53"/>
  <c r="D6" i="53"/>
  <c r="J16" i="57"/>
  <c r="P8" i="130"/>
  <c r="D23" i="147"/>
  <c r="C6" i="147"/>
  <c r="J6" i="129"/>
  <c r="I6" i="129"/>
  <c r="C6" i="53"/>
  <c r="N7" i="128"/>
  <c r="B6" i="128"/>
  <c r="N18" i="128"/>
  <c r="C16" i="163" s="1"/>
  <c r="K6" i="128"/>
  <c r="N21" i="128"/>
  <c r="C19" i="163" s="1"/>
  <c r="D6" i="128"/>
  <c r="N11" i="128"/>
  <c r="C9" i="163" s="1"/>
  <c r="L6" i="128"/>
  <c r="F6" i="128"/>
  <c r="B23" i="147"/>
  <c r="J6" i="53"/>
  <c r="P12" i="130"/>
  <c r="P9" i="130"/>
  <c r="N16" i="127"/>
  <c r="C33" i="163" s="1"/>
  <c r="P14" i="130"/>
  <c r="P8" i="132"/>
  <c r="C4" i="130"/>
  <c r="J4" i="130"/>
  <c r="N4" i="130"/>
  <c r="P16" i="130"/>
  <c r="I4" i="132"/>
  <c r="D6" i="77"/>
  <c r="B5" i="77" s="1"/>
  <c r="L6" i="129"/>
  <c r="P10" i="130"/>
  <c r="P12" i="132"/>
  <c r="O4" i="132"/>
  <c r="C4" i="132"/>
  <c r="P5" i="130"/>
  <c r="B4" i="130"/>
  <c r="N17" i="53"/>
  <c r="I15" i="163" s="1"/>
  <c r="N10" i="129"/>
  <c r="E9" i="7"/>
  <c r="E20" i="7"/>
  <c r="N20" i="127"/>
  <c r="C37" i="163" s="1"/>
  <c r="N13" i="127"/>
  <c r="C30" i="163" s="1"/>
  <c r="E11" i="7"/>
  <c r="E21" i="7"/>
  <c r="N15" i="53"/>
  <c r="I13" i="163" s="1"/>
  <c r="F6" i="131"/>
  <c r="B6" i="77"/>
  <c r="P13" i="132"/>
  <c r="P17" i="130"/>
  <c r="D4" i="130"/>
  <c r="N8" i="53"/>
  <c r="I6" i="163" s="1"/>
  <c r="B7" i="7"/>
  <c r="N7" i="7"/>
  <c r="B19" i="7"/>
  <c r="E6" i="131"/>
  <c r="H6" i="77"/>
  <c r="I6" i="127"/>
  <c r="D6" i="131"/>
  <c r="N11" i="131"/>
  <c r="I28" i="163" s="1"/>
  <c r="J11" i="57"/>
  <c r="N14" i="127"/>
  <c r="C31" i="163" s="1"/>
  <c r="N18" i="127"/>
  <c r="C35" i="163" s="1"/>
  <c r="M6" i="127"/>
  <c r="H6" i="127"/>
  <c r="J6" i="57"/>
  <c r="N8" i="131"/>
  <c r="I25" i="163" s="1"/>
  <c r="M6" i="131"/>
  <c r="K6" i="127"/>
  <c r="N9" i="131"/>
  <c r="I26" i="163" s="1"/>
  <c r="J7" i="57"/>
  <c r="J13" i="57"/>
  <c r="J9" i="57"/>
  <c r="J5" i="57"/>
  <c r="B4" i="57"/>
  <c r="M6" i="128"/>
  <c r="N8" i="128"/>
  <c r="C6" i="163" s="1"/>
  <c r="N20" i="128"/>
  <c r="C18" i="163" s="1"/>
  <c r="D18" i="163" s="1"/>
  <c r="B38" i="147"/>
  <c r="N16" i="128"/>
  <c r="C14" i="163" s="1"/>
  <c r="D6" i="147"/>
  <c r="C38" i="147"/>
  <c r="C23" i="147"/>
  <c r="N14" i="128"/>
  <c r="C12" i="163" s="1"/>
  <c r="N9" i="128"/>
  <c r="C7" i="163" s="1"/>
  <c r="H6" i="128"/>
  <c r="B6" i="147"/>
  <c r="E4" i="132"/>
  <c r="P14" i="132"/>
  <c r="P18" i="130"/>
  <c r="G4" i="57"/>
  <c r="N7" i="53"/>
  <c r="I5" i="163" s="1"/>
  <c r="B6" i="53"/>
  <c r="K11" i="7"/>
  <c r="K21" i="7"/>
  <c r="M6" i="129"/>
  <c r="E6" i="53"/>
  <c r="H21" i="7"/>
  <c r="H11" i="7"/>
  <c r="H9" i="7"/>
  <c r="H20" i="7"/>
  <c r="P11" i="130"/>
  <c r="K6" i="77"/>
  <c r="L6" i="77"/>
  <c r="N9" i="53"/>
  <c r="I7" i="163" s="1"/>
  <c r="G6" i="127"/>
  <c r="E6" i="77"/>
  <c r="N19" i="53"/>
  <c r="I17" i="163" s="1"/>
  <c r="P19" i="130"/>
  <c r="P15" i="132"/>
  <c r="P10" i="132"/>
  <c r="C6" i="129"/>
  <c r="H7" i="7"/>
  <c r="H19" i="7"/>
  <c r="N9" i="129"/>
  <c r="N20" i="53"/>
  <c r="I18" i="163" s="1"/>
  <c r="J18" i="163" s="1"/>
  <c r="L4" i="132"/>
  <c r="J4" i="132"/>
  <c r="K6" i="53"/>
  <c r="H6" i="129"/>
  <c r="N10" i="131"/>
  <c r="I27" i="163" s="1"/>
  <c r="O4" i="130"/>
  <c r="C6" i="77"/>
  <c r="N16" i="53"/>
  <c r="I14" i="163" s="1"/>
  <c r="F6" i="77"/>
  <c r="F6" i="129"/>
  <c r="E6" i="127"/>
  <c r="C6" i="127"/>
  <c r="N7" i="131"/>
  <c r="B6" i="131"/>
  <c r="K4" i="132"/>
  <c r="P6" i="130"/>
  <c r="N15" i="131"/>
  <c r="I32" i="163" s="1"/>
  <c r="J18" i="57"/>
  <c r="D4" i="57"/>
  <c r="D6" i="127"/>
  <c r="N10" i="127"/>
  <c r="C27" i="163" s="1"/>
  <c r="N13" i="131"/>
  <c r="I30" i="163" s="1"/>
  <c r="H4" i="57"/>
  <c r="E4" i="57"/>
  <c r="N7" i="127"/>
  <c r="B6" i="127"/>
  <c r="E6" i="128"/>
  <c r="N13" i="128"/>
  <c r="C11" i="163" s="1"/>
  <c r="N10" i="128"/>
  <c r="C8" i="163" s="1"/>
  <c r="C6" i="128"/>
  <c r="G6" i="128"/>
  <c r="N19" i="128"/>
  <c r="C17" i="163" s="1"/>
  <c r="N17" i="128"/>
  <c r="C15" i="163" s="1"/>
  <c r="N18" i="53"/>
  <c r="I16" i="163" s="1"/>
  <c r="P20" i="132"/>
  <c r="P11" i="132"/>
  <c r="N13" i="53"/>
  <c r="I11" i="163" s="1"/>
  <c r="D4" i="132"/>
  <c r="G6" i="53"/>
  <c r="N12" i="53"/>
  <c r="I10" i="163" s="1"/>
  <c r="J6" i="127"/>
  <c r="G4" i="130"/>
  <c r="L6" i="53"/>
  <c r="N12" i="129"/>
  <c r="N13" i="129"/>
  <c r="P7" i="130"/>
  <c r="P18" i="132"/>
  <c r="H6" i="131"/>
  <c r="P17" i="132"/>
  <c r="G4" i="132"/>
  <c r="N8" i="129"/>
  <c r="E19" i="7"/>
  <c r="E7" i="7"/>
  <c r="N8" i="127"/>
  <c r="C25" i="163" s="1"/>
  <c r="P6" i="132"/>
  <c r="N21" i="53"/>
  <c r="I19" i="163" s="1"/>
  <c r="M6" i="77"/>
  <c r="K5" i="77" s="1"/>
  <c r="F6" i="127"/>
  <c r="N11" i="53"/>
  <c r="I9" i="163" s="1"/>
  <c r="B11" i="7"/>
  <c r="N11" i="7"/>
  <c r="B21" i="7"/>
  <c r="P15" i="130"/>
  <c r="N18" i="131"/>
  <c r="I35" i="163" s="1"/>
  <c r="P16" i="132"/>
  <c r="P9" i="132"/>
  <c r="N10" i="53"/>
  <c r="I8" i="163" s="1"/>
  <c r="N14" i="131"/>
  <c r="I31" i="163" s="1"/>
  <c r="P13" i="130"/>
  <c r="P5" i="132"/>
  <c r="B4" i="132"/>
  <c r="P19" i="132"/>
  <c r="N14" i="53"/>
  <c r="I12" i="163" s="1"/>
  <c r="K6" i="131"/>
  <c r="N19" i="131"/>
  <c r="I36" i="163" s="1"/>
  <c r="F4" i="57"/>
  <c r="J10" i="57"/>
  <c r="G6" i="131"/>
  <c r="J8" i="57"/>
  <c r="I4" i="57"/>
  <c r="L6" i="127"/>
  <c r="N15" i="127"/>
  <c r="C32" i="163" s="1"/>
  <c r="N17" i="131"/>
  <c r="I34" i="163" s="1"/>
  <c r="N11" i="127"/>
  <c r="C28" i="163" s="1"/>
  <c r="N12" i="128"/>
  <c r="C10" i="163" s="1"/>
  <c r="I6" i="128"/>
  <c r="J6" i="128"/>
  <c r="D38" i="147"/>
  <c r="N15" i="128"/>
  <c r="C13" i="163" s="1"/>
  <c r="N22" i="128"/>
  <c r="C20" i="163" s="1"/>
  <c r="N22" i="53"/>
  <c r="I20" i="163" s="1"/>
  <c r="K4" i="130"/>
  <c r="P20" i="130"/>
  <c r="N14" i="129"/>
  <c r="N9" i="127"/>
  <c r="C26" i="163" s="1"/>
  <c r="L4" i="130"/>
  <c r="H6" i="53"/>
  <c r="N11" i="129"/>
  <c r="M4" i="132"/>
  <c r="K6" i="129"/>
  <c r="J6" i="131"/>
  <c r="E4" i="130"/>
  <c r="N17" i="127"/>
  <c r="C34" i="163" s="1"/>
  <c r="H4" i="132"/>
  <c r="J6" i="77"/>
  <c r="H5" i="77" s="1"/>
  <c r="I4" i="130"/>
  <c r="I6" i="53"/>
  <c r="H4" i="130"/>
  <c r="F4" i="130"/>
  <c r="M6" i="53"/>
  <c r="G6" i="129"/>
  <c r="D6" i="129"/>
  <c r="N9" i="7"/>
  <c r="B9" i="7"/>
  <c r="B20" i="7"/>
  <c r="I6" i="131"/>
  <c r="K19" i="7"/>
  <c r="K7" i="7"/>
  <c r="K9" i="7"/>
  <c r="K20" i="7"/>
  <c r="M4" i="130"/>
  <c r="N4" i="132"/>
  <c r="I6" i="77"/>
  <c r="N7" i="129"/>
  <c r="B6" i="129"/>
  <c r="L6" i="131"/>
  <c r="P7" i="132"/>
  <c r="G6" i="77"/>
  <c r="E5" i="77" s="1"/>
  <c r="N12" i="127"/>
  <c r="C29" i="163" s="1"/>
  <c r="J12" i="57"/>
  <c r="N12" i="131"/>
  <c r="I29" i="163" s="1"/>
  <c r="N16" i="131"/>
  <c r="I33" i="163" s="1"/>
  <c r="N20" i="131"/>
  <c r="I37" i="163" s="1"/>
  <c r="J14" i="57"/>
  <c r="C4" i="57"/>
  <c r="N19" i="127"/>
  <c r="C36" i="163" s="1"/>
  <c r="J15" i="57"/>
  <c r="C6" i="131"/>
  <c r="J17" i="57"/>
  <c r="F4" i="132"/>
  <c r="F22" i="7"/>
  <c r="G18" i="7"/>
  <c r="G22" i="7"/>
  <c r="L22" i="7"/>
  <c r="I22" i="7"/>
  <c r="M22" i="7"/>
  <c r="M18" i="7"/>
  <c r="I18" i="7"/>
  <c r="J18" i="7"/>
  <c r="L18" i="7"/>
  <c r="F18" i="7"/>
  <c r="J22" i="7"/>
  <c r="H5" i="129" l="1"/>
  <c r="B5" i="147"/>
  <c r="E8" i="147" s="1"/>
  <c r="E5" i="129"/>
  <c r="K5" i="129"/>
  <c r="K33" i="163"/>
  <c r="J33" i="163"/>
  <c r="D20" i="163"/>
  <c r="E20" i="163"/>
  <c r="E10" i="163"/>
  <c r="D10" i="163"/>
  <c r="J34" i="163"/>
  <c r="K34" i="163"/>
  <c r="P4" i="132"/>
  <c r="K35" i="163"/>
  <c r="J35" i="163"/>
  <c r="H5" i="131"/>
  <c r="K11" i="163"/>
  <c r="J11" i="163"/>
  <c r="J16" i="163"/>
  <c r="K16" i="163"/>
  <c r="D8" i="163"/>
  <c r="E8" i="163"/>
  <c r="E5" i="128"/>
  <c r="D27" i="163"/>
  <c r="E27" i="163"/>
  <c r="K14" i="163"/>
  <c r="J14" i="163"/>
  <c r="E5" i="53"/>
  <c r="H5" i="128"/>
  <c r="D12" i="163"/>
  <c r="E12" i="163"/>
  <c r="K5" i="127"/>
  <c r="K13" i="163"/>
  <c r="J13" i="163"/>
  <c r="D30" i="163"/>
  <c r="E30" i="163"/>
  <c r="J15" i="163"/>
  <c r="K15" i="163"/>
  <c r="E33" i="163"/>
  <c r="D33" i="163"/>
  <c r="D18" i="7"/>
  <c r="C18" i="7"/>
  <c r="C22" i="7"/>
  <c r="D22" i="7"/>
  <c r="E34" i="163"/>
  <c r="D34" i="163"/>
  <c r="E26" i="163"/>
  <c r="D26" i="163"/>
  <c r="D28" i="163"/>
  <c r="E28" i="163"/>
  <c r="E32" i="163"/>
  <c r="D32" i="163"/>
  <c r="J36" i="163"/>
  <c r="K36" i="163"/>
  <c r="K12" i="163"/>
  <c r="J12" i="163"/>
  <c r="K8" i="163"/>
  <c r="J8" i="163"/>
  <c r="D25" i="163"/>
  <c r="E25" i="163"/>
  <c r="J10" i="163"/>
  <c r="K10" i="163"/>
  <c r="D17" i="163"/>
  <c r="E17" i="163"/>
  <c r="B5" i="127"/>
  <c r="B5" i="131"/>
  <c r="E5" i="127"/>
  <c r="J27" i="163"/>
  <c r="K27" i="163"/>
  <c r="B5" i="53"/>
  <c r="N5" i="53"/>
  <c r="D7" i="163"/>
  <c r="E7" i="163"/>
  <c r="D14" i="163"/>
  <c r="E14" i="163"/>
  <c r="E6" i="163"/>
  <c r="D6" i="163"/>
  <c r="J4" i="57"/>
  <c r="H5" i="127"/>
  <c r="E31" i="163"/>
  <c r="D31" i="163"/>
  <c r="K28" i="163"/>
  <c r="J28" i="163"/>
  <c r="E5" i="131"/>
  <c r="J6" i="163"/>
  <c r="K6" i="163"/>
  <c r="E19" i="163"/>
  <c r="D19" i="163"/>
  <c r="B5" i="128"/>
  <c r="D36" i="163"/>
  <c r="E36" i="163"/>
  <c r="K37" i="163"/>
  <c r="J37" i="163"/>
  <c r="D29" i="163"/>
  <c r="E29" i="163"/>
  <c r="B5" i="129"/>
  <c r="N5" i="129"/>
  <c r="K20" i="163"/>
  <c r="J20" i="163"/>
  <c r="D13" i="163"/>
  <c r="E13" i="163"/>
  <c r="J31" i="163"/>
  <c r="K31" i="163"/>
  <c r="E11" i="163"/>
  <c r="D11" i="163"/>
  <c r="J32" i="163"/>
  <c r="K32" i="163"/>
  <c r="I24" i="163"/>
  <c r="N5" i="131"/>
  <c r="I4" i="163"/>
  <c r="K5" i="163"/>
  <c r="J5" i="163"/>
  <c r="B37" i="147"/>
  <c r="E37" i="163"/>
  <c r="D37" i="163"/>
  <c r="P4" i="130"/>
  <c r="B22" i="147"/>
  <c r="D9" i="163"/>
  <c r="E9" i="163"/>
  <c r="K5" i="128"/>
  <c r="N5" i="128"/>
  <c r="C5" i="163"/>
  <c r="K29" i="163"/>
  <c r="J29" i="163"/>
  <c r="H5" i="53"/>
  <c r="K5" i="131"/>
  <c r="K9" i="163"/>
  <c r="J9" i="163"/>
  <c r="J19" i="163"/>
  <c r="K19" i="163"/>
  <c r="D15" i="163"/>
  <c r="E15" i="163"/>
  <c r="C24" i="163"/>
  <c r="N5" i="127"/>
  <c r="J30" i="163"/>
  <c r="K30" i="163"/>
  <c r="K5" i="53"/>
  <c r="K17" i="163"/>
  <c r="J17" i="163"/>
  <c r="J7" i="163"/>
  <c r="K7" i="163"/>
  <c r="E10" i="147"/>
  <c r="E7" i="147"/>
  <c r="E12" i="147"/>
  <c r="E13" i="147"/>
  <c r="E9" i="147"/>
  <c r="E11" i="147"/>
  <c r="E14" i="147"/>
  <c r="K26" i="163"/>
  <c r="J26" i="163"/>
  <c r="J25" i="163"/>
  <c r="K25" i="163"/>
  <c r="D35" i="163"/>
  <c r="E35" i="163"/>
  <c r="E16" i="163"/>
  <c r="D16" i="163"/>
  <c r="D23" i="7"/>
  <c r="F23" i="7"/>
  <c r="M23" i="7"/>
  <c r="L23" i="7"/>
  <c r="I23" i="7"/>
  <c r="C23" i="7"/>
  <c r="G23" i="7"/>
  <c r="J23" i="7"/>
  <c r="H13" i="7" l="1"/>
  <c r="H22" i="7"/>
  <c r="E5" i="163"/>
  <c r="C4" i="163"/>
  <c r="D5" i="163"/>
  <c r="K4" i="163"/>
  <c r="J4" i="163"/>
  <c r="E13" i="7"/>
  <c r="E22" i="7"/>
  <c r="C23" i="163"/>
  <c r="D24" i="163"/>
  <c r="E24" i="163"/>
  <c r="E28" i="147"/>
  <c r="E29" i="147"/>
  <c r="E25" i="147"/>
  <c r="E30" i="147"/>
  <c r="E26" i="147"/>
  <c r="E27" i="147"/>
  <c r="E24" i="147"/>
  <c r="E39" i="147"/>
  <c r="E40" i="147"/>
  <c r="E41" i="147"/>
  <c r="E5" i="7"/>
  <c r="E18" i="7"/>
  <c r="J24" i="163"/>
  <c r="K24" i="163"/>
  <c r="I23" i="163"/>
  <c r="I8" i="181"/>
  <c r="L8" i="181"/>
  <c r="I6" i="181"/>
  <c r="L6" i="181"/>
  <c r="K18" i="7"/>
  <c r="K5" i="7"/>
  <c r="H5" i="7"/>
  <c r="H18" i="7"/>
  <c r="K13" i="7"/>
  <c r="K22" i="7"/>
  <c r="M8" i="181"/>
  <c r="J8" i="181"/>
  <c r="M6" i="181"/>
  <c r="J6" i="181"/>
  <c r="N15" i="7" l="1"/>
  <c r="B15" i="7"/>
  <c r="B23" i="7"/>
  <c r="L9" i="175"/>
  <c r="L26" i="175" s="1"/>
  <c r="L9" i="170"/>
  <c r="L26" i="170" s="1"/>
  <c r="L9" i="177"/>
  <c r="L26" i="177" s="1"/>
  <c r="L9" i="171"/>
  <c r="L26" i="171" s="1"/>
  <c r="L9" i="146"/>
  <c r="L27" i="146" s="1"/>
  <c r="L9" i="169"/>
  <c r="L26" i="169" s="1"/>
  <c r="L9" i="178"/>
  <c r="L27" i="178" s="1"/>
  <c r="L9" i="168"/>
  <c r="L26" i="168" s="1"/>
  <c r="L9" i="179"/>
  <c r="L26" i="179" s="1"/>
  <c r="L9" i="174"/>
  <c r="L26" i="174" s="1"/>
  <c r="L9" i="180"/>
  <c r="L26" i="180" s="1"/>
  <c r="L9" i="176"/>
  <c r="L27" i="176" s="1"/>
  <c r="L9" i="173"/>
  <c r="L26" i="173" s="1"/>
  <c r="L9" i="172"/>
  <c r="L27" i="172" s="1"/>
  <c r="E15" i="7"/>
  <c r="E23" i="7"/>
  <c r="K15" i="7"/>
  <c r="K23" i="7"/>
  <c r="N9" i="174"/>
  <c r="N26" i="174" s="1"/>
  <c r="N9" i="173"/>
  <c r="N26" i="173" s="1"/>
  <c r="N9" i="179"/>
  <c r="N26" i="179" s="1"/>
  <c r="N9" i="175"/>
  <c r="N26" i="175" s="1"/>
  <c r="N9" i="171"/>
  <c r="N26" i="171" s="1"/>
  <c r="N9" i="170"/>
  <c r="N26" i="170" s="1"/>
  <c r="N9" i="169"/>
  <c r="N26" i="169" s="1"/>
  <c r="N9" i="178"/>
  <c r="N27" i="178" s="1"/>
  <c r="N9" i="176"/>
  <c r="N27" i="176" s="1"/>
  <c r="N9" i="177"/>
  <c r="N26" i="177" s="1"/>
  <c r="N9" i="180"/>
  <c r="N26" i="180" s="1"/>
  <c r="N9" i="168"/>
  <c r="N26" i="168" s="1"/>
  <c r="N9" i="172"/>
  <c r="N27" i="172" s="1"/>
  <c r="N9" i="146"/>
  <c r="N27" i="146" s="1"/>
  <c r="M9" i="174"/>
  <c r="M26" i="174" s="1"/>
  <c r="M9" i="178"/>
  <c r="M27" i="178" s="1"/>
  <c r="M9" i="177"/>
  <c r="M26" i="177" s="1"/>
  <c r="M9" i="170"/>
  <c r="M26" i="170" s="1"/>
  <c r="M9" i="168"/>
  <c r="M26" i="168" s="1"/>
  <c r="M9" i="172"/>
  <c r="M27" i="172" s="1"/>
  <c r="M9" i="171"/>
  <c r="M26" i="171" s="1"/>
  <c r="M9" i="175"/>
  <c r="M26" i="175" s="1"/>
  <c r="M9" i="179"/>
  <c r="M26" i="179" s="1"/>
  <c r="M9" i="180"/>
  <c r="M26" i="180" s="1"/>
  <c r="M9" i="169"/>
  <c r="M26" i="169" s="1"/>
  <c r="M9" i="176"/>
  <c r="M27" i="176" s="1"/>
  <c r="M9" i="173"/>
  <c r="M26" i="173" s="1"/>
  <c r="M9" i="146"/>
  <c r="M27" i="146" s="1"/>
  <c r="N13" i="7"/>
  <c r="B22" i="7"/>
  <c r="B13" i="7"/>
  <c r="D4" i="163"/>
  <c r="E4" i="163"/>
  <c r="B5" i="7"/>
  <c r="B18" i="7"/>
  <c r="N5" i="7"/>
  <c r="K23" i="163"/>
  <c r="J23" i="163"/>
  <c r="H23" i="7"/>
  <c r="H15" i="7"/>
  <c r="H6" i="181"/>
  <c r="B5" i="181"/>
  <c r="K6" i="181"/>
  <c r="E23" i="163"/>
  <c r="D23" i="163"/>
  <c r="K8" i="181"/>
  <c r="B7" i="181"/>
  <c r="H8" i="181"/>
  <c r="Q3" i="161"/>
  <c r="S3" i="161"/>
  <c r="O3" i="161"/>
  <c r="K7" i="181" l="1"/>
  <c r="H7" i="181"/>
  <c r="H5" i="181"/>
  <c r="K5" i="181"/>
</calcChain>
</file>

<file path=xl/sharedStrings.xml><?xml version="1.0" encoding="utf-8"?>
<sst xmlns="http://schemas.openxmlformats.org/spreadsheetml/2006/main" count="1419" uniqueCount="305">
  <si>
    <t>Energetika</t>
  </si>
  <si>
    <t>Doprava</t>
  </si>
  <si>
    <t>Stavebnictví</t>
  </si>
  <si>
    <t>Ostatní</t>
  </si>
  <si>
    <t>Celkem kraj</t>
  </si>
  <si>
    <t>Obchod, služby, školství, zdravotnictví</t>
  </si>
  <si>
    <t>Zemědělství a lesnictví</t>
  </si>
  <si>
    <t>Celkem</t>
  </si>
  <si>
    <t>Leden</t>
  </si>
  <si>
    <t>Únor</t>
  </si>
  <si>
    <t>Březen</t>
  </si>
  <si>
    <t>Duben</t>
  </si>
  <si>
    <t>Květen</t>
  </si>
  <si>
    <t>Červen</t>
  </si>
  <si>
    <t>Červenec</t>
  </si>
  <si>
    <t>Srpen</t>
  </si>
  <si>
    <t>Září</t>
  </si>
  <si>
    <t>Říjen</t>
  </si>
  <si>
    <t>Listopad</t>
  </si>
  <si>
    <t>Prosinec</t>
  </si>
  <si>
    <t>Brikety a pelety</t>
  </si>
  <si>
    <t>Kapalná biopaliva</t>
  </si>
  <si>
    <t>Ostatní biomasa</t>
  </si>
  <si>
    <t>Palivové dříví</t>
  </si>
  <si>
    <t>Piliny, kůra, štěpky, dřevní odpad</t>
  </si>
  <si>
    <t>str. 3</t>
  </si>
  <si>
    <t>str. 4</t>
  </si>
  <si>
    <t>str. 5</t>
  </si>
  <si>
    <t>Domácnosti</t>
  </si>
  <si>
    <t>Průmysl</t>
  </si>
  <si>
    <t>Skládkový plyn</t>
  </si>
  <si>
    <t>Kalový plyn (ČOV)</t>
  </si>
  <si>
    <t>Ostatní bioplyn</t>
  </si>
  <si>
    <t>Zkratky, pojmy a základní vztahy</t>
  </si>
  <si>
    <t>Zemní plyn</t>
  </si>
  <si>
    <t>Topné oleje</t>
  </si>
  <si>
    <t>Ostatní plyny</t>
  </si>
  <si>
    <t>Ostatní pevná paliva</t>
  </si>
  <si>
    <t>Ostatní kapalná paliva</t>
  </si>
  <si>
    <t>Odpadní teplo</t>
  </si>
  <si>
    <t>Koks</t>
  </si>
  <si>
    <t>Hnědé uhlí</t>
  </si>
  <si>
    <t>Černé uhlí</t>
  </si>
  <si>
    <t>Bioplyn</t>
  </si>
  <si>
    <t>Biomasa</t>
  </si>
  <si>
    <t>1. Zkratky, pojmy a základní vztahy</t>
  </si>
  <si>
    <t>Obsah</t>
  </si>
  <si>
    <t>Celulózové výluhy</t>
  </si>
  <si>
    <t>I. čtvrtletí</t>
  </si>
  <si>
    <t>II. čtvrtletí</t>
  </si>
  <si>
    <t>III. čtvrtletí</t>
  </si>
  <si>
    <t>IV. čtvrtletí</t>
  </si>
  <si>
    <t>Podíl v ČR</t>
  </si>
  <si>
    <t>14.2 Výroba a spotřeba: Jihomoravský kraj</t>
  </si>
  <si>
    <t>14.3 Výroba a spotřeba: Karlovarský kraj</t>
  </si>
  <si>
    <t>14.4 Výroba a spotřeba: Královéhradecký kraj</t>
  </si>
  <si>
    <t>14.5 Výroba a spotřeba: Liberecký kraj</t>
  </si>
  <si>
    <t>14.6 Výroba a spotřeba: Moravskoslezský kraj</t>
  </si>
  <si>
    <t>14.7 Výroba a spotřeba: Olomoucký kraj</t>
  </si>
  <si>
    <t>14.8 Výroba a spotřeba: Pardubický kraj</t>
  </si>
  <si>
    <t>14.9 Výroba a spotřeba: Plzeňský kraj</t>
  </si>
  <si>
    <t>14.10 Výroba a spotřeba: Praha</t>
  </si>
  <si>
    <t>14.11 Výroba a spotřeba: Středočeský kraj</t>
  </si>
  <si>
    <t>14.12 Výroba a spotřeba: Ústecký kraj</t>
  </si>
  <si>
    <t>14.13 Výroba a spotřeba: Vysočina</t>
  </si>
  <si>
    <t>14.14 Výroba a spotřeba: Zlínský kraj</t>
  </si>
  <si>
    <t>Výroba tepla brutto</t>
  </si>
  <si>
    <t>Elektrická energie</t>
  </si>
  <si>
    <t>Energie prostředí (tepelné čerpadlo)</t>
  </si>
  <si>
    <t>Energie Slunce (solární kolektor)</t>
  </si>
  <si>
    <t>Černé uhlí tříděné</t>
  </si>
  <si>
    <t>Černé uhlí průmyslové</t>
  </si>
  <si>
    <t>Černouhelné kaly a granulát</t>
  </si>
  <si>
    <t>Hnědé uhlí tříděné</t>
  </si>
  <si>
    <t>Hnědé uhlí průmyslové</t>
  </si>
  <si>
    <t>Hnědé uhlí - Brikety</t>
  </si>
  <si>
    <t>Hnědé uhlí - Lignit</t>
  </si>
  <si>
    <t>Hnědé uhlí - Mourové kaly</t>
  </si>
  <si>
    <t>Bilance tepla</t>
  </si>
  <si>
    <t xml:space="preserve">Technologická vlastní spotřeba tepla </t>
  </si>
  <si>
    <t>Jaderné palivo</t>
  </si>
  <si>
    <t>3. Bilance tepla [TJ]</t>
  </si>
  <si>
    <t>zdroj dat: výkaz ERÚ-T1, ERÚ-E1</t>
  </si>
  <si>
    <t>Dodávky tepla z uhlí</t>
  </si>
  <si>
    <t>Dodávky tepla z bioplynu</t>
  </si>
  <si>
    <t>Dodávky tepla z biomasy</t>
  </si>
  <si>
    <t>JHČ</t>
  </si>
  <si>
    <t>JHM</t>
  </si>
  <si>
    <t>KVK</t>
  </si>
  <si>
    <t>HKK</t>
  </si>
  <si>
    <t>LBK</t>
  </si>
  <si>
    <t>MSK</t>
  </si>
  <si>
    <t>OLK</t>
  </si>
  <si>
    <t>PAK</t>
  </si>
  <si>
    <t>PLK</t>
  </si>
  <si>
    <t>PHA</t>
  </si>
  <si>
    <t>STČ</t>
  </si>
  <si>
    <t>ULK</t>
  </si>
  <si>
    <t>VYS</t>
  </si>
  <si>
    <t>ZLK</t>
  </si>
  <si>
    <t>Bilanční rozdíl</t>
  </si>
  <si>
    <t>Ztráty</t>
  </si>
  <si>
    <t>SZT</t>
  </si>
  <si>
    <t>Soustava zásobování teplem</t>
  </si>
  <si>
    <t>Výroba tepla brutto =</t>
  </si>
  <si>
    <t>Ztráty =</t>
  </si>
  <si>
    <t>Bilanční rozdíl =</t>
  </si>
  <si>
    <t>Technologická vlastní spotřeba tepla =</t>
  </si>
  <si>
    <t>Spotřeba tepla na výrobu tepla a elektrické energie, která je nezbytná pro zajištění procesu výroby tepla a elektrické energie.</t>
  </si>
  <si>
    <t>Ztráty při výrobě tepla a distribuční ztráty (v rozvodech).</t>
  </si>
  <si>
    <t>Jihočeský kraj</t>
  </si>
  <si>
    <t>Jihomoravský kraj</t>
  </si>
  <si>
    <t>Karlovarský kraj</t>
  </si>
  <si>
    <t>Královéhradecký kraj</t>
  </si>
  <si>
    <t>Liberecký kraj</t>
  </si>
  <si>
    <t>Moravskoslezský kraj</t>
  </si>
  <si>
    <t>Olomoucký kraj</t>
  </si>
  <si>
    <t>Pardubický kraj</t>
  </si>
  <si>
    <t>Plzeňský kraj</t>
  </si>
  <si>
    <t>Středočeský kraj</t>
  </si>
  <si>
    <t>Ústecký kraj</t>
  </si>
  <si>
    <t>Zlínský kraj</t>
  </si>
  <si>
    <t>4.1</t>
  </si>
  <si>
    <t>4.2</t>
  </si>
  <si>
    <t>4.3</t>
  </si>
  <si>
    <t>5.1</t>
  </si>
  <si>
    <t>5.2</t>
  </si>
  <si>
    <t>5.3</t>
  </si>
  <si>
    <t>5.4</t>
  </si>
  <si>
    <t>7.1</t>
  </si>
  <si>
    <t>7.2</t>
  </si>
  <si>
    <t>8.1</t>
  </si>
  <si>
    <t>8.2</t>
  </si>
  <si>
    <t>8.3</t>
  </si>
  <si>
    <t>8.4</t>
  </si>
  <si>
    <t>8.5</t>
  </si>
  <si>
    <t>8.6</t>
  </si>
  <si>
    <t>8.7</t>
  </si>
  <si>
    <t>8.8</t>
  </si>
  <si>
    <t>8.9</t>
  </si>
  <si>
    <t>8.10</t>
  </si>
  <si>
    <t>8.11</t>
  </si>
  <si>
    <t>8.12</t>
  </si>
  <si>
    <t>8.13</t>
  </si>
  <si>
    <t>8.14</t>
  </si>
  <si>
    <t>Výroba tepla brutto v krajích ČR</t>
  </si>
  <si>
    <t>4.3 Výroba tepla brutto podle paliv v krajích ČR [TJ]</t>
  </si>
  <si>
    <t>4.1 Výroba tepla brutto podle paliv [TJ]</t>
  </si>
  <si>
    <t>Výroba tepla brutto podle paliv</t>
  </si>
  <si>
    <t>Výroba tepla brutto podle paliv v krajích ČR</t>
  </si>
  <si>
    <t>Instalovaný výkon výroben tepelné energie v krajích ČR</t>
  </si>
  <si>
    <t>str. 6</t>
  </si>
  <si>
    <t>str. 7</t>
  </si>
  <si>
    <t>str. 8</t>
  </si>
  <si>
    <t>str. 9</t>
  </si>
  <si>
    <t>str. 10</t>
  </si>
  <si>
    <t>str. 11</t>
  </si>
  <si>
    <t>str. 12</t>
  </si>
  <si>
    <t>str. 13</t>
  </si>
  <si>
    <t>str. 14</t>
  </si>
  <si>
    <t>str. 15</t>
  </si>
  <si>
    <t>str. 16</t>
  </si>
  <si>
    <t>str. 17</t>
  </si>
  <si>
    <t>str. 18</t>
  </si>
  <si>
    <t>str. 19</t>
  </si>
  <si>
    <t>str. 20</t>
  </si>
  <si>
    <t>str. 21</t>
  </si>
  <si>
    <t>str. 22</t>
  </si>
  <si>
    <t>str. 23</t>
  </si>
  <si>
    <t>str. 24</t>
  </si>
  <si>
    <t>str. 25</t>
  </si>
  <si>
    <t>str. 26</t>
  </si>
  <si>
    <t>str. 27</t>
  </si>
  <si>
    <t>str. 28</t>
  </si>
  <si>
    <t>str. 29</t>
  </si>
  <si>
    <t>4.2 Výroba tepla brutto v krajích ČR [TJ]</t>
  </si>
  <si>
    <t>CZ-NACE</t>
  </si>
  <si>
    <t>Klasifikace ekonomických činností CZ-NACE dle Českého statistického úřadu</t>
  </si>
  <si>
    <t>Rostlinné materiály neaglomerované</t>
  </si>
  <si>
    <t>5.1 Dodávky tepla podle paliv [TJ]</t>
  </si>
  <si>
    <t>5.2 Dodávky tepla v krajích ČR [TJ]</t>
  </si>
  <si>
    <t>5.3 Dodávky tepla v krajích ČR [TJ]</t>
  </si>
  <si>
    <t>Dodávky tepla</t>
  </si>
  <si>
    <t>7.1 Spotřeba tepla podle sektorů národního hospodářství [TJ]</t>
  </si>
  <si>
    <t>Spotřeba tepla podle sektorů národního hospodářství</t>
  </si>
  <si>
    <t>7.2 Spotřeba tepla podle sektorů národního hospodářství v krajích ČR [TJ]</t>
  </si>
  <si>
    <t>Spotřeba tepla podle sektorů národního hospodářství v krajích ČR</t>
  </si>
  <si>
    <t>Dodávky tepla podle paliv</t>
  </si>
  <si>
    <t>Dodávky tepla v krajích ČR</t>
  </si>
  <si>
    <t>Dodávky tepla podle paliv v krajích ČR</t>
  </si>
  <si>
    <t>Spotřeba tepla =</t>
  </si>
  <si>
    <t>Konečná spotřeba tepla v jednotlivých sektorech národního hospodářství.</t>
  </si>
  <si>
    <t>Dodávky tepla z uhlí, biomasy a bioplynu</t>
  </si>
  <si>
    <t>KVET</t>
  </si>
  <si>
    <t>Kombinovaná výroba elektřiny a tepla</t>
  </si>
  <si>
    <t>Hlavní město Praha (PHA)</t>
  </si>
  <si>
    <t>Kraj Vysočina (VYS)</t>
  </si>
  <si>
    <t>Kraj Vysočina</t>
  </si>
  <si>
    <t>Hlavní město Praha</t>
  </si>
  <si>
    <t>8.14 Výroba, dodávky a spotřeba tepla: Zlínský kraj</t>
  </si>
  <si>
    <t>Výroba, dodávky a spotřeba tepla: Jihomoravský kraj</t>
  </si>
  <si>
    <t>Výroba, dodávky a spotřeba tepla: Karlovarský kraj</t>
  </si>
  <si>
    <t>Výroba, dodávky a spotřeba tepla: Královéhradecký kraj</t>
  </si>
  <si>
    <t>Výroba, dodávky a spotřeba tepla: Liberecký kraj</t>
  </si>
  <si>
    <t>Výroba, dodávky a spotřeba tepla: Moravskoslezský kraj</t>
  </si>
  <si>
    <t>Výroba, dodávky a spotřeba tepla: Olomoucký kraj</t>
  </si>
  <si>
    <t>Výroba, dodávky a spotřeba tepla: Pardubický kraj</t>
  </si>
  <si>
    <t>Výroba, dodávky a spotřeba tepla: Plzeňský kraj</t>
  </si>
  <si>
    <t>Výroba, dodávky a spotřeba tepla: Středočeský kraj</t>
  </si>
  <si>
    <t>Výroba, dodávky a spotřeba tepla: Ústecký kraj</t>
  </si>
  <si>
    <t>Výroba, dodávky a spotřeba tepla: Kraj Vysočina</t>
  </si>
  <si>
    <t>Výroba, dodávky a spotřeba tepla: Zlínský kraj</t>
  </si>
  <si>
    <t>Výroba, dodávky a spotřeba tepla: Hlavní město Praha</t>
  </si>
  <si>
    <t>Výroba, dodávky a spotřeba tepla: Jihočeský kraj</t>
  </si>
  <si>
    <t>8.5 Výroba, dodávky a spotřeba tepla: Kraj Vysočina</t>
  </si>
  <si>
    <t>8.6 Výroba, dodávky a spotřeba tepla: Královéhradecký kraj</t>
  </si>
  <si>
    <t>8.7 Výroba, dodávky a spotřeba tepla: Liberecký kraj</t>
  </si>
  <si>
    <t>8.1 Výroba, dodávky a spotřeba tepla: Hlavní město Praha</t>
  </si>
  <si>
    <t>8.2 Výroba, dodávky a spotřeba tepla: Jihočeský kraj</t>
  </si>
  <si>
    <t>8.3 Výroba, dodávky a spotřeba tepla: Jihomoravský kraj</t>
  </si>
  <si>
    <t>8.4 Výroba, dodávky a spotřeba tepla: Karlovarský kraj</t>
  </si>
  <si>
    <t>8.8 Výroba, dodávky a spotřeba tepla: Moravskoslezský kraj</t>
  </si>
  <si>
    <t>8.9 Výroba, dodávky a spotřeba tepla: Olomoucký kraj</t>
  </si>
  <si>
    <t>8.10 Výroba, dodávky a spotřeba tepla: Pardubický kraj</t>
  </si>
  <si>
    <t>8.11 Výroba, dodávky a spotřeba tepla: Plzeňský kraj</t>
  </si>
  <si>
    <t>8.12 Výroba, dodávky a spotřeba tepla: Středočeský kraj</t>
  </si>
  <si>
    <t>8.13 Výroba, dodávky a spotřeba tepla: Ústecký kraj</t>
  </si>
  <si>
    <r>
      <t>6. Instalovaný výkon výroben tepla v krajích ČR [MW</t>
    </r>
    <r>
      <rPr>
        <b/>
        <vertAlign val="subscript"/>
        <sz val="14"/>
        <color theme="2" tint="-0.499984740745262"/>
        <rFont val="Calibri"/>
        <family val="2"/>
        <charset val="238"/>
        <scheme val="minor"/>
      </rPr>
      <t>t</t>
    </r>
    <r>
      <rPr>
        <b/>
        <sz val="14"/>
        <color theme="2" tint="-0.499984740745262"/>
        <rFont val="Calibri"/>
        <family val="2"/>
        <charset val="238"/>
        <scheme val="minor"/>
      </rPr>
      <t>]</t>
    </r>
  </si>
  <si>
    <t>Královéhradecký kraj (HKK)</t>
  </si>
  <si>
    <t>Liberecký kraj (LBK)</t>
  </si>
  <si>
    <t>Moravskoslezský kraj (MSK)</t>
  </si>
  <si>
    <t>Olomoucký kraj (OLK)</t>
  </si>
  <si>
    <t>Pardubický kraj (PAK)</t>
  </si>
  <si>
    <t>Plzeňský kraj (PLK)</t>
  </si>
  <si>
    <t>Středočeský kraj (STČ)</t>
  </si>
  <si>
    <t>Ústecký kraj (ULK)</t>
  </si>
  <si>
    <t>Zlínský kraj (ZLK)</t>
  </si>
  <si>
    <t>Jihočeský kraj (JHČ)</t>
  </si>
  <si>
    <t>Jihomoravský kraj (JHM)</t>
  </si>
  <si>
    <t>Karlovarský kraj (KVK)</t>
  </si>
  <si>
    <t>Spotřeba tepla podle sektorů národního hospodářství *</t>
  </si>
  <si>
    <t>Instalovaný výkon v ČR</t>
  </si>
  <si>
    <t>Celkem ČR *</t>
  </si>
  <si>
    <t>Brutto výroba tepla na zdrojích bez tepla použitého na výrobu elektřiny.</t>
  </si>
  <si>
    <t>Spotřeba tepla pro vlastní potřebu výrobce (bez technologické vlastní spotřeby tepla).</t>
  </si>
  <si>
    <t>Celkový instalovaný výkon [MWt]</t>
  </si>
  <si>
    <t>9</t>
  </si>
  <si>
    <t>str. 30</t>
  </si>
  <si>
    <t>Výroba tepla netto</t>
  </si>
  <si>
    <r>
      <t>Q</t>
    </r>
    <r>
      <rPr>
        <b/>
        <vertAlign val="subscript"/>
        <sz val="9"/>
        <rFont val="Calibri"/>
        <family val="2"/>
        <charset val="238"/>
        <scheme val="minor"/>
      </rPr>
      <t>netto</t>
    </r>
  </si>
  <si>
    <t>Dodávka užitečného tepla z KVET</t>
  </si>
  <si>
    <t>2. Úvodní komentář k hodnocenému roku</t>
  </si>
  <si>
    <t>Úvodní komentář k hodnocenému roku</t>
  </si>
  <si>
    <t>Instalovaný výkon</t>
  </si>
  <si>
    <r>
      <t>9. Výroba tepla netto Q</t>
    </r>
    <r>
      <rPr>
        <b/>
        <vertAlign val="subscript"/>
        <sz val="14"/>
        <color theme="2" tint="-0.499984740745262"/>
        <rFont val="Calibri"/>
        <family val="2"/>
        <charset val="238"/>
        <scheme val="minor"/>
      </rPr>
      <t>netto</t>
    </r>
    <r>
      <rPr>
        <b/>
        <sz val="14"/>
        <color theme="2" tint="-0.499984740745262"/>
        <rFont val="Calibri"/>
        <family val="2"/>
        <charset val="238"/>
        <scheme val="minor"/>
      </rPr>
      <t xml:space="preserve"> a výroba tepla z KVET Q</t>
    </r>
    <r>
      <rPr>
        <b/>
        <vertAlign val="subscript"/>
        <sz val="14"/>
        <color theme="2" tint="-0.499984740745262"/>
        <rFont val="Calibri"/>
        <family val="2"/>
        <charset val="238"/>
        <scheme val="minor"/>
      </rPr>
      <t>KVET</t>
    </r>
    <r>
      <rPr>
        <b/>
        <sz val="14"/>
        <color theme="2" tint="-0.499984740745262"/>
        <rFont val="Calibri"/>
        <family val="2"/>
        <charset val="238"/>
        <scheme val="minor"/>
      </rPr>
      <t xml:space="preserve">  [TJ]</t>
    </r>
  </si>
  <si>
    <r>
      <t>Q</t>
    </r>
    <r>
      <rPr>
        <b/>
        <vertAlign val="subscript"/>
        <sz val="9"/>
        <rFont val="Calibri"/>
        <family val="2"/>
        <charset val="238"/>
        <scheme val="minor"/>
      </rPr>
      <t>KVET</t>
    </r>
  </si>
  <si>
    <t>Výroba tepla netto a výroba tepla z KVET</t>
  </si>
  <si>
    <t>Výroba tepla brutto bez technologické vlastní spotřeby tepla.</t>
  </si>
  <si>
    <t>* Nezahrnuje část nezjištěného rozvodu tepla</t>
  </si>
  <si>
    <t>* Rozdíl mezi dodávkou a spotřebou jsou ztráty z nakoupeného tepla a část nezjištěného rozvodu tepla.</t>
  </si>
  <si>
    <r>
      <t>Q</t>
    </r>
    <r>
      <rPr>
        <b/>
        <vertAlign val="subscript"/>
        <sz val="9"/>
        <rFont val="Calibri"/>
        <family val="2"/>
        <charset val="238"/>
        <scheme val="minor"/>
      </rPr>
      <t xml:space="preserve">KVET/ </t>
    </r>
    <r>
      <rPr>
        <b/>
        <sz val="9"/>
        <rFont val="Calibri"/>
        <family val="2"/>
        <charset val="238"/>
        <scheme val="minor"/>
      </rPr>
      <t>Q</t>
    </r>
    <r>
      <rPr>
        <b/>
        <vertAlign val="subscript"/>
        <sz val="9"/>
        <rFont val="Calibri"/>
        <family val="2"/>
        <charset val="238"/>
        <scheme val="minor"/>
      </rPr>
      <t>netto</t>
    </r>
  </si>
  <si>
    <t>Výroba tepla netto =</t>
  </si>
  <si>
    <t>Oddělení statistiky a sledování kvality ERÚ, Praha 2019</t>
  </si>
  <si>
    <t>Meziroční změna</t>
  </si>
  <si>
    <t>Rozdíl (2018 - 2017)</t>
  </si>
  <si>
    <t>11. Vývoj výroby tepla brutto a dodávek tepla podle paliv a krajů ČR [TJ]</t>
  </si>
  <si>
    <t>str. 31</t>
  </si>
  <si>
    <t>Vývoj bilance tepla (měsíční porovnání)</t>
  </si>
  <si>
    <t>str. 32</t>
  </si>
  <si>
    <t>11</t>
  </si>
  <si>
    <t>Vývoj výroby tepla brutto a dodávek tepla podle paliv a krajů ČR</t>
  </si>
  <si>
    <t>str. 33</t>
  </si>
  <si>
    <t>12</t>
  </si>
  <si>
    <t xml:space="preserve">Vývoj výroby tepla z KVET </t>
  </si>
  <si>
    <r>
      <t>12. Vývoj výroby tepla z KVET Q</t>
    </r>
    <r>
      <rPr>
        <b/>
        <vertAlign val="subscript"/>
        <sz val="14"/>
        <color theme="2" tint="-0.499984740745262"/>
        <rFont val="Calibri"/>
        <family val="2"/>
        <charset val="238"/>
        <scheme val="minor"/>
      </rPr>
      <t>KVET</t>
    </r>
    <r>
      <rPr>
        <b/>
        <sz val="14"/>
        <color theme="2" tint="-0.499984740745262"/>
        <rFont val="Calibri"/>
        <family val="2"/>
        <charset val="238"/>
        <scheme val="minor"/>
      </rPr>
      <t xml:space="preserve">  [TJ]</t>
    </r>
  </si>
  <si>
    <t>Množství tepelné energie dodané do soustav zásobování teplem.</t>
  </si>
  <si>
    <t>Dodávky tepla =</t>
  </si>
  <si>
    <t>Výroba tepla brutto - technologická vlastní spotřeba tepla - ztráty - dodávky do vlastního podniku - dodávky tepla.</t>
  </si>
  <si>
    <t>Vlastní spotřeba tepla =</t>
  </si>
  <si>
    <t>Vlastní spotřeba tepla</t>
  </si>
  <si>
    <t>Čtvrtletní zpráva o provozu teplárenských soustav ČR</t>
  </si>
  <si>
    <t>I. čtvrtletí 2019</t>
  </si>
  <si>
    <t>Kraj</t>
  </si>
  <si>
    <t>Výroba tepla brutto [GJ]</t>
  </si>
  <si>
    <t>Dodávky tepla podle paliv [GJ]</t>
  </si>
  <si>
    <t>Spotřeba tepla podle sektorů národního hospodářství [GJ] *</t>
  </si>
  <si>
    <t>I. čtvrtletí 2018</t>
  </si>
  <si>
    <t>Výroba tepla brutto [TJ]</t>
  </si>
  <si>
    <t>Dodávky tepla cizím subjektům [TJ]</t>
  </si>
  <si>
    <t>Průměrná teplota [°C]</t>
  </si>
  <si>
    <t>II. čtvrtletí 2018</t>
  </si>
  <si>
    <t>II. čtvrtletí 2017</t>
  </si>
  <si>
    <t>10. Meziroční porovnání</t>
  </si>
  <si>
    <t>Rozdíl (2019 - 2018)</t>
  </si>
  <si>
    <t>1Q2018</t>
  </si>
  <si>
    <t>1Q2019</t>
  </si>
  <si>
    <t>Rozdíl (2019-2018)</t>
  </si>
  <si>
    <t>5.4 Dodávky tepla z uhlí, biomasy a bioplynu [GJ]</t>
  </si>
  <si>
    <t>Dodávka tepla ze Středočeského kraje [GJ]</t>
  </si>
  <si>
    <t>Dodávka tepla z Pardubického kraje [GJ]</t>
  </si>
  <si>
    <t>10</t>
  </si>
  <si>
    <t>Dodávka tepla do Hlavního města Prahy [GJ]</t>
  </si>
  <si>
    <t>Dodávka tepla do Královehradeckého kraje [GJ]</t>
  </si>
  <si>
    <t xml:space="preserve">Energetický regulační úřad (ERÚ) vydává v souladu s § 17 odst. 7 písm. m) zákona č. 458/2000 Sb., v platném znění, (energetický zákon), čtvrtletní zprávu o provozu teplárenských soustav ČR za I. čtvrtletí 2019. Veškeré údaje obsažené ve zprávě jsou získané od licencovaných subjektů na základě vyhlášky ERÚ č. 404/2016 Sb., o náležitostech a členění výkazů nezbytných pro zpracování zpráv o provozu soustav v energetických odvětvích, včetně termínů, rozsahu a pravidel pro sestavování výkazů (statistická vyhláška), ve znění vyhlášky č.154/2018 Sb.  Novela statistické vyhlášky je účinná od 1. ledna 2019 a její součástí jsou i vzory výkazů se všemi sledovanými ukazateli. Veškeré detaily týkající se metodiky vykazování údajů pro statistiku ERÚ jsou uvedeny ve výkladovém stanovisku ERÚ k metodice vyplňování výkazů podle statistické vyhlášky pro oblast elektroenergetiky a teplárenství číslo 8/2018 ze dne 14. září 2018, účinném od 1. ledna 2019. Výkladové stanovisko a aktuální výkazy jsou zveřejněny na internetových stránkách ERÚ.
Čtvrtletní zpráva obsahuje kapitoly, které podávají přehled o statistice teplárenských soustav v ČR a doplňuje tak čtvrtletní zprávu o provozu elektrizační soustavy ČR za I. čtvrtletí 2019, která obsahuje údaje o kombinované výrobě elektřiny a tepla (KVET). Tato zpráva obsahuje veškeré vyrobené teplo z licencované činnosti, včetně KVET a dále zpřesněné údaje za předchozí období. Tato zpráva poprvé obsahuje i údaje od držitelů licence na rozvod tepelné energie (sk. č. 32), tj. došlo k upřesnění spotřeby tepla v jednotlivých sektorech národního hospodářství. Novinkou je položka ve vyhodnocování krajů zobrazující případné dodávky tepla mezi jednotlivými kraji.       
Jedná se o pravidelnou zprávu o provozu teplárenských soustav ČR vydanou ERÚ na základě novely energetického zákona. Zpráva je tvořena jednotlivými kapitolami, jejichž obsah je uveden na str. 2. Základní kapitolu tvoří bilance tepla, podle které bylo v prvním čtvrtletí 2019 vyrobeno celkem 55 413,2 TJ tepla brutto a oproti prvnímu čtvrtletí roku 2018 (59 627,7 TJ) došlo k poklesu o 7,1 %. Zhruba 26 % z brutto výroby bylo spotřebováno ve vlastním podniku nebo zařízení (převážně jde o závodní teplárny, které nejsou zařazeny v klasifikaci ekonomických činností (CZ-NACE) ve skupině 35 - Výroba a rozvod elektřiny, plynu, tepla a klimatizovaného vzduchu). Dodávky tepla představovaly 34 097,1 TJ, což je pokles o 10,1 % oproti prvnímu čtvrtletí roku 2018 (37 940,8 TJ). Dodávky tepla tvořily zhruba 62 %, technologická vlastní spotřeba 5 % a ztráty 7 % z brutto výroby tepla. Nejvíce tepla bylo vyrobeno z hnědého uhlí (45 %), následuje zemní plyn (20 %) a černé uhlí (11 %). Nejvíce tepla bylo vyrobeno v Moravskoslezském kraji (18,9 %), následuje Středočeský kraj (17,6 %) a Ústecký kraj (17,1 %). Struktura výroby tepla podle paliv se v jednotlivých krajích liší podle dostupnosti paliv. Nejvíce tepla z černého uhlí se vyrobilo v Moravskoslezském kraji (88 %), z hnědého uhlí v Ústeckém kraji (26 %), ze zemního plynu v Jihomoravském kraji (20 %), z biomasy v Ústeckém kraji (34 %) a z bioplynu v kraji Vysočina (17 %).  
Podíly jednotlivých paliv na dodávce tepla korespondují s podíly paliv na výrobě tepla brutto (48 % z hnědého uhlí, 25 % ze zemního plynu, 13 % z černého uhlí), ale u struktury dodávek tepla podle krajů je na prvním místě Středočeský kraj, následovaný Moravskoslezským a Ústeckým krajem. Celkový instalovaný tepelný výkon výroben tepla ke konci prvního čtvrtletí roku 2019 byl 44 096,3 MW. Sedmá kapitola uvádí rozdělení spotřeby tepla v sektorech národního hospodářství. V domácnostech bylo v prvním čtvrtletí 2019 spotřebováno 13 847 TJ, což je 44 % z celkové spotřeby, v průmyslu bylo spotřebováno 7 645,4 TJ a v sektoru obchodu a služeb 7 832 TJ. Osmá kapitola obsahuje shrnutí výroby tepla brutto, dodávek a spotřeb tepla v jednotlivých krajích ČR. 
Celkově bylo vyrobeno z kombinované výroby elektřiny a tepla (KVET) 34 727,0 TJ užitečného tepla, což činí 66 % z výroby tepla netto. Nejvíce se užitečného tepla z KVET vyrobilo z hnědého uhlí (59,0 %), následuje černé uhlí (13,2 %) a zemního plynu (11,0 %). Nízký podíl užitečného tepla ze zemního plynu na teplu netto (36 %) je způsoben vyšším počtem výtopen na zemní plyn než kogeneračních jednotek. V prvním čtvrtletí 2019 bylo vyrobeno o 11,6 % méně tepla z kombinované výroby elektřiny a tepla než v prvním čtvrtletí roku 2018.
Případné dotazy, komentáře či připomínky směřujte výhradně na adresu teplo.statistika@eru.cz.
</t>
  </si>
  <si>
    <t xml:space="preserve">I. čtvrtletí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</si>
</sst>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
    <numFmt numFmtId="165" formatCode="0.0_ "/>
    <numFmt numFmtId="166" formatCode="0.0"/>
    <numFmt numFmtId="167" formatCode="0.0%"/>
    <numFmt numFmtId="168" formatCode="\$#,##0\ ;\(\$#,##0\)"/>
    <numFmt numFmtId="169" formatCode="#,##0.000000"/>
  </numFmts>
  <fonts count="79" x14ac:knownFonts="1">
    <font>
      <sz val="10"/>
      <name val="Arial"/>
      <charset val="238"/>
    </font>
    <font>
      <sz val="11"/>
      <color theme="1"/>
      <name val="Calibri"/>
      <family val="2"/>
      <charset val="238"/>
      <scheme val="minor"/>
    </font>
    <font>
      <sz val="10"/>
      <name val="Arial"/>
      <family val="2"/>
      <charset val="238"/>
    </font>
    <font>
      <sz val="10"/>
      <name val="Arial CE"/>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9"/>
      <name val="Calibri"/>
      <family val="2"/>
      <charset val="238"/>
    </font>
    <font>
      <b/>
      <sz val="15"/>
      <color indexed="62"/>
      <name val="Calibri"/>
      <family val="2"/>
      <charset val="238"/>
    </font>
    <font>
      <b/>
      <sz val="13"/>
      <color indexed="62"/>
      <name val="Calibri"/>
      <family val="2"/>
      <charset val="238"/>
    </font>
    <font>
      <b/>
      <sz val="11"/>
      <color indexed="62"/>
      <name val="Calibri"/>
      <family val="2"/>
      <charset val="238"/>
    </font>
    <font>
      <b/>
      <sz val="18"/>
      <color indexed="62"/>
      <name val="Cambria"/>
      <family val="2"/>
      <charset val="238"/>
    </font>
    <font>
      <sz val="11"/>
      <color indexed="19"/>
      <name val="Calibri"/>
      <family val="2"/>
      <charset val="238"/>
    </font>
    <font>
      <sz val="11"/>
      <color indexed="10"/>
      <name val="Calibri"/>
      <family val="2"/>
      <charset val="238"/>
    </font>
    <font>
      <sz val="11"/>
      <color indexed="17"/>
      <name val="Calibri"/>
      <family val="2"/>
      <charset val="238"/>
    </font>
    <font>
      <sz val="11"/>
      <color indexed="62"/>
      <name val="Calibri"/>
      <family val="2"/>
      <charset val="238"/>
    </font>
    <font>
      <b/>
      <sz val="11"/>
      <color indexed="10"/>
      <name val="Calibri"/>
      <family val="2"/>
      <charset val="238"/>
    </font>
    <font>
      <b/>
      <sz val="11"/>
      <color indexed="63"/>
      <name val="Calibri"/>
      <family val="2"/>
      <charset val="238"/>
    </font>
    <font>
      <i/>
      <sz val="11"/>
      <color indexed="23"/>
      <name val="Calibri"/>
      <family val="2"/>
      <charset val="238"/>
    </font>
    <font>
      <sz val="8"/>
      <name val="Arial"/>
      <family val="2"/>
      <charset val="238"/>
    </font>
    <font>
      <sz val="9"/>
      <name val="Arial"/>
      <family val="2"/>
      <charset val="238"/>
    </font>
    <font>
      <sz val="10"/>
      <name val="Calibri"/>
      <family val="2"/>
      <charset val="238"/>
      <scheme val="minor"/>
    </font>
    <font>
      <sz val="10"/>
      <name val="Arial"/>
      <family val="2"/>
      <charset val="238"/>
    </font>
    <font>
      <sz val="9"/>
      <name val="Calibri"/>
      <family val="2"/>
      <charset val="238"/>
      <scheme val="minor"/>
    </font>
    <font>
      <sz val="8"/>
      <name val="Calibri"/>
      <family val="2"/>
      <charset val="238"/>
      <scheme val="minor"/>
    </font>
    <font>
      <b/>
      <sz val="9"/>
      <name val="Calibri"/>
      <family val="2"/>
      <charset val="238"/>
      <scheme val="minor"/>
    </font>
    <font>
      <b/>
      <sz val="9"/>
      <color theme="0"/>
      <name val="Calibri"/>
      <family val="2"/>
      <charset val="238"/>
      <scheme val="minor"/>
    </font>
    <font>
      <sz val="9"/>
      <color theme="0"/>
      <name val="Calibri"/>
      <family val="2"/>
      <charset val="238"/>
      <scheme val="minor"/>
    </font>
    <font>
      <i/>
      <sz val="8"/>
      <name val="Calibri"/>
      <family val="2"/>
      <charset val="238"/>
      <scheme val="minor"/>
    </font>
    <font>
      <i/>
      <sz val="9"/>
      <name val="Calibri"/>
      <family val="2"/>
      <charset val="238"/>
      <scheme val="minor"/>
    </font>
    <font>
      <sz val="9"/>
      <color theme="1"/>
      <name val="Calibri"/>
      <family val="2"/>
      <charset val="238"/>
      <scheme val="minor"/>
    </font>
    <font>
      <i/>
      <sz val="8"/>
      <color theme="0"/>
      <name val="Calibri"/>
      <family val="2"/>
      <charset val="238"/>
      <scheme val="minor"/>
    </font>
    <font>
      <b/>
      <sz val="9"/>
      <color theme="3"/>
      <name val="Calibri"/>
      <family val="2"/>
      <charset val="238"/>
      <scheme val="minor"/>
    </font>
    <font>
      <sz val="9"/>
      <color theme="4"/>
      <name val="Calibri"/>
      <family val="2"/>
      <charset val="238"/>
      <scheme val="minor"/>
    </font>
    <font>
      <sz val="9"/>
      <color theme="3"/>
      <name val="Calibri"/>
      <family val="2"/>
      <charset val="238"/>
      <scheme val="minor"/>
    </font>
    <font>
      <sz val="10"/>
      <color theme="3"/>
      <name val="Calibri"/>
      <family val="2"/>
      <charset val="238"/>
      <scheme val="minor"/>
    </font>
    <font>
      <sz val="10"/>
      <color rgb="FF005DA2"/>
      <name val="Calibri"/>
      <family val="2"/>
      <charset val="238"/>
      <scheme val="minor"/>
    </font>
    <font>
      <sz val="10"/>
      <color theme="0"/>
      <name val="Calibri"/>
      <family val="2"/>
      <charset val="238"/>
      <scheme val="minor"/>
    </font>
    <font>
      <b/>
      <sz val="10"/>
      <name val="Calibri"/>
      <family val="2"/>
      <charset val="238"/>
      <scheme val="minor"/>
    </font>
    <font>
      <b/>
      <sz val="10"/>
      <color theme="3"/>
      <name val="Calibri"/>
      <family val="2"/>
      <charset val="238"/>
      <scheme val="minor"/>
    </font>
    <font>
      <b/>
      <sz val="36"/>
      <color rgb="FF005DA2"/>
      <name val="Calibri"/>
      <family val="2"/>
      <charset val="238"/>
      <scheme val="minor"/>
    </font>
    <font>
      <sz val="14"/>
      <color rgb="FF005DA2"/>
      <name val="Calibri"/>
      <family val="2"/>
      <charset val="238"/>
      <scheme val="minor"/>
    </font>
    <font>
      <b/>
      <sz val="20"/>
      <color rgb="FF005DA2"/>
      <name val="Calibri"/>
      <family val="2"/>
      <charset val="238"/>
      <scheme val="minor"/>
    </font>
    <font>
      <sz val="10"/>
      <color theme="4"/>
      <name val="Calibri"/>
      <family val="2"/>
      <charset val="238"/>
      <scheme val="minor"/>
    </font>
    <font>
      <b/>
      <sz val="10"/>
      <color theme="3"/>
      <name val="Arial"/>
      <family val="2"/>
      <charset val="238"/>
    </font>
    <font>
      <b/>
      <sz val="14"/>
      <color theme="2" tint="-0.499984740745262"/>
      <name val="Calibri"/>
      <family val="2"/>
      <charset val="238"/>
      <scheme val="minor"/>
    </font>
    <font>
      <b/>
      <sz val="10"/>
      <color theme="2" tint="-0.499984740745262"/>
      <name val="Calibri"/>
      <family val="2"/>
      <charset val="238"/>
      <scheme val="minor"/>
    </font>
    <font>
      <b/>
      <sz val="11"/>
      <name val="Calibri"/>
      <family val="2"/>
      <charset val="238"/>
      <scheme val="minor"/>
    </font>
    <font>
      <sz val="11"/>
      <name val="Calibri"/>
      <family val="2"/>
      <charset val="238"/>
      <scheme val="minor"/>
    </font>
    <font>
      <b/>
      <sz val="14"/>
      <name val="Calibri"/>
      <family val="2"/>
      <charset val="238"/>
      <scheme val="minor"/>
    </font>
    <font>
      <sz val="14"/>
      <name val="Calibri"/>
      <family val="2"/>
      <charset val="238"/>
      <scheme val="minor"/>
    </font>
    <font>
      <sz val="14"/>
      <name val="Arial"/>
      <family val="2"/>
      <charset val="238"/>
    </font>
    <font>
      <strike/>
      <sz val="10"/>
      <name val="Calibri"/>
      <family val="2"/>
      <charset val="238"/>
      <scheme val="minor"/>
    </font>
    <font>
      <b/>
      <sz val="9"/>
      <color theme="2" tint="-0.499984740745262"/>
      <name val="Calibri"/>
      <family val="2"/>
      <charset val="238"/>
      <scheme val="minor"/>
    </font>
    <font>
      <sz val="9"/>
      <color theme="0"/>
      <name val="Arial"/>
      <family val="2"/>
      <charset val="238"/>
    </font>
    <font>
      <sz val="10"/>
      <name val="Arial CE"/>
      <charset val="238"/>
    </font>
    <font>
      <b/>
      <sz val="9"/>
      <name val="Arial"/>
      <family val="2"/>
      <charset val="238"/>
    </font>
    <font>
      <b/>
      <vertAlign val="subscript"/>
      <sz val="14"/>
      <color theme="2" tint="-0.499984740745262"/>
      <name val="Calibri"/>
      <family val="2"/>
      <charset val="238"/>
      <scheme val="minor"/>
    </font>
    <font>
      <b/>
      <vertAlign val="subscript"/>
      <sz val="9"/>
      <name val="Calibri"/>
      <family val="2"/>
      <charset val="238"/>
      <scheme val="minor"/>
    </font>
    <font>
      <sz val="11"/>
      <name val="Arial"/>
      <family val="2"/>
      <charset val="238"/>
    </font>
    <font>
      <u/>
      <sz val="10"/>
      <color indexed="12"/>
      <name val="Arial"/>
      <family val="2"/>
      <charset val="238"/>
    </font>
    <font>
      <sz val="10"/>
      <color indexed="8"/>
      <name val="Arial"/>
      <family val="2"/>
    </font>
    <font>
      <b/>
      <sz val="10"/>
      <color indexed="8"/>
      <name val="Arial"/>
      <family val="2"/>
    </font>
    <font>
      <sz val="12"/>
      <name val="Arial"/>
      <family val="2"/>
      <charset val="238"/>
    </font>
    <font>
      <b/>
      <sz val="10"/>
      <color indexed="39"/>
      <name val="Arial"/>
      <family val="2"/>
    </font>
    <font>
      <b/>
      <sz val="12"/>
      <color indexed="8"/>
      <name val="Arial"/>
      <family val="2"/>
      <charset val="238"/>
    </font>
    <font>
      <sz val="10"/>
      <color indexed="8"/>
      <name val="Arial"/>
      <family val="2"/>
      <charset val="238"/>
    </font>
    <font>
      <sz val="10"/>
      <color indexed="39"/>
      <name val="Arial"/>
      <family val="2"/>
    </font>
    <font>
      <sz val="19"/>
      <color indexed="48"/>
      <name val="Arial"/>
      <family val="2"/>
      <charset val="238"/>
    </font>
    <font>
      <sz val="10"/>
      <color indexed="10"/>
      <name val="Arial"/>
      <family val="2"/>
    </font>
    <font>
      <sz val="12"/>
      <name val="Arial CE"/>
      <charset val="238"/>
    </font>
    <font>
      <b/>
      <sz val="18"/>
      <name val="Arial CE"/>
      <charset val="238"/>
    </font>
    <font>
      <b/>
      <sz val="12"/>
      <name val="Arial CE"/>
      <charset val="238"/>
    </font>
    <font>
      <sz val="10"/>
      <name val="Times New Roman CE"/>
      <family val="1"/>
      <charset val="238"/>
    </font>
    <font>
      <b/>
      <sz val="9"/>
      <name val="Times New Roman CE"/>
      <family val="1"/>
      <charset val="238"/>
    </font>
    <font>
      <sz val="9"/>
      <color rgb="FFFF0000"/>
      <name val="Arial"/>
      <family val="2"/>
      <charset val="238"/>
    </font>
    <font>
      <sz val="9"/>
      <color rgb="FFD2CDAE"/>
      <name val="Arial"/>
      <family val="2"/>
      <charset val="238"/>
    </font>
    <font>
      <b/>
      <sz val="9"/>
      <color theme="2"/>
      <name val="Calibri"/>
      <family val="2"/>
      <charset val="238"/>
      <scheme val="minor"/>
    </font>
    <font>
      <b/>
      <i/>
      <sz val="9"/>
      <name val="Calibri"/>
      <family val="2"/>
      <charset val="238"/>
      <scheme val="minor"/>
    </font>
  </fonts>
  <fills count="34">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46"/>
      </patternFill>
    </fill>
    <fill>
      <patternFill patternType="solid">
        <fgColor indexed="55"/>
      </patternFill>
    </fill>
    <fill>
      <patternFill patternType="solid">
        <fgColor indexed="9"/>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theme="2"/>
        <bgColor indexed="64"/>
      </patternFill>
    </fill>
    <fill>
      <patternFill patternType="solid">
        <fgColor theme="2" tint="-0.499984740745262"/>
        <bgColor indexed="64"/>
      </patternFill>
    </fill>
    <fill>
      <patternFill patternType="solid">
        <fgColor theme="2" tint="-9.9978637043366805E-2"/>
        <bgColor indexed="64"/>
      </patternFill>
    </fill>
    <fill>
      <patternFill patternType="solid">
        <fgColor indexed="40"/>
      </patternFill>
    </fill>
    <fill>
      <patternFill patternType="solid">
        <fgColor indexed="43"/>
        <bgColor indexed="64"/>
      </patternFill>
    </fill>
    <fill>
      <patternFill patternType="solid">
        <fgColor indexed="40"/>
        <bgColor indexed="64"/>
      </patternFill>
    </fill>
    <fill>
      <patternFill patternType="solid">
        <fgColor indexed="41"/>
      </patternFill>
    </fill>
    <fill>
      <patternFill patternType="solid">
        <fgColor indexed="52"/>
      </patternFill>
    </fill>
    <fill>
      <patternFill patternType="solid">
        <fgColor indexed="57"/>
      </patternFill>
    </fill>
    <fill>
      <patternFill patternType="solid">
        <fgColor indexed="50"/>
      </patternFill>
    </fill>
    <fill>
      <patternFill patternType="solid">
        <fgColor indexed="1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9"/>
        <bgColor indexed="8"/>
      </patternFill>
    </fill>
  </fills>
  <borders count="69">
    <border>
      <left/>
      <right/>
      <top/>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n">
        <color theme="0" tint="-0.24994659260841701"/>
      </bottom>
      <diagonal/>
    </border>
    <border>
      <left style="thick">
        <color theme="0"/>
      </left>
      <right/>
      <top style="thin">
        <color theme="0" tint="-0.24994659260841701"/>
      </top>
      <bottom style="thin">
        <color theme="0" tint="-0.24994659260841701"/>
      </bottom>
      <diagonal/>
    </border>
    <border>
      <left/>
      <right style="thick">
        <color theme="0"/>
      </right>
      <top style="thin">
        <color theme="0" tint="-0.24994659260841701"/>
      </top>
      <bottom style="thin">
        <color theme="0" tint="-0.24994659260841701"/>
      </bottom>
      <diagonal/>
    </border>
    <border>
      <left style="thick">
        <color theme="0"/>
      </left>
      <right style="thick">
        <color theme="0"/>
      </right>
      <top style="thin">
        <color theme="0" tint="-0.24994659260841701"/>
      </top>
      <bottom style="thin">
        <color theme="0" tint="-0.24994659260841701"/>
      </bottom>
      <diagonal/>
    </border>
    <border>
      <left/>
      <right/>
      <top style="thin">
        <color theme="0" tint="-0.24994659260841701"/>
      </top>
      <bottom/>
      <diagonal/>
    </border>
    <border>
      <left/>
      <right/>
      <top style="thin">
        <color theme="0" tint="-0.24994659260841701"/>
      </top>
      <bottom style="medium">
        <color theme="2" tint="-0.499984740745262"/>
      </bottom>
      <diagonal/>
    </border>
    <border>
      <left/>
      <right/>
      <top/>
      <bottom style="medium">
        <color theme="2" tint="-0.499984740745262"/>
      </bottom>
      <diagonal/>
    </border>
    <border>
      <left/>
      <right/>
      <top style="thin">
        <color theme="0" tint="-0.24994659260841701"/>
      </top>
      <bottom style="thin">
        <color theme="0" tint="-0.24994659260841701"/>
      </bottom>
      <diagonal/>
    </border>
    <border>
      <left/>
      <right style="thin">
        <color theme="0" tint="-0.24994659260841701"/>
      </right>
      <top/>
      <bottom/>
      <diagonal/>
    </border>
    <border>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medium">
        <color theme="2" tint="-0.499984740745262"/>
      </right>
      <top style="thin">
        <color theme="0" tint="-0.24994659260841701"/>
      </top>
      <bottom style="thin">
        <color theme="0" tint="-0.24994659260841701"/>
      </bottom>
      <diagonal/>
    </border>
    <border>
      <left style="medium">
        <color theme="2" tint="-0.499984740745262"/>
      </left>
      <right/>
      <top/>
      <bottom style="medium">
        <color theme="2" tint="-0.499984740745262"/>
      </bottom>
      <diagonal/>
    </border>
    <border>
      <left style="medium">
        <color theme="2" tint="-0.499984740745262"/>
      </left>
      <right/>
      <top style="thin">
        <color theme="0" tint="-0.24994659260841701"/>
      </top>
      <bottom style="thin">
        <color theme="0" tint="-0.24994659260841701"/>
      </bottom>
      <diagonal/>
    </border>
    <border>
      <left style="medium">
        <color theme="2" tint="-0.499984740745262"/>
      </left>
      <right/>
      <top/>
      <bottom style="thin">
        <color theme="0" tint="-0.24994659260841701"/>
      </bottom>
      <diagonal/>
    </border>
    <border>
      <left style="medium">
        <color theme="2" tint="-0.499984740745262"/>
      </left>
      <right/>
      <top style="thin">
        <color theme="0" tint="-0.24994659260841701"/>
      </top>
      <bottom style="medium">
        <color theme="2" tint="-0.499984740745262"/>
      </bottom>
      <diagonal/>
    </border>
    <border>
      <left style="medium">
        <color theme="2" tint="-0.499984740745262"/>
      </left>
      <right/>
      <top style="thin">
        <color theme="0" tint="-0.24994659260841701"/>
      </top>
      <bottom style="thin">
        <color theme="2" tint="-0.499984740745262"/>
      </bottom>
      <diagonal/>
    </border>
    <border>
      <left/>
      <right/>
      <top style="thin">
        <color theme="0" tint="-0.24994659260841701"/>
      </top>
      <bottom style="thin">
        <color theme="2" tint="-0.499984740745262"/>
      </bottom>
      <diagonal/>
    </border>
    <border>
      <left/>
      <right style="medium">
        <color theme="2" tint="-0.499984740745262"/>
      </right>
      <top style="thin">
        <color theme="0" tint="-0.24994659260841701"/>
      </top>
      <bottom style="thin">
        <color theme="2" tint="-0.499984740745262"/>
      </bottom>
      <diagonal/>
    </border>
    <border>
      <left/>
      <right/>
      <top/>
      <bottom style="thin">
        <color theme="2" tint="-0.499984740745262"/>
      </bottom>
      <diagonal/>
    </border>
    <border>
      <left/>
      <right/>
      <top style="thin">
        <color theme="2" tint="-0.499984740745262"/>
      </top>
      <bottom style="thin">
        <color theme="0" tint="-0.24994659260841701"/>
      </bottom>
      <diagonal/>
    </border>
    <border>
      <left style="thin">
        <color theme="2" tint="-0.499984740745262"/>
      </left>
      <right/>
      <top style="thin">
        <color theme="0" tint="-0.24994659260841701"/>
      </top>
      <bottom style="thin">
        <color theme="0" tint="-0.24994659260841701"/>
      </bottom>
      <diagonal/>
    </border>
    <border>
      <left/>
      <right style="thin">
        <color theme="2" tint="-0.499984740745262"/>
      </right>
      <top style="thin">
        <color theme="0" tint="-0.24994659260841701"/>
      </top>
      <bottom style="thin">
        <color theme="0" tint="-0.24994659260841701"/>
      </bottom>
      <diagonal/>
    </border>
    <border>
      <left style="thin">
        <color theme="2" tint="-0.499984740745262"/>
      </left>
      <right/>
      <top/>
      <bottom style="thin">
        <color theme="0" tint="-0.24994659260841701"/>
      </bottom>
      <diagonal/>
    </border>
    <border>
      <left/>
      <right style="thin">
        <color theme="2" tint="-0.499984740745262"/>
      </right>
      <top/>
      <bottom style="thin">
        <color theme="0" tint="-0.24994659260841701"/>
      </bottom>
      <diagonal/>
    </border>
    <border>
      <left style="thin">
        <color theme="2" tint="-0.499984740745262"/>
      </left>
      <right style="thick">
        <color theme="0"/>
      </right>
      <top style="thin">
        <color theme="0" tint="-0.24994659260841701"/>
      </top>
      <bottom style="thin">
        <color theme="0" tint="-0.24994659260841701"/>
      </bottom>
      <diagonal/>
    </border>
    <border>
      <left style="thick">
        <color theme="0"/>
      </left>
      <right style="thin">
        <color theme="2" tint="-0.499984740745262"/>
      </right>
      <top style="thin">
        <color theme="0" tint="-0.24994659260841701"/>
      </top>
      <bottom style="thin">
        <color theme="0" tint="-0.24994659260841701"/>
      </bottom>
      <diagonal/>
    </border>
    <border>
      <left style="thin">
        <color theme="2" tint="-0.499984740745262"/>
      </left>
      <right/>
      <top style="thin">
        <color theme="0" tint="-0.24994659260841701"/>
      </top>
      <bottom style="medium">
        <color theme="2" tint="-0.499984740745262"/>
      </bottom>
      <diagonal/>
    </border>
    <border>
      <left/>
      <right style="thin">
        <color theme="2" tint="-0.499984740745262"/>
      </right>
      <top style="thin">
        <color theme="0" tint="-0.24994659260841701"/>
      </top>
      <bottom style="medium">
        <color theme="2" tint="-0.499984740745262"/>
      </bottom>
      <diagonal/>
    </border>
    <border>
      <left style="thin">
        <color theme="2" tint="-0.499984740745262"/>
      </left>
      <right/>
      <top/>
      <bottom/>
      <diagonal/>
    </border>
    <border>
      <left/>
      <right style="thin">
        <color theme="2" tint="-0.499984740745262"/>
      </right>
      <top/>
      <bottom/>
      <diagonal/>
    </border>
    <border>
      <left style="thin">
        <color theme="2" tint="-0.499984740745262"/>
      </left>
      <right/>
      <top/>
      <bottom style="medium">
        <color theme="2" tint="-0.499984740745262"/>
      </bottom>
      <diagonal/>
    </border>
    <border>
      <left/>
      <right style="thin">
        <color theme="2" tint="-0.499984740745262"/>
      </right>
      <top/>
      <bottom style="medium">
        <color theme="2" tint="-0.499984740745262"/>
      </bottom>
      <diagonal/>
    </border>
    <border>
      <left style="thin">
        <color theme="2" tint="-0.499984740745262"/>
      </left>
      <right/>
      <top style="thin">
        <color theme="0" tint="-0.24994659260841701"/>
      </top>
      <bottom style="thin">
        <color theme="2" tint="-0.499984740745262"/>
      </bottom>
      <diagonal/>
    </border>
    <border>
      <left/>
      <right style="thin">
        <color theme="2" tint="-0.499984740745262"/>
      </right>
      <top style="thin">
        <color theme="0" tint="-0.24994659260841701"/>
      </top>
      <bottom style="thin">
        <color theme="2" tint="-0.499984740745262"/>
      </bottom>
      <diagonal/>
    </border>
    <border>
      <left style="thin">
        <color theme="2" tint="-0.499984740745262"/>
      </left>
      <right/>
      <top/>
      <bottom style="thin">
        <color theme="2" tint="-0.499984740745262"/>
      </bottom>
      <diagonal/>
    </border>
    <border>
      <left/>
      <right style="thin">
        <color theme="2" tint="-0.499984740745262"/>
      </right>
      <top style="thin">
        <color theme="0" tint="-0.24994659260841701"/>
      </top>
      <bottom/>
      <diagonal/>
    </border>
    <border>
      <left style="thin">
        <color theme="2" tint="-0.499984740745262"/>
      </left>
      <right/>
      <top style="thin">
        <color theme="2" tint="-0.499984740745262"/>
      </top>
      <bottom style="thin">
        <color theme="0" tint="-0.24994659260841701"/>
      </bottom>
      <diagonal/>
    </border>
    <border>
      <left/>
      <right/>
      <top style="medium">
        <color theme="2" tint="-0.499984740745262"/>
      </top>
      <bottom/>
      <diagonal/>
    </border>
    <border>
      <left/>
      <right style="thin">
        <color theme="2" tint="-0.499984740745262"/>
      </right>
      <top/>
      <bottom style="thin">
        <color theme="2" tint="-0.499984740745262"/>
      </bottom>
      <diagonal/>
    </border>
    <border>
      <left style="thin">
        <color theme="2" tint="-0.499984740745262"/>
      </left>
      <right style="medium">
        <color theme="0"/>
      </right>
      <top style="thin">
        <color theme="0" tint="-0.24994659260841701"/>
      </top>
      <bottom style="thin">
        <color theme="0" tint="-0.24994659260841701"/>
      </bottom>
      <diagonal/>
    </border>
    <border>
      <left style="medium">
        <color theme="0"/>
      </left>
      <right style="medium">
        <color theme="0"/>
      </right>
      <top style="thin">
        <color theme="0" tint="-0.24994659260841701"/>
      </top>
      <bottom style="thin">
        <color theme="0" tint="-0.24994659260841701"/>
      </bottom>
      <diagonal/>
    </border>
    <border>
      <left style="thin">
        <color theme="2" tint="-0.499984740745262"/>
      </left>
      <right style="medium">
        <color theme="0"/>
      </right>
      <top style="thin">
        <color theme="0" tint="-0.24994659260841701"/>
      </top>
      <bottom style="medium">
        <color theme="2" tint="-0.499984740745262"/>
      </bottom>
      <diagonal/>
    </border>
    <border>
      <left style="medium">
        <color theme="0"/>
      </left>
      <right style="medium">
        <color theme="0"/>
      </right>
      <top style="thin">
        <color theme="0" tint="-0.24994659260841701"/>
      </top>
      <bottom style="medium">
        <color theme="2" tint="-0.499984740745262"/>
      </bottom>
      <diagonal/>
    </border>
    <border>
      <left/>
      <right style="medium">
        <color theme="0"/>
      </right>
      <top style="thin">
        <color theme="0" tint="-0.24994659260841701"/>
      </top>
      <bottom style="thin">
        <color theme="0" tint="-0.24994659260841701"/>
      </bottom>
      <diagonal/>
    </border>
    <border>
      <left/>
      <right style="medium">
        <color theme="0"/>
      </right>
      <top style="thin">
        <color theme="0" tint="-0.24994659260841701"/>
      </top>
      <bottom style="medium">
        <color theme="2" tint="-0.499984740745262"/>
      </bottom>
      <diagonal/>
    </border>
    <border>
      <left style="thick">
        <color theme="2" tint="-9.9948118533890809E-2"/>
      </left>
      <right style="thick">
        <color theme="2" tint="-9.9948118533890809E-2"/>
      </right>
      <top/>
      <bottom style="thin">
        <color theme="0" tint="-0.24994659260841701"/>
      </bottom>
      <diagonal/>
    </border>
    <border>
      <left style="thin">
        <color indexed="48"/>
      </left>
      <right style="thin">
        <color indexed="48"/>
      </right>
      <top style="thin">
        <color indexed="48"/>
      </top>
      <bottom style="thin">
        <color indexed="48"/>
      </bottom>
      <diagonal/>
    </border>
    <border>
      <left/>
      <right/>
      <top style="double">
        <color indexed="8"/>
      </top>
      <bottom/>
      <diagonal/>
    </border>
    <border>
      <left/>
      <right style="thick">
        <color theme="0"/>
      </right>
      <top/>
      <bottom style="thin">
        <color theme="0" tint="-0.24994659260841701"/>
      </bottom>
      <diagonal/>
    </border>
    <border>
      <left/>
      <right style="thin">
        <color theme="2" tint="-0.499984740745262"/>
      </right>
      <top style="thin">
        <color theme="2" tint="-0.499984740745262"/>
      </top>
      <bottom style="thin">
        <color theme="0" tint="-0.24994659260841701"/>
      </bottom>
      <diagonal/>
    </border>
    <border>
      <left/>
      <right style="thin">
        <color theme="2" tint="-0.499984740745262"/>
      </right>
      <top style="thin">
        <color theme="2" tint="-0.499984740745262"/>
      </top>
      <bottom/>
      <diagonal/>
    </border>
    <border>
      <left/>
      <right/>
      <top style="thin">
        <color theme="2" tint="-0.499984740745262"/>
      </top>
      <bottom/>
      <diagonal/>
    </border>
    <border>
      <left style="thin">
        <color theme="2" tint="-0.499984740745262"/>
      </left>
      <right/>
      <top style="thin">
        <color theme="2" tint="-0.499984740745262"/>
      </top>
      <bottom/>
      <diagonal/>
    </border>
    <border>
      <left/>
      <right/>
      <top style="thin">
        <color theme="2" tint="-0.499984740745262"/>
      </top>
      <bottom style="thin">
        <color theme="2" tint="-0.499984740745262"/>
      </bottom>
      <diagonal/>
    </border>
  </borders>
  <cellStyleXfs count="133">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0" fontId="4" fillId="3"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6" borderId="0" applyNumberFormat="0" applyBorder="0" applyAlignment="0" applyProtection="0"/>
    <xf numFmtId="0" fontId="4" fillId="4"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3" borderId="0" applyNumberFormat="0" applyBorder="0" applyAlignment="0" applyProtection="0"/>
    <xf numFmtId="0" fontId="6" fillId="11" borderId="0" applyNumberFormat="0" applyBorder="0" applyAlignment="0" applyProtection="0"/>
    <xf numFmtId="0" fontId="7" fillId="12" borderId="1" applyNumberFormat="0" applyAlignment="0" applyProtection="0"/>
    <xf numFmtId="0" fontId="8" fillId="0" borderId="2" applyNumberFormat="0" applyFill="0" applyAlignment="0" applyProtection="0"/>
    <xf numFmtId="0" fontId="9" fillId="0" borderId="3" applyNumberFormat="0" applyFill="0" applyAlignment="0" applyProtection="0"/>
    <xf numFmtId="0" fontId="10" fillId="0" borderId="4" applyNumberFormat="0" applyFill="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2" fillId="7" borderId="0" applyNumberFormat="0" applyBorder="0" applyAlignment="0" applyProtection="0"/>
    <xf numFmtId="0" fontId="3" fillId="4" borderId="5" applyNumberFormat="0" applyFont="0" applyAlignment="0" applyProtection="0"/>
    <xf numFmtId="0" fontId="13" fillId="0" borderId="6" applyNumberFormat="0" applyFill="0" applyAlignment="0" applyProtection="0"/>
    <xf numFmtId="0" fontId="14" fillId="6" borderId="0" applyNumberFormat="0" applyBorder="0" applyAlignment="0" applyProtection="0"/>
    <xf numFmtId="0" fontId="13" fillId="0" borderId="0" applyNumberFormat="0" applyFill="0" applyBorder="0" applyAlignment="0" applyProtection="0"/>
    <xf numFmtId="0" fontId="15" fillId="7" borderId="7" applyNumberFormat="0" applyAlignment="0" applyProtection="0"/>
    <xf numFmtId="0" fontId="16" fillId="13" borderId="7" applyNumberFormat="0" applyAlignment="0" applyProtection="0"/>
    <xf numFmtId="0" fontId="17" fillId="13" borderId="8" applyNumberFormat="0" applyAlignment="0" applyProtection="0"/>
    <xf numFmtId="0" fontId="18" fillId="0" borderId="0" applyNumberFormat="0" applyFill="0" applyBorder="0" applyAlignment="0" applyProtection="0"/>
    <xf numFmtId="0" fontId="5" fillId="14"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9" fontId="22" fillId="0" borderId="0" applyFont="0" applyFill="0" applyBorder="0" applyAlignment="0" applyProtection="0"/>
    <xf numFmtId="0" fontId="55" fillId="0" borderId="0"/>
    <xf numFmtId="0" fontId="2" fillId="0" borderId="0"/>
    <xf numFmtId="9" fontId="2" fillId="0" borderId="0" applyFont="0" applyFill="0" applyBorder="0" applyAlignment="0" applyProtection="0"/>
    <xf numFmtId="0" fontId="59" fillId="0" borderId="0"/>
    <xf numFmtId="4" fontId="61" fillId="21" borderId="61" applyNumberFormat="0" applyProtection="0">
      <alignment horizontal="left" vertical="center" indent="1"/>
    </xf>
    <xf numFmtId="0" fontId="60" fillId="0" borderId="0" applyNumberFormat="0" applyFill="0" applyBorder="0" applyAlignment="0" applyProtection="0">
      <alignment vertical="top"/>
      <protection locked="0"/>
    </xf>
    <xf numFmtId="0" fontId="2" fillId="0" borderId="0"/>
    <xf numFmtId="0" fontId="1" fillId="0" borderId="0"/>
    <xf numFmtId="9" fontId="2" fillId="0" borderId="0" applyFont="0" applyFill="0" applyBorder="0" applyAlignment="0" applyProtection="0"/>
    <xf numFmtId="4" fontId="62" fillId="7" borderId="61" applyNumberFormat="0" applyProtection="0">
      <alignment vertical="center"/>
    </xf>
    <xf numFmtId="4" fontId="62" fillId="22" borderId="61" applyNumberFormat="0" applyProtection="0">
      <alignment horizontal="left" vertical="center" indent="1"/>
    </xf>
    <xf numFmtId="4" fontId="62" fillId="23" borderId="0" applyNumberFormat="0" applyProtection="0">
      <alignment horizontal="left" vertical="center" indent="1"/>
    </xf>
    <xf numFmtId="4" fontId="61" fillId="24" borderId="61" applyNumberFormat="0" applyProtection="0">
      <alignment horizontal="right" vertical="center"/>
    </xf>
    <xf numFmtId="0" fontId="2" fillId="0" borderId="0"/>
    <xf numFmtId="0" fontId="1" fillId="0" borderId="0"/>
    <xf numFmtId="0" fontId="2" fillId="0" borderId="0"/>
    <xf numFmtId="2" fontId="2" fillId="0" borderId="0" applyFont="0" applyFill="0" applyBorder="0" applyAlignment="0" applyProtection="0"/>
    <xf numFmtId="0" fontId="1" fillId="0" borderId="0"/>
    <xf numFmtId="0" fontId="2" fillId="0" borderId="0"/>
    <xf numFmtId="0" fontId="2" fillId="0" borderId="0"/>
    <xf numFmtId="4" fontId="64" fillId="22" borderId="61" applyNumberFormat="0" applyProtection="0">
      <alignment vertical="center"/>
    </xf>
    <xf numFmtId="0" fontId="62" fillId="22" borderId="61" applyNumberFormat="0" applyProtection="0">
      <alignment horizontal="left" vertical="top" indent="1"/>
    </xf>
    <xf numFmtId="4" fontId="61" fillId="8" borderId="61" applyNumberFormat="0" applyProtection="0">
      <alignment horizontal="right" vertical="center"/>
    </xf>
    <xf numFmtId="4" fontId="61" fillId="3" borderId="61" applyNumberFormat="0" applyProtection="0">
      <alignment horizontal="right" vertical="center"/>
    </xf>
    <xf numFmtId="4" fontId="61" fillId="17" borderId="61" applyNumberFormat="0" applyProtection="0">
      <alignment horizontal="right" vertical="center"/>
    </xf>
    <xf numFmtId="4" fontId="61" fillId="10" borderId="61" applyNumberFormat="0" applyProtection="0">
      <alignment horizontal="right" vertical="center"/>
    </xf>
    <xf numFmtId="4" fontId="61" fillId="25" borderId="61" applyNumberFormat="0" applyProtection="0">
      <alignment horizontal="right" vertical="center"/>
    </xf>
    <xf numFmtId="4" fontId="61" fillId="9" borderId="61" applyNumberFormat="0" applyProtection="0">
      <alignment horizontal="right" vertical="center"/>
    </xf>
    <xf numFmtId="4" fontId="61" fillId="26" borderId="61" applyNumberFormat="0" applyProtection="0">
      <alignment horizontal="right" vertical="center"/>
    </xf>
    <xf numFmtId="4" fontId="61" fillId="27" borderId="61" applyNumberFormat="0" applyProtection="0">
      <alignment horizontal="right" vertical="center"/>
    </xf>
    <xf numFmtId="4" fontId="61" fillId="28" borderId="61" applyNumberFormat="0" applyProtection="0">
      <alignment horizontal="right" vertical="center"/>
    </xf>
    <xf numFmtId="4" fontId="62" fillId="0" borderId="0" applyNumberFormat="0" applyProtection="0">
      <alignment horizontal="left" vertical="center" indent="1"/>
    </xf>
    <xf numFmtId="4" fontId="61" fillId="24" borderId="0" applyNumberFormat="0" applyProtection="0">
      <alignment horizontal="left" vertical="center" indent="1"/>
    </xf>
    <xf numFmtId="4" fontId="65" fillId="29" borderId="0" applyNumberFormat="0" applyProtection="0">
      <alignment horizontal="left" vertical="center" indent="1"/>
    </xf>
    <xf numFmtId="4" fontId="61" fillId="21" borderId="61" applyNumberFormat="0" applyProtection="0">
      <alignment horizontal="right" vertical="center"/>
    </xf>
    <xf numFmtId="4" fontId="66" fillId="24" borderId="0" applyNumberFormat="0" applyProtection="0">
      <alignment horizontal="left" vertical="center" indent="1"/>
    </xf>
    <xf numFmtId="4" fontId="66" fillId="23" borderId="0" applyNumberFormat="0" applyProtection="0">
      <alignment horizontal="left" vertical="center" indent="1"/>
    </xf>
    <xf numFmtId="0" fontId="2" fillId="29" borderId="61" applyNumberFormat="0" applyProtection="0">
      <alignment horizontal="left" vertical="center" indent="1"/>
    </xf>
    <xf numFmtId="0" fontId="2" fillId="29" borderId="61" applyNumberFormat="0" applyProtection="0">
      <alignment horizontal="left" vertical="top" indent="1"/>
    </xf>
    <xf numFmtId="0" fontId="2" fillId="23" borderId="61" applyNumberFormat="0" applyProtection="0">
      <alignment horizontal="left" vertical="center" indent="1"/>
    </xf>
    <xf numFmtId="0" fontId="2" fillId="23" borderId="61" applyNumberFormat="0" applyProtection="0">
      <alignment horizontal="left" vertical="top" indent="1"/>
    </xf>
    <xf numFmtId="0" fontId="2" fillId="30" borderId="61" applyNumberFormat="0" applyProtection="0">
      <alignment horizontal="left" vertical="center" indent="1"/>
    </xf>
    <xf numFmtId="0" fontId="2" fillId="30" borderId="61" applyNumberFormat="0" applyProtection="0">
      <alignment horizontal="left" vertical="top" indent="1"/>
    </xf>
    <xf numFmtId="0" fontId="2" fillId="31" borderId="61" applyNumberFormat="0" applyProtection="0">
      <alignment horizontal="left" vertical="center" indent="1"/>
    </xf>
    <xf numFmtId="0" fontId="2" fillId="31" borderId="61" applyNumberFormat="0" applyProtection="0">
      <alignment horizontal="left" vertical="top" indent="1"/>
    </xf>
    <xf numFmtId="4" fontId="61" fillId="32" borderId="61" applyNumberFormat="0" applyProtection="0">
      <alignment vertical="center"/>
    </xf>
    <xf numFmtId="4" fontId="67" fillId="32" borderId="61" applyNumberFormat="0" applyProtection="0">
      <alignment vertical="center"/>
    </xf>
    <xf numFmtId="4" fontId="61" fillId="32" borderId="61" applyNumberFormat="0" applyProtection="0">
      <alignment horizontal="left" vertical="center" indent="1"/>
    </xf>
    <xf numFmtId="0" fontId="61" fillId="32" borderId="61" applyNumberFormat="0" applyProtection="0">
      <alignment horizontal="left" vertical="top" indent="1"/>
    </xf>
    <xf numFmtId="4" fontId="67" fillId="24" borderId="61" applyNumberFormat="0" applyProtection="0">
      <alignment horizontal="right" vertical="center"/>
    </xf>
    <xf numFmtId="0" fontId="61" fillId="23" borderId="61" applyNumberFormat="0" applyProtection="0">
      <alignment horizontal="left" vertical="top" indent="1"/>
    </xf>
    <xf numFmtId="4" fontId="68" fillId="0" borderId="0" applyNumberFormat="0" applyProtection="0">
      <alignment horizontal="left" vertical="center" indent="1"/>
    </xf>
    <xf numFmtId="4" fontId="69" fillId="24" borderId="61" applyNumberFormat="0" applyProtection="0">
      <alignment horizontal="right" vertical="center"/>
    </xf>
    <xf numFmtId="0" fontId="2" fillId="0" borderId="0"/>
    <xf numFmtId="0" fontId="1" fillId="0" borderId="0"/>
    <xf numFmtId="0" fontId="1" fillId="0" borderId="0"/>
    <xf numFmtId="0" fontId="1" fillId="0" borderId="0"/>
    <xf numFmtId="0" fontId="2" fillId="0" borderId="0"/>
    <xf numFmtId="0" fontId="1" fillId="0" borderId="0"/>
    <xf numFmtId="0" fontId="1" fillId="0" borderId="0"/>
    <xf numFmtId="9" fontId="2"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2" fillId="0" borderId="0"/>
    <xf numFmtId="0" fontId="1" fillId="0" borderId="0"/>
    <xf numFmtId="0" fontId="1" fillId="0" borderId="0"/>
    <xf numFmtId="0" fontId="1" fillId="0" borderId="0"/>
    <xf numFmtId="0" fontId="55" fillId="0" borderId="0"/>
    <xf numFmtId="0" fontId="55" fillId="33" borderId="62" applyNumberFormat="0" applyFont="0" applyFill="0" applyAlignment="0" applyProtection="0"/>
    <xf numFmtId="0" fontId="55" fillId="33" borderId="0" applyFont="0" applyFill="0" applyBorder="0" applyAlignment="0" applyProtection="0"/>
    <xf numFmtId="0" fontId="70" fillId="33" borderId="0" applyNumberFormat="0" applyFont="0" applyFill="0" applyBorder="0" applyAlignment="0" applyProtection="0"/>
    <xf numFmtId="0" fontId="70" fillId="33" borderId="0" applyNumberFormat="0" applyFont="0" applyFill="0" applyBorder="0" applyAlignment="0" applyProtection="0"/>
    <xf numFmtId="0" fontId="70" fillId="33" borderId="0" applyNumberFormat="0" applyFont="0" applyFill="0" applyBorder="0" applyAlignment="0" applyProtection="0"/>
    <xf numFmtId="0" fontId="70" fillId="33" borderId="0" applyNumberFormat="0" applyFont="0" applyFill="0" applyBorder="0" applyAlignment="0" applyProtection="0"/>
    <xf numFmtId="0" fontId="70" fillId="33" borderId="0" applyNumberFormat="0" applyFont="0" applyFill="0" applyBorder="0" applyAlignment="0" applyProtection="0"/>
    <xf numFmtId="0" fontId="70" fillId="33" borderId="0" applyNumberFormat="0" applyFont="0" applyFill="0" applyBorder="0" applyAlignment="0" applyProtection="0"/>
    <xf numFmtId="0" fontId="70" fillId="33" borderId="0" applyNumberFormat="0" applyFont="0" applyFill="0" applyBorder="0" applyAlignment="0" applyProtection="0"/>
    <xf numFmtId="3" fontId="55" fillId="33" borderId="0" applyFont="0" applyFill="0" applyBorder="0" applyAlignment="0" applyProtection="0"/>
    <xf numFmtId="0" fontId="70" fillId="33" borderId="0" applyNumberFormat="0" applyFont="0" applyFill="0" applyBorder="0" applyAlignment="0" applyProtection="0"/>
    <xf numFmtId="0" fontId="70" fillId="33" borderId="0" applyNumberFormat="0" applyFont="0" applyFill="0" applyBorder="0" applyAlignment="0" applyProtection="0"/>
    <xf numFmtId="168" fontId="55" fillId="33" borderId="0" applyFont="0" applyFill="0" applyBorder="0" applyAlignment="0" applyProtection="0"/>
    <xf numFmtId="0" fontId="63" fillId="0" borderId="0" applyNumberFormat="0" applyFill="0" applyBorder="0" applyAlignment="0" applyProtection="0"/>
    <xf numFmtId="2" fontId="55" fillId="33" borderId="0" applyFont="0" applyFill="0" applyBorder="0" applyAlignment="0" applyProtection="0"/>
    <xf numFmtId="0" fontId="71" fillId="33" borderId="0" applyNumberFormat="0" applyFill="0" applyBorder="0" applyAlignment="0" applyProtection="0"/>
    <xf numFmtId="0" fontId="72" fillId="33" borderId="0" applyNumberFormat="0" applyFill="0" applyBorder="0" applyAlignment="0" applyProtection="0"/>
    <xf numFmtId="0" fontId="1" fillId="0" borderId="0"/>
    <xf numFmtId="9" fontId="1" fillId="0" borderId="0" applyFont="0" applyFill="0" applyBorder="0" applyAlignment="0" applyProtection="0"/>
    <xf numFmtId="1" fontId="73" fillId="0" borderId="0">
      <alignment horizontal="left"/>
      <protection hidden="1"/>
    </xf>
    <xf numFmtId="1" fontId="74" fillId="0" borderId="0">
      <protection hidden="1"/>
    </xf>
    <xf numFmtId="0" fontId="1" fillId="0" borderId="0"/>
  </cellStyleXfs>
  <cellXfs count="585">
    <xf numFmtId="0" fontId="0" fillId="0" borderId="0" xfId="0"/>
    <xf numFmtId="0" fontId="21" fillId="0" borderId="0" xfId="0" applyFont="1" applyFill="1" applyBorder="1" applyAlignment="1">
      <alignment horizontal="right" vertical="center"/>
    </xf>
    <xf numFmtId="164" fontId="25" fillId="0" borderId="0" xfId="0" applyNumberFormat="1" applyFont="1" applyFill="1" applyBorder="1"/>
    <xf numFmtId="0" fontId="21" fillId="0" borderId="0" xfId="0" applyFont="1" applyFill="1" applyBorder="1"/>
    <xf numFmtId="0" fontId="28" fillId="0" borderId="0" xfId="0" applyFont="1" applyFill="1" applyBorder="1" applyAlignment="1">
      <alignment horizontal="right" vertical="top"/>
    </xf>
    <xf numFmtId="0" fontId="24" fillId="0" borderId="0" xfId="0" applyFont="1" applyFill="1" applyBorder="1"/>
    <xf numFmtId="164" fontId="23" fillId="0" borderId="10" xfId="0" applyNumberFormat="1" applyFont="1" applyFill="1" applyBorder="1"/>
    <xf numFmtId="164" fontId="23" fillId="0" borderId="14" xfId="0" applyNumberFormat="1" applyFont="1" applyFill="1" applyBorder="1"/>
    <xf numFmtId="164" fontId="23" fillId="0" borderId="15" xfId="0" applyNumberFormat="1" applyFont="1" applyFill="1" applyBorder="1"/>
    <xf numFmtId="0" fontId="25" fillId="0" borderId="0" xfId="0" applyFont="1" applyFill="1" applyBorder="1" applyAlignment="1">
      <alignment vertical="center"/>
    </xf>
    <xf numFmtId="164" fontId="30" fillId="0" borderId="0" xfId="0" applyNumberFormat="1" applyFont="1" applyFill="1" applyBorder="1" applyAlignment="1" applyProtection="1">
      <alignment horizontal="right" vertical="center"/>
    </xf>
    <xf numFmtId="164" fontId="30" fillId="0" borderId="12" xfId="0" applyNumberFormat="1" applyFont="1" applyFill="1" applyBorder="1" applyAlignment="1" applyProtection="1">
      <alignment horizontal="right" vertical="center"/>
    </xf>
    <xf numFmtId="164" fontId="30" fillId="0" borderId="14" xfId="0" applyNumberFormat="1" applyFont="1" applyFill="1" applyBorder="1" applyAlignment="1" applyProtection="1">
      <alignment horizontal="right" vertical="center"/>
    </xf>
    <xf numFmtId="0" fontId="23" fillId="0" borderId="0" xfId="0" applyFont="1" applyFill="1" applyBorder="1"/>
    <xf numFmtId="164" fontId="23" fillId="0" borderId="0" xfId="0" applyNumberFormat="1" applyFont="1" applyFill="1" applyBorder="1"/>
    <xf numFmtId="0" fontId="25" fillId="0" borderId="0" xfId="0" applyFont="1" applyFill="1" applyBorder="1" applyAlignment="1">
      <alignment horizontal="right"/>
    </xf>
    <xf numFmtId="164" fontId="23" fillId="0" borderId="12" xfId="0" applyNumberFormat="1" applyFont="1" applyFill="1" applyBorder="1"/>
    <xf numFmtId="0" fontId="27" fillId="0" borderId="0" xfId="0" applyFont="1" applyFill="1" applyBorder="1"/>
    <xf numFmtId="9" fontId="27" fillId="0" borderId="0" xfId="41" applyFont="1" applyFill="1" applyBorder="1"/>
    <xf numFmtId="164" fontId="23" fillId="0" borderId="9" xfId="0" applyNumberFormat="1" applyFont="1" applyFill="1" applyBorder="1"/>
    <xf numFmtId="0" fontId="36" fillId="0" borderId="0" xfId="0" applyFont="1" applyFill="1" applyBorder="1" applyAlignment="1">
      <alignment horizontal="right" vertical="center"/>
    </xf>
    <xf numFmtId="0" fontId="45" fillId="0" borderId="0" xfId="0" applyFont="1" applyFill="1" applyBorder="1"/>
    <xf numFmtId="0" fontId="23" fillId="0" borderId="0" xfId="0" applyFont="1" applyFill="1" applyBorder="1" applyAlignment="1">
      <alignment vertical="top" wrapText="1"/>
    </xf>
    <xf numFmtId="0" fontId="25" fillId="19" borderId="0" xfId="0" applyFont="1" applyFill="1" applyBorder="1" applyAlignment="1">
      <alignment horizontal="right" vertical="top" wrapText="1"/>
    </xf>
    <xf numFmtId="0" fontId="23" fillId="19" borderId="9" xfId="0" applyFont="1" applyFill="1" applyBorder="1"/>
    <xf numFmtId="0" fontId="23" fillId="0" borderId="15" xfId="0" applyFont="1" applyFill="1" applyBorder="1" applyAlignment="1">
      <alignment horizontal="left" vertical="center" indent="1"/>
    </xf>
    <xf numFmtId="0" fontId="23" fillId="19" borderId="0" xfId="0" applyFont="1" applyFill="1" applyBorder="1"/>
    <xf numFmtId="0" fontId="23" fillId="0" borderId="15" xfId="0" applyFont="1" applyFill="1" applyBorder="1" applyAlignment="1">
      <alignment horizontal="left" indent="1"/>
    </xf>
    <xf numFmtId="0" fontId="23" fillId="0" borderId="0" xfId="0" applyFont="1" applyFill="1" applyBorder="1" applyAlignment="1">
      <alignment horizontal="left" indent="1"/>
    </xf>
    <xf numFmtId="0" fontId="23" fillId="0" borderId="11" xfId="0" applyFont="1" applyFill="1" applyBorder="1" applyAlignment="1">
      <alignment horizontal="left" indent="1"/>
    </xf>
    <xf numFmtId="0" fontId="23" fillId="0" borderId="0" xfId="0" applyFont="1" applyFill="1" applyBorder="1" applyAlignment="1">
      <alignment horizontal="left" vertical="center" indent="1"/>
    </xf>
    <xf numFmtId="164" fontId="23" fillId="0" borderId="16" xfId="0" applyNumberFormat="1" applyFont="1" applyFill="1" applyBorder="1"/>
    <xf numFmtId="0" fontId="23" fillId="0" borderId="0" xfId="0" applyFont="1" applyFill="1" applyBorder="1" applyAlignment="1">
      <alignment horizontal="left" wrapText="1" indent="1"/>
    </xf>
    <xf numFmtId="164" fontId="23" fillId="0" borderId="16" xfId="0" applyNumberFormat="1" applyFont="1" applyFill="1" applyBorder="1" applyAlignment="1"/>
    <xf numFmtId="0" fontId="23" fillId="0" borderId="25" xfId="0" applyFont="1" applyFill="1" applyBorder="1" applyAlignment="1">
      <alignment horizontal="left" indent="1"/>
    </xf>
    <xf numFmtId="164" fontId="23" fillId="0" borderId="0" xfId="0" applyNumberFormat="1" applyFont="1" applyFill="1" applyBorder="1" applyAlignment="1"/>
    <xf numFmtId="0" fontId="23" fillId="0" borderId="9" xfId="0" applyFont="1" applyFill="1" applyBorder="1" applyAlignment="1">
      <alignment horizontal="left" indent="1"/>
    </xf>
    <xf numFmtId="0" fontId="23" fillId="0" borderId="14" xfId="0" applyFont="1" applyFill="1" applyBorder="1" applyAlignment="1">
      <alignment horizontal="left" indent="1"/>
    </xf>
    <xf numFmtId="0" fontId="23" fillId="0" borderId="0" xfId="0" applyNumberFormat="1" applyFont="1" applyFill="1" applyBorder="1" applyAlignment="1"/>
    <xf numFmtId="164" fontId="23" fillId="20" borderId="9" xfId="0" applyNumberFormat="1" applyFont="1" applyFill="1" applyBorder="1" applyAlignment="1">
      <alignment horizontal="right"/>
    </xf>
    <xf numFmtId="164" fontId="23" fillId="20" borderId="16" xfId="0" applyNumberFormat="1" applyFont="1" applyFill="1" applyBorder="1" applyAlignment="1">
      <alignment horizontal="right"/>
    </xf>
    <xf numFmtId="164" fontId="23" fillId="20" borderId="14" xfId="0" applyNumberFormat="1" applyFont="1" applyFill="1" applyBorder="1" applyAlignment="1">
      <alignment horizontal="right"/>
    </xf>
    <xf numFmtId="0" fontId="25" fillId="19" borderId="20" xfId="0" applyFont="1" applyFill="1" applyBorder="1" applyAlignment="1">
      <alignment horizontal="center" vertical="center"/>
    </xf>
    <xf numFmtId="164" fontId="23" fillId="0" borderId="14" xfId="0" applyNumberFormat="1" applyFont="1" applyFill="1" applyBorder="1" applyAlignment="1"/>
    <xf numFmtId="164" fontId="23" fillId="0" borderId="26" xfId="0" applyNumberFormat="1" applyFont="1" applyFill="1" applyBorder="1"/>
    <xf numFmtId="0" fontId="25" fillId="0" borderId="0" xfId="0" applyFont="1" applyFill="1" applyBorder="1"/>
    <xf numFmtId="0" fontId="23" fillId="0" borderId="16" xfId="0" applyFont="1" applyFill="1" applyBorder="1" applyAlignment="1">
      <alignment horizontal="left" wrapText="1" indent="1"/>
    </xf>
    <xf numFmtId="0" fontId="23" fillId="0" borderId="16" xfId="0" applyFont="1" applyFill="1" applyBorder="1" applyAlignment="1">
      <alignment horizontal="left" indent="1"/>
    </xf>
    <xf numFmtId="0" fontId="25" fillId="19" borderId="21" xfId="0" applyFont="1" applyFill="1" applyBorder="1" applyAlignment="1">
      <alignment horizontal="center" vertical="center"/>
    </xf>
    <xf numFmtId="164" fontId="23" fillId="20" borderId="9" xfId="0" applyNumberFormat="1" applyFont="1" applyFill="1" applyBorder="1"/>
    <xf numFmtId="164" fontId="23" fillId="20" borderId="16" xfId="0" applyNumberFormat="1" applyFont="1" applyFill="1" applyBorder="1"/>
    <xf numFmtId="164" fontId="23" fillId="0" borderId="28" xfId="0" applyNumberFormat="1" applyFont="1" applyFill="1" applyBorder="1"/>
    <xf numFmtId="164" fontId="27" fillId="0" borderId="0" xfId="0" applyNumberFormat="1" applyFont="1" applyFill="1" applyBorder="1"/>
    <xf numFmtId="0" fontId="28" fillId="0" borderId="0" xfId="0" applyFont="1" applyFill="1" applyBorder="1" applyAlignment="1"/>
    <xf numFmtId="0" fontId="23" fillId="0" borderId="25" xfId="0" applyFont="1" applyFill="1" applyBorder="1" applyAlignment="1">
      <alignment horizontal="left" vertical="center" indent="1"/>
    </xf>
    <xf numFmtId="0" fontId="23" fillId="19" borderId="0" xfId="0" applyFont="1" applyFill="1"/>
    <xf numFmtId="0" fontId="25" fillId="19" borderId="0" xfId="0" applyFont="1" applyFill="1" applyBorder="1" applyAlignment="1">
      <alignment horizontal="right"/>
    </xf>
    <xf numFmtId="0" fontId="23" fillId="0" borderId="16" xfId="0" applyFont="1" applyFill="1" applyBorder="1" applyAlignment="1">
      <alignment horizontal="left" vertical="center" indent="1"/>
    </xf>
    <xf numFmtId="0" fontId="23" fillId="0" borderId="14" xfId="0" applyFont="1" applyFill="1" applyBorder="1" applyAlignment="1">
      <alignment horizontal="left" vertical="center" indent="1"/>
    </xf>
    <xf numFmtId="0" fontId="25" fillId="19" borderId="21" xfId="0" applyFont="1" applyFill="1" applyBorder="1" applyAlignment="1">
      <alignment horizontal="center" vertical="center"/>
    </xf>
    <xf numFmtId="0" fontId="25" fillId="19" borderId="20" xfId="0" applyFont="1" applyFill="1" applyBorder="1" applyAlignment="1">
      <alignment horizontal="center"/>
    </xf>
    <xf numFmtId="0" fontId="25" fillId="19" borderId="21" xfId="0" applyFont="1" applyFill="1" applyBorder="1" applyAlignment="1">
      <alignment horizontal="center"/>
    </xf>
    <xf numFmtId="164" fontId="25" fillId="18" borderId="28" xfId="0" applyNumberFormat="1" applyFont="1" applyFill="1" applyBorder="1"/>
    <xf numFmtId="164" fontId="25" fillId="18" borderId="9" xfId="0" applyNumberFormat="1" applyFont="1" applyFill="1" applyBorder="1"/>
    <xf numFmtId="0" fontId="23" fillId="0" borderId="13" xfId="0" applyFont="1" applyFill="1" applyBorder="1" applyAlignment="1">
      <alignment horizontal="left" vertical="center" indent="1"/>
    </xf>
    <xf numFmtId="164" fontId="25" fillId="18" borderId="9" xfId="0" applyNumberFormat="1" applyFont="1" applyFill="1" applyBorder="1" applyAlignment="1">
      <alignment horizontal="right"/>
    </xf>
    <xf numFmtId="164" fontId="25" fillId="18" borderId="16" xfId="0" applyNumberFormat="1" applyFont="1" applyFill="1" applyBorder="1"/>
    <xf numFmtId="0" fontId="23" fillId="19" borderId="0" xfId="0" applyFont="1" applyFill="1" applyBorder="1" applyAlignment="1">
      <alignment horizontal="right" vertical="center"/>
    </xf>
    <xf numFmtId="0" fontId="25" fillId="19" borderId="17" xfId="0" applyFont="1" applyFill="1" applyBorder="1" applyAlignment="1">
      <alignment horizontal="center"/>
    </xf>
    <xf numFmtId="0" fontId="23" fillId="0" borderId="0" xfId="0" applyFont="1" applyFill="1" applyBorder="1" applyAlignment="1">
      <alignment horizontal="left" vertical="center"/>
    </xf>
    <xf numFmtId="0" fontId="23" fillId="0" borderId="0" xfId="0" applyFont="1" applyFill="1" applyBorder="1" applyAlignment="1">
      <alignment horizontal="right"/>
    </xf>
    <xf numFmtId="164" fontId="25" fillId="0" borderId="0" xfId="0" applyNumberFormat="1" applyFont="1" applyFill="1" applyBorder="1" applyAlignment="1">
      <alignment horizontal="center"/>
    </xf>
    <xf numFmtId="167" fontId="23" fillId="0" borderId="0" xfId="41" applyNumberFormat="1" applyFont="1" applyFill="1" applyBorder="1"/>
    <xf numFmtId="167" fontId="23" fillId="0" borderId="16" xfId="0" applyNumberFormat="1" applyFont="1" applyFill="1" applyBorder="1" applyAlignment="1">
      <alignment vertical="center"/>
    </xf>
    <xf numFmtId="167" fontId="23" fillId="0" borderId="14" xfId="0" applyNumberFormat="1" applyFont="1" applyFill="1" applyBorder="1" applyAlignment="1">
      <alignment vertical="center"/>
    </xf>
    <xf numFmtId="167" fontId="23" fillId="0" borderId="0" xfId="0" applyNumberFormat="1" applyFont="1" applyFill="1" applyBorder="1"/>
    <xf numFmtId="0" fontId="25" fillId="18" borderId="16" xfId="0" applyFont="1" applyFill="1" applyBorder="1" applyAlignment="1">
      <alignment horizontal="left"/>
    </xf>
    <xf numFmtId="167" fontId="23" fillId="18" borderId="16" xfId="41" applyNumberFormat="1" applyFont="1" applyFill="1" applyBorder="1" applyAlignment="1"/>
    <xf numFmtId="167" fontId="23" fillId="18" borderId="16" xfId="0" applyNumberFormat="1" applyFont="1" applyFill="1" applyBorder="1" applyAlignment="1">
      <alignment vertical="center"/>
    </xf>
    <xf numFmtId="0" fontId="23" fillId="19" borderId="18" xfId="0" applyFont="1" applyFill="1" applyBorder="1"/>
    <xf numFmtId="0" fontId="25" fillId="19" borderId="21" xfId="0" applyFont="1" applyFill="1" applyBorder="1" applyAlignment="1">
      <alignment horizontal="center"/>
    </xf>
    <xf numFmtId="0" fontId="25" fillId="19" borderId="0" xfId="0" applyFont="1" applyFill="1" applyBorder="1" applyAlignment="1">
      <alignment horizontal="right"/>
    </xf>
    <xf numFmtId="0" fontId="27" fillId="0" borderId="0" xfId="41" applyNumberFormat="1" applyFont="1" applyFill="1" applyBorder="1"/>
    <xf numFmtId="0" fontId="26" fillId="0" borderId="0" xfId="0" applyFont="1" applyFill="1" applyBorder="1" applyAlignment="1">
      <alignment horizontal="right"/>
    </xf>
    <xf numFmtId="0" fontId="27" fillId="0" borderId="0" xfId="0" applyFont="1" applyFill="1" applyBorder="1" applyAlignment="1">
      <alignment horizontal="right"/>
    </xf>
    <xf numFmtId="0" fontId="26" fillId="0" borderId="0" xfId="0" applyFont="1" applyFill="1" applyBorder="1" applyAlignment="1">
      <alignment horizontal="center"/>
    </xf>
    <xf numFmtId="164" fontId="26" fillId="0" borderId="0" xfId="0" applyNumberFormat="1" applyFont="1" applyFill="1" applyBorder="1" applyAlignment="1">
      <alignment horizontal="center"/>
    </xf>
    <xf numFmtId="164" fontId="26" fillId="0" borderId="0" xfId="0" applyNumberFormat="1" applyFont="1" applyFill="1" applyBorder="1"/>
    <xf numFmtId="164" fontId="23" fillId="0" borderId="27" xfId="0" applyNumberFormat="1" applyFont="1" applyFill="1" applyBorder="1" applyAlignment="1">
      <alignment vertical="center"/>
    </xf>
    <xf numFmtId="164" fontId="23" fillId="0" borderId="29" xfId="0" applyNumberFormat="1" applyFont="1" applyFill="1" applyBorder="1" applyAlignment="1">
      <alignment vertical="center"/>
    </xf>
    <xf numFmtId="0" fontId="25" fillId="0" borderId="0" xfId="0" applyFont="1" applyFill="1" applyBorder="1" applyAlignment="1">
      <alignment horizontal="center"/>
    </xf>
    <xf numFmtId="0" fontId="23" fillId="0" borderId="0" xfId="0" applyFont="1" applyFill="1" applyBorder="1" applyAlignment="1">
      <alignment vertical="center" wrapText="1"/>
    </xf>
    <xf numFmtId="0" fontId="27" fillId="0" borderId="0" xfId="41" applyNumberFormat="1" applyFont="1" applyFill="1" applyBorder="1" applyAlignment="1"/>
    <xf numFmtId="0" fontId="23" fillId="0" borderId="0" xfId="0" applyNumberFormat="1" applyFont="1" applyFill="1" applyBorder="1" applyAlignment="1">
      <alignment wrapText="1"/>
    </xf>
    <xf numFmtId="0" fontId="25" fillId="19" borderId="9" xfId="0" applyFont="1" applyFill="1" applyBorder="1" applyAlignment="1">
      <alignment horizontal="center"/>
    </xf>
    <xf numFmtId="0" fontId="25" fillId="19" borderId="22" xfId="0" applyFont="1" applyFill="1" applyBorder="1" applyAlignment="1">
      <alignment horizontal="center"/>
    </xf>
    <xf numFmtId="0" fontId="2" fillId="0" borderId="0" xfId="0" applyFont="1" applyFill="1"/>
    <xf numFmtId="0" fontId="21" fillId="0" borderId="0" xfId="0" applyFont="1" applyFill="1" applyBorder="1" applyAlignment="1"/>
    <xf numFmtId="0" fontId="39" fillId="0" borderId="0" xfId="0" applyFont="1" applyFill="1" applyBorder="1" applyAlignment="1">
      <alignment horizontal="center" vertical="center"/>
    </xf>
    <xf numFmtId="49" fontId="43" fillId="0" borderId="0" xfId="0" applyNumberFormat="1" applyFont="1" applyFill="1" applyBorder="1" applyAlignment="1">
      <alignment vertical="center"/>
    </xf>
    <xf numFmtId="0" fontId="35" fillId="0" borderId="0" xfId="0" applyFont="1" applyFill="1" applyBorder="1"/>
    <xf numFmtId="0" fontId="38" fillId="0" borderId="0" xfId="0" applyFont="1" applyFill="1" applyBorder="1" applyAlignment="1"/>
    <xf numFmtId="0" fontId="21" fillId="0" borderId="0" xfId="0" applyFont="1" applyFill="1" applyBorder="1" applyAlignment="1">
      <alignment horizontal="left" vertical="center"/>
    </xf>
    <xf numFmtId="0" fontId="38" fillId="0" borderId="0" xfId="0" applyFont="1" applyFill="1" applyBorder="1" applyAlignment="1">
      <alignment horizontal="center"/>
    </xf>
    <xf numFmtId="0" fontId="21" fillId="0" borderId="0" xfId="0" applyFont="1" applyFill="1" applyBorder="1" applyAlignment="1">
      <alignment horizontal="left" vertical="center" indent="1"/>
    </xf>
    <xf numFmtId="0" fontId="36" fillId="0" borderId="0" xfId="0" applyFont="1" applyFill="1" applyBorder="1"/>
    <xf numFmtId="0" fontId="36" fillId="0" borderId="0" xfId="0" applyFont="1" applyFill="1" applyBorder="1" applyAlignment="1">
      <alignment horizontal="left" vertical="center" indent="1"/>
    </xf>
    <xf numFmtId="49" fontId="44" fillId="0" borderId="0" xfId="0" applyNumberFormat="1" applyFont="1" applyFill="1" applyAlignment="1">
      <alignment vertical="center"/>
    </xf>
    <xf numFmtId="0" fontId="0" fillId="0" borderId="0" xfId="0" applyFill="1"/>
    <xf numFmtId="0" fontId="25" fillId="19" borderId="20" xfId="0" applyFont="1" applyFill="1" applyBorder="1" applyAlignment="1">
      <alignment horizontal="center" vertical="center"/>
    </xf>
    <xf numFmtId="0" fontId="23" fillId="0" borderId="0" xfId="0" applyFont="1" applyFill="1" applyBorder="1" applyAlignment="1"/>
    <xf numFmtId="49" fontId="46" fillId="0" borderId="0" xfId="0" applyNumberFormat="1" applyFont="1" applyFill="1" applyBorder="1" applyAlignment="1">
      <alignment horizontal="right"/>
    </xf>
    <xf numFmtId="0" fontId="20" fillId="0" borderId="0" xfId="0" applyFont="1" applyFill="1"/>
    <xf numFmtId="164" fontId="23" fillId="0" borderId="12" xfId="0" applyNumberFormat="1" applyFont="1" applyFill="1" applyBorder="1" applyAlignment="1">
      <alignment horizontal="right"/>
    </xf>
    <xf numFmtId="164" fontId="23" fillId="0" borderId="14" xfId="0" applyNumberFormat="1" applyFont="1" applyFill="1" applyBorder="1" applyAlignment="1">
      <alignment horizontal="right"/>
    </xf>
    <xf numFmtId="0" fontId="37" fillId="0" borderId="0" xfId="0" applyFont="1" applyFill="1" applyBorder="1"/>
    <xf numFmtId="164" fontId="37" fillId="0" borderId="0" xfId="0" applyNumberFormat="1" applyFont="1" applyFill="1" applyBorder="1"/>
    <xf numFmtId="165" fontId="23" fillId="0" borderId="0" xfId="0" applyNumberFormat="1" applyFont="1" applyFill="1" applyBorder="1" applyAlignment="1">
      <alignment horizontal="right"/>
    </xf>
    <xf numFmtId="0" fontId="21" fillId="0" borderId="0" xfId="0" applyNumberFormat="1" applyFont="1" applyFill="1" applyBorder="1"/>
    <xf numFmtId="0" fontId="28" fillId="0" borderId="0" xfId="0" applyFont="1" applyFill="1" applyBorder="1" applyAlignment="1">
      <alignment vertical="top"/>
    </xf>
    <xf numFmtId="164" fontId="23" fillId="0" borderId="9" xfId="0" applyNumberFormat="1" applyFont="1" applyFill="1" applyBorder="1" applyAlignment="1">
      <alignment horizontal="right"/>
    </xf>
    <xf numFmtId="0" fontId="49" fillId="0" borderId="0" xfId="0" applyFont="1" applyFill="1" applyBorder="1"/>
    <xf numFmtId="0" fontId="53" fillId="0" borderId="0" xfId="0" applyFont="1" applyFill="1" applyBorder="1"/>
    <xf numFmtId="0" fontId="23" fillId="0" borderId="0" xfId="0" applyFont="1" applyFill="1"/>
    <xf numFmtId="0" fontId="24" fillId="0" borderId="0" xfId="0" applyFont="1" applyFill="1"/>
    <xf numFmtId="0" fontId="51" fillId="0" borderId="0" xfId="0" applyFont="1" applyFill="1"/>
    <xf numFmtId="0" fontId="19" fillId="0" borderId="0" xfId="0" applyFont="1" applyFill="1"/>
    <xf numFmtId="164" fontId="23" fillId="0" borderId="0" xfId="0" applyNumberFormat="1" applyFont="1" applyFill="1"/>
    <xf numFmtId="0" fontId="20" fillId="0" borderId="0" xfId="0" applyFont="1" applyFill="1" applyAlignment="1"/>
    <xf numFmtId="49" fontId="46" fillId="0" borderId="0" xfId="0" applyNumberFormat="1" applyFont="1" applyFill="1" applyAlignment="1">
      <alignment horizontal="left" vertical="center"/>
    </xf>
    <xf numFmtId="0" fontId="23" fillId="0" borderId="0" xfId="0" applyFont="1" applyFill="1" applyAlignment="1">
      <alignment horizontal="right"/>
    </xf>
    <xf numFmtId="0" fontId="32" fillId="0" borderId="0" xfId="0" applyFont="1" applyFill="1" applyAlignment="1">
      <alignment horizontal="center" vertical="center"/>
    </xf>
    <xf numFmtId="0" fontId="32" fillId="0" borderId="0" xfId="0" applyFont="1" applyFill="1" applyAlignment="1">
      <alignment horizontal="right" vertical="center"/>
    </xf>
    <xf numFmtId="49" fontId="33" fillId="0" borderId="0" xfId="0" applyNumberFormat="1" applyFont="1" applyFill="1" applyAlignment="1">
      <alignment vertical="center"/>
    </xf>
    <xf numFmtId="0" fontId="34" fillId="0" borderId="0" xfId="0" applyFont="1" applyFill="1"/>
    <xf numFmtId="0" fontId="25" fillId="0" borderId="0" xfId="0" applyFont="1" applyFill="1" applyAlignment="1"/>
    <xf numFmtId="0" fontId="45" fillId="0" borderId="0" xfId="0" applyFont="1" applyFill="1" applyAlignment="1">
      <alignment horizontal="left" vertical="center"/>
    </xf>
    <xf numFmtId="0" fontId="46" fillId="0" borderId="0" xfId="0" applyFont="1" applyFill="1" applyAlignment="1">
      <alignment horizontal="left" vertical="center"/>
    </xf>
    <xf numFmtId="0" fontId="21" fillId="0" borderId="0" xfId="0" applyFont="1" applyFill="1"/>
    <xf numFmtId="0" fontId="21" fillId="0" borderId="0" xfId="0" applyFont="1" applyFill="1" applyAlignment="1">
      <alignment horizontal="right"/>
    </xf>
    <xf numFmtId="0" fontId="38" fillId="0" borderId="0" xfId="0" applyFont="1" applyFill="1" applyAlignment="1"/>
    <xf numFmtId="49" fontId="38" fillId="0" borderId="9" xfId="0" applyNumberFormat="1" applyFont="1" applyFill="1" applyBorder="1" applyAlignment="1">
      <alignment horizontal="left" vertical="center"/>
    </xf>
    <xf numFmtId="0" fontId="21" fillId="0" borderId="9" xfId="0" applyFont="1" applyFill="1" applyBorder="1" applyAlignment="1">
      <alignment horizontal="left" vertical="center"/>
    </xf>
    <xf numFmtId="0" fontId="21" fillId="0" borderId="9" xfId="0" applyFont="1" applyFill="1" applyBorder="1"/>
    <xf numFmtId="0" fontId="21" fillId="0" borderId="9" xfId="0" applyFont="1" applyFill="1" applyBorder="1" applyAlignment="1">
      <alignment horizontal="right"/>
    </xf>
    <xf numFmtId="0" fontId="21" fillId="0" borderId="9" xfId="0" applyFont="1" applyFill="1" applyBorder="1" applyAlignment="1">
      <alignment horizontal="left" vertical="center" indent="1"/>
    </xf>
    <xf numFmtId="0" fontId="38" fillId="0" borderId="9" xfId="0" applyFont="1" applyFill="1" applyBorder="1" applyAlignment="1"/>
    <xf numFmtId="0" fontId="21" fillId="0" borderId="9" xfId="0" applyFont="1" applyFill="1" applyBorder="1" applyAlignment="1">
      <alignment horizontal="right" vertical="center" indent="1"/>
    </xf>
    <xf numFmtId="0" fontId="21" fillId="0" borderId="16" xfId="0" applyFont="1" applyFill="1" applyBorder="1" applyAlignment="1">
      <alignment horizontal="left" vertical="center"/>
    </xf>
    <xf numFmtId="0" fontId="21" fillId="0" borderId="16" xfId="0" applyFont="1" applyFill="1" applyBorder="1"/>
    <xf numFmtId="0" fontId="21" fillId="0" borderId="16" xfId="0" applyFont="1" applyFill="1" applyBorder="1" applyAlignment="1">
      <alignment horizontal="left" vertical="center" indent="1"/>
    </xf>
    <xf numFmtId="0" fontId="52" fillId="0" borderId="16" xfId="0" applyFont="1" applyFill="1" applyBorder="1"/>
    <xf numFmtId="0" fontId="45" fillId="0" borderId="0" xfId="0" applyFont="1" applyFill="1" applyAlignment="1">
      <alignment horizontal="left" vertical="top"/>
    </xf>
    <xf numFmtId="0" fontId="50" fillId="0" borderId="0" xfId="0" applyFont="1" applyFill="1"/>
    <xf numFmtId="0" fontId="25" fillId="0" borderId="0" xfId="0" applyFont="1" applyFill="1"/>
    <xf numFmtId="0" fontId="29" fillId="0" borderId="0" xfId="0" applyFont="1" applyFill="1"/>
    <xf numFmtId="0" fontId="48" fillId="0" borderId="0" xfId="0" applyFont="1" applyFill="1"/>
    <xf numFmtId="0" fontId="47" fillId="0" borderId="0" xfId="0" applyFont="1" applyFill="1" applyAlignment="1"/>
    <xf numFmtId="0" fontId="48" fillId="0" borderId="0" xfId="0" applyFont="1" applyFill="1" applyBorder="1"/>
    <xf numFmtId="0" fontId="29" fillId="0" borderId="0" xfId="0" applyFont="1" applyFill="1" applyAlignment="1">
      <alignment vertical="top"/>
    </xf>
    <xf numFmtId="0" fontId="23" fillId="0" borderId="0" xfId="0" applyFont="1" applyFill="1" applyAlignment="1">
      <alignment vertical="top"/>
    </xf>
    <xf numFmtId="0" fontId="48" fillId="0" borderId="0" xfId="0" applyFont="1" applyFill="1" applyAlignment="1">
      <alignment vertical="top"/>
    </xf>
    <xf numFmtId="0" fontId="23" fillId="0" borderId="0" xfId="0" applyFont="1" applyFill="1" applyAlignment="1"/>
    <xf numFmtId="0" fontId="48" fillId="0" borderId="0" xfId="0" applyFont="1" applyFill="1" applyAlignment="1"/>
    <xf numFmtId="0" fontId="45" fillId="0" borderId="0" xfId="0" applyFont="1" applyFill="1"/>
    <xf numFmtId="0" fontId="46" fillId="0" borderId="0" xfId="0" applyFont="1" applyFill="1" applyAlignment="1">
      <alignment horizontal="right"/>
    </xf>
    <xf numFmtId="164" fontId="23" fillId="0" borderId="27" xfId="0" applyNumberFormat="1" applyFont="1" applyFill="1" applyBorder="1"/>
    <xf numFmtId="167" fontId="23" fillId="0" borderId="16" xfId="41" applyNumberFormat="1" applyFont="1" applyFill="1" applyBorder="1" applyAlignment="1"/>
    <xf numFmtId="164" fontId="27" fillId="0" borderId="0" xfId="0" applyNumberFormat="1" applyFont="1" applyFill="1"/>
    <xf numFmtId="167" fontId="23" fillId="0" borderId="16" xfId="41" applyNumberFormat="1" applyFont="1" applyFill="1" applyBorder="1"/>
    <xf numFmtId="167" fontId="23" fillId="0" borderId="14" xfId="41" applyNumberFormat="1" applyFont="1" applyFill="1" applyBorder="1" applyAlignment="1"/>
    <xf numFmtId="167" fontId="23" fillId="0" borderId="14" xfId="41" applyNumberFormat="1" applyFont="1" applyFill="1" applyBorder="1"/>
    <xf numFmtId="167" fontId="23" fillId="0" borderId="15" xfId="41" applyNumberFormat="1" applyFont="1" applyFill="1" applyBorder="1"/>
    <xf numFmtId="166" fontId="23" fillId="0" borderId="0" xfId="0" applyNumberFormat="1" applyFont="1" applyFill="1" applyBorder="1"/>
    <xf numFmtId="0" fontId="28" fillId="0" borderId="0" xfId="0" applyFont="1" applyFill="1" applyAlignment="1">
      <alignment horizontal="right"/>
    </xf>
    <xf numFmtId="0" fontId="31" fillId="0" borderId="0" xfId="0" applyFont="1" applyFill="1" applyAlignment="1">
      <alignment horizontal="right"/>
    </xf>
    <xf numFmtId="166" fontId="27" fillId="0" borderId="0" xfId="0" applyNumberFormat="1" applyFont="1" applyFill="1" applyBorder="1"/>
    <xf numFmtId="167" fontId="27" fillId="0" borderId="0" xfId="41" applyNumberFormat="1" applyFont="1" applyFill="1" applyBorder="1"/>
    <xf numFmtId="0" fontId="27" fillId="0" borderId="0" xfId="0" applyFont="1" applyFill="1"/>
    <xf numFmtId="167" fontId="27" fillId="0" borderId="0" xfId="41" applyNumberFormat="1" applyFont="1" applyFill="1"/>
    <xf numFmtId="167" fontId="27" fillId="0" borderId="0" xfId="0" applyNumberFormat="1" applyFont="1" applyFill="1"/>
    <xf numFmtId="0" fontId="23" fillId="0" borderId="0" xfId="0" applyNumberFormat="1" applyFont="1" applyFill="1" applyAlignment="1"/>
    <xf numFmtId="0" fontId="27" fillId="0" borderId="0" xfId="41" applyNumberFormat="1" applyFont="1" applyFill="1" applyAlignment="1"/>
    <xf numFmtId="0" fontId="27" fillId="0" borderId="0" xfId="0" applyNumberFormat="1" applyFont="1" applyFill="1" applyAlignment="1"/>
    <xf numFmtId="0" fontId="27" fillId="0" borderId="0" xfId="0" applyNumberFormat="1" applyFont="1" applyFill="1" applyBorder="1" applyAlignment="1"/>
    <xf numFmtId="0" fontId="25" fillId="19" borderId="20" xfId="0" applyFont="1" applyFill="1" applyBorder="1" applyAlignment="1">
      <alignment horizontal="center" vertical="center"/>
    </xf>
    <xf numFmtId="0" fontId="23" fillId="0" borderId="0" xfId="0" applyFont="1" applyFill="1" applyBorder="1" applyAlignment="1"/>
    <xf numFmtId="0" fontId="27" fillId="0" borderId="0" xfId="0" applyNumberFormat="1" applyFont="1" applyFill="1" applyBorder="1"/>
    <xf numFmtId="0" fontId="25" fillId="19" borderId="20" xfId="0" applyFont="1" applyFill="1" applyBorder="1" applyAlignment="1">
      <alignment horizontal="center" vertical="center"/>
    </xf>
    <xf numFmtId="0" fontId="54" fillId="0" borderId="0" xfId="0" applyFont="1" applyFill="1"/>
    <xf numFmtId="164" fontId="54" fillId="0" borderId="0" xfId="0" applyNumberFormat="1" applyFont="1" applyFill="1"/>
    <xf numFmtId="0" fontId="25" fillId="19" borderId="9" xfId="0" applyFont="1" applyFill="1" applyBorder="1" applyAlignment="1">
      <alignment horizontal="center" vertical="center"/>
    </xf>
    <xf numFmtId="9" fontId="27" fillId="0" borderId="0" xfId="41" applyFont="1" applyFill="1"/>
    <xf numFmtId="0" fontId="25" fillId="19" borderId="9" xfId="42" applyFont="1" applyFill="1" applyBorder="1" applyAlignment="1">
      <alignment horizontal="right"/>
    </xf>
    <xf numFmtId="0" fontId="25" fillId="18" borderId="16" xfId="0" applyFont="1" applyFill="1" applyBorder="1" applyAlignment="1">
      <alignment vertical="center" wrapText="1"/>
    </xf>
    <xf numFmtId="0" fontId="26" fillId="0" borderId="0" xfId="42" applyFont="1" applyFill="1" applyBorder="1" applyAlignment="1">
      <alignment horizontal="right"/>
    </xf>
    <xf numFmtId="164" fontId="23" fillId="0" borderId="31" xfId="0" applyNumberFormat="1" applyFont="1" applyFill="1" applyBorder="1" applyAlignment="1">
      <alignment horizontal="right"/>
    </xf>
    <xf numFmtId="164" fontId="25" fillId="18" borderId="37" xfId="0" applyNumberFormat="1" applyFont="1" applyFill="1" applyBorder="1" applyAlignment="1">
      <alignment horizontal="right"/>
    </xf>
    <xf numFmtId="164" fontId="25" fillId="18" borderId="38" xfId="0" applyNumberFormat="1" applyFont="1" applyFill="1" applyBorder="1" applyAlignment="1">
      <alignment horizontal="right"/>
    </xf>
    <xf numFmtId="164" fontId="23" fillId="0" borderId="37" xfId="0" applyNumberFormat="1" applyFont="1" applyFill="1" applyBorder="1"/>
    <xf numFmtId="164" fontId="23" fillId="0" borderId="38" xfId="0" applyNumberFormat="1" applyFont="1" applyFill="1" applyBorder="1" applyAlignment="1">
      <alignment horizontal="right"/>
    </xf>
    <xf numFmtId="164" fontId="23" fillId="0" borderId="39" xfId="0" applyNumberFormat="1" applyFont="1" applyFill="1" applyBorder="1"/>
    <xf numFmtId="164" fontId="23" fillId="0" borderId="40" xfId="0" applyNumberFormat="1" applyFont="1" applyFill="1" applyBorder="1" applyAlignment="1">
      <alignment horizontal="right"/>
    </xf>
    <xf numFmtId="164" fontId="23" fillId="0" borderId="37" xfId="0" applyNumberFormat="1" applyFont="1" applyFill="1" applyBorder="1" applyAlignment="1">
      <alignment horizontal="right"/>
    </xf>
    <xf numFmtId="164" fontId="23" fillId="0" borderId="39" xfId="0" applyNumberFormat="1" applyFont="1" applyFill="1" applyBorder="1" applyAlignment="1">
      <alignment horizontal="right"/>
    </xf>
    <xf numFmtId="164" fontId="23" fillId="0" borderId="41" xfId="0" applyNumberFormat="1" applyFont="1" applyFill="1" applyBorder="1" applyAlignment="1">
      <alignment horizontal="right"/>
    </xf>
    <xf numFmtId="164" fontId="23" fillId="0" borderId="42" xfId="0" applyNumberFormat="1" applyFont="1" applyFill="1" applyBorder="1" applyAlignment="1">
      <alignment horizontal="right"/>
    </xf>
    <xf numFmtId="164" fontId="25" fillId="18" borderId="37" xfId="0" applyNumberFormat="1" applyFont="1" applyFill="1" applyBorder="1"/>
    <xf numFmtId="164" fontId="25" fillId="18" borderId="38" xfId="0" applyNumberFormat="1" applyFont="1" applyFill="1" applyBorder="1"/>
    <xf numFmtId="164" fontId="23" fillId="0" borderId="43" xfId="0" applyNumberFormat="1" applyFont="1" applyFill="1" applyBorder="1" applyAlignment="1"/>
    <xf numFmtId="164" fontId="23" fillId="0" borderId="44" xfId="0" applyNumberFormat="1" applyFont="1" applyFill="1" applyBorder="1" applyAlignment="1"/>
    <xf numFmtId="164" fontId="23" fillId="0" borderId="40" xfId="0" applyNumberFormat="1" applyFont="1" applyFill="1" applyBorder="1"/>
    <xf numFmtId="164" fontId="23" fillId="0" borderId="45" xfId="0" applyNumberFormat="1" applyFont="1" applyFill="1" applyBorder="1"/>
    <xf numFmtId="164" fontId="23" fillId="0" borderId="46" xfId="0" applyNumberFormat="1" applyFont="1" applyFill="1" applyBorder="1"/>
    <xf numFmtId="164" fontId="23" fillId="0" borderId="47" xfId="0" applyNumberFormat="1" applyFont="1" applyFill="1" applyBorder="1" applyAlignment="1">
      <alignment horizontal="right"/>
    </xf>
    <xf numFmtId="164" fontId="23" fillId="0" borderId="48" xfId="0" applyNumberFormat="1" applyFont="1" applyFill="1" applyBorder="1" applyAlignment="1">
      <alignment horizontal="right"/>
    </xf>
    <xf numFmtId="164" fontId="23" fillId="0" borderId="43" xfId="0" applyNumberFormat="1" applyFont="1" applyFill="1" applyBorder="1"/>
    <xf numFmtId="164" fontId="23" fillId="0" borderId="41" xfId="0" applyNumberFormat="1" applyFont="1" applyFill="1" applyBorder="1"/>
    <xf numFmtId="0" fontId="23" fillId="0" borderId="31" xfId="0" applyFont="1" applyFill="1" applyBorder="1" applyAlignment="1">
      <alignment horizontal="left" vertical="center" indent="1"/>
    </xf>
    <xf numFmtId="167" fontId="27" fillId="0" borderId="0" xfId="0" applyNumberFormat="1" applyFont="1" applyFill="1" applyBorder="1"/>
    <xf numFmtId="0" fontId="25" fillId="19" borderId="9" xfId="0" applyFont="1" applyFill="1" applyBorder="1" applyAlignment="1">
      <alignment horizontal="center" vertical="center"/>
    </xf>
    <xf numFmtId="0" fontId="56" fillId="0" borderId="0" xfId="0" applyFont="1" applyFill="1"/>
    <xf numFmtId="9" fontId="20" fillId="0" borderId="0" xfId="41" applyFont="1" applyFill="1"/>
    <xf numFmtId="0" fontId="29" fillId="0" borderId="0" xfId="0" applyFont="1" applyFill="1" applyAlignment="1">
      <alignment vertical="top" wrapText="1"/>
    </xf>
    <xf numFmtId="0" fontId="29" fillId="0" borderId="0" xfId="0" applyFont="1" applyAlignment="1">
      <alignment vertical="top" wrapText="1"/>
    </xf>
    <xf numFmtId="0" fontId="27" fillId="0" borderId="0" xfId="0" applyFont="1" applyFill="1" applyBorder="1" applyAlignment="1">
      <alignment horizontal="left" indent="1"/>
    </xf>
    <xf numFmtId="164" fontId="25" fillId="0" borderId="0" xfId="0" applyNumberFormat="1" applyFont="1" applyFill="1"/>
    <xf numFmtId="167" fontId="20" fillId="0" borderId="0" xfId="41" applyNumberFormat="1" applyFont="1" applyFill="1"/>
    <xf numFmtId="164" fontId="23" fillId="0" borderId="42" xfId="0" applyNumberFormat="1" applyFont="1" applyFill="1" applyBorder="1"/>
    <xf numFmtId="164" fontId="23" fillId="0" borderId="12" xfId="0" applyNumberFormat="1" applyFont="1" applyFill="1" applyBorder="1" applyAlignment="1"/>
    <xf numFmtId="164" fontId="23" fillId="0" borderId="39" xfId="0" applyNumberFormat="1" applyFont="1" applyFill="1" applyBorder="1" applyAlignment="1"/>
    <xf numFmtId="164" fontId="23" fillId="0" borderId="44" xfId="0" applyNumberFormat="1" applyFont="1" applyFill="1" applyBorder="1"/>
    <xf numFmtId="164" fontId="23" fillId="0" borderId="40" xfId="0" applyNumberFormat="1" applyFont="1" applyFill="1" applyBorder="1" applyAlignment="1"/>
    <xf numFmtId="0" fontId="28" fillId="0" borderId="0" xfId="0" applyFont="1" applyFill="1" applyBorder="1"/>
    <xf numFmtId="0" fontId="25" fillId="19" borderId="0" xfId="0" applyFont="1" applyFill="1" applyBorder="1" applyAlignment="1">
      <alignment vertical="center" wrapText="1"/>
    </xf>
    <xf numFmtId="9" fontId="20" fillId="0" borderId="0" xfId="41" applyFont="1" applyFill="1" applyAlignment="1"/>
    <xf numFmtId="9" fontId="23" fillId="0" borderId="0" xfId="41" applyFont="1" applyFill="1" applyBorder="1"/>
    <xf numFmtId="0" fontId="20" fillId="0" borderId="0" xfId="0" applyFont="1" applyFill="1" applyAlignment="1">
      <alignment horizontal="center"/>
    </xf>
    <xf numFmtId="0" fontId="25" fillId="0" borderId="0" xfId="0" applyFont="1" applyFill="1" applyBorder="1" applyAlignment="1">
      <alignment horizontal="right"/>
    </xf>
    <xf numFmtId="0" fontId="25" fillId="0" borderId="0" xfId="0" applyFont="1" applyFill="1" applyBorder="1" applyAlignment="1">
      <alignment horizontal="right"/>
    </xf>
    <xf numFmtId="0" fontId="25" fillId="18" borderId="53" xfId="0" applyFont="1" applyFill="1" applyBorder="1" applyAlignment="1">
      <alignment vertical="center" wrapText="1"/>
    </xf>
    <xf numFmtId="0" fontId="25" fillId="18" borderId="38" xfId="0" applyFont="1" applyFill="1" applyBorder="1" applyAlignment="1">
      <alignment vertical="center" wrapText="1"/>
    </xf>
    <xf numFmtId="0" fontId="25" fillId="18" borderId="38" xfId="0" applyFont="1" applyFill="1" applyBorder="1" applyAlignment="1">
      <alignment vertical="center"/>
    </xf>
    <xf numFmtId="0" fontId="25" fillId="18" borderId="48" xfId="0" applyFont="1" applyFill="1" applyBorder="1" applyAlignment="1">
      <alignment vertical="center" wrapText="1"/>
    </xf>
    <xf numFmtId="0" fontId="28" fillId="0" borderId="52" xfId="0" applyFont="1" applyFill="1" applyBorder="1" applyAlignment="1">
      <alignment vertical="top"/>
    </xf>
    <xf numFmtId="0" fontId="25" fillId="0" borderId="0" xfId="0" applyFont="1" applyFill="1" applyBorder="1" applyAlignment="1"/>
    <xf numFmtId="167" fontId="23" fillId="0" borderId="0" xfId="41" applyNumberFormat="1" applyFont="1" applyFill="1"/>
    <xf numFmtId="0" fontId="23" fillId="0" borderId="31" xfId="0" applyFont="1" applyFill="1" applyBorder="1" applyAlignment="1">
      <alignment horizontal="left" indent="1"/>
    </xf>
    <xf numFmtId="164" fontId="23" fillId="0" borderId="47" xfId="0" applyNumberFormat="1" applyFont="1" applyFill="1" applyBorder="1"/>
    <xf numFmtId="164" fontId="23" fillId="0" borderId="31" xfId="0" applyNumberFormat="1" applyFont="1" applyFill="1" applyBorder="1"/>
    <xf numFmtId="164" fontId="25" fillId="20" borderId="9" xfId="0" applyNumberFormat="1" applyFont="1" applyFill="1" applyBorder="1" applyAlignment="1">
      <alignment horizontal="right"/>
    </xf>
    <xf numFmtId="164" fontId="23" fillId="0" borderId="54" xfId="0" applyNumberFormat="1" applyFont="1" applyFill="1" applyBorder="1" applyAlignment="1">
      <alignment horizontal="right"/>
    </xf>
    <xf numFmtId="164" fontId="23" fillId="0" borderId="55" xfId="0" applyNumberFormat="1" applyFont="1" applyFill="1" applyBorder="1" applyAlignment="1">
      <alignment horizontal="right"/>
    </xf>
    <xf numFmtId="164" fontId="23" fillId="0" borderId="56" xfId="0" applyNumberFormat="1" applyFont="1" applyFill="1" applyBorder="1" applyAlignment="1">
      <alignment horizontal="right"/>
    </xf>
    <xf numFmtId="164" fontId="23" fillId="0" borderId="57" xfId="0" applyNumberFormat="1" applyFont="1" applyFill="1" applyBorder="1" applyAlignment="1">
      <alignment horizontal="right"/>
    </xf>
    <xf numFmtId="164" fontId="25" fillId="20" borderId="14" xfId="0" applyNumberFormat="1" applyFont="1" applyFill="1" applyBorder="1" applyAlignment="1">
      <alignment horizontal="right"/>
    </xf>
    <xf numFmtId="9" fontId="23" fillId="0" borderId="36" xfId="41" applyFont="1" applyFill="1" applyBorder="1" applyAlignment="1">
      <alignment horizontal="right"/>
    </xf>
    <xf numFmtId="9" fontId="23" fillId="0" borderId="42" xfId="41" applyFont="1" applyFill="1" applyBorder="1" applyAlignment="1">
      <alignment horizontal="right"/>
    </xf>
    <xf numFmtId="9" fontId="23" fillId="20" borderId="9" xfId="41" applyFont="1" applyFill="1" applyBorder="1" applyAlignment="1">
      <alignment horizontal="right"/>
    </xf>
    <xf numFmtId="9" fontId="23" fillId="20" borderId="14" xfId="41" applyFont="1" applyFill="1" applyBorder="1" applyAlignment="1">
      <alignment horizontal="right"/>
    </xf>
    <xf numFmtId="164" fontId="23" fillId="0" borderId="58" xfId="0" applyNumberFormat="1" applyFont="1" applyFill="1" applyBorder="1" applyAlignment="1">
      <alignment horizontal="right"/>
    </xf>
    <xf numFmtId="164" fontId="25" fillId="20" borderId="16" xfId="0" applyNumberFormat="1" applyFont="1" applyFill="1" applyBorder="1" applyAlignment="1">
      <alignment horizontal="right"/>
    </xf>
    <xf numFmtId="9" fontId="23" fillId="20" borderId="16" xfId="41" applyFont="1" applyFill="1" applyBorder="1" applyAlignment="1">
      <alignment horizontal="right"/>
    </xf>
    <xf numFmtId="164" fontId="23" fillId="0" borderId="59" xfId="0" applyNumberFormat="1" applyFont="1" applyFill="1" applyBorder="1" applyAlignment="1">
      <alignment horizontal="right"/>
    </xf>
    <xf numFmtId="164" fontId="23" fillId="0" borderId="35" xfId="0" applyNumberFormat="1" applyFont="1" applyFill="1" applyBorder="1" applyAlignment="1">
      <alignment horizontal="right"/>
    </xf>
    <xf numFmtId="164" fontId="23" fillId="0" borderId="16" xfId="0" applyNumberFormat="1" applyFont="1" applyFill="1" applyBorder="1" applyAlignment="1">
      <alignment horizontal="right"/>
    </xf>
    <xf numFmtId="9" fontId="23" fillId="0" borderId="16" xfId="41" applyFont="1" applyFill="1" applyBorder="1" applyAlignment="1">
      <alignment horizontal="right"/>
    </xf>
    <xf numFmtId="0" fontId="25" fillId="18" borderId="36" xfId="0" applyFont="1" applyFill="1" applyBorder="1" applyAlignment="1">
      <alignment horizontal="center" vertical="center"/>
    </xf>
    <xf numFmtId="164" fontId="25" fillId="18" borderId="16" xfId="0" applyNumberFormat="1" applyFont="1" applyFill="1" applyBorder="1" applyAlignment="1">
      <alignment vertical="center"/>
    </xf>
    <xf numFmtId="9" fontId="25" fillId="18" borderId="16" xfId="41" applyFont="1" applyFill="1" applyBorder="1" applyAlignment="1">
      <alignment vertical="center"/>
    </xf>
    <xf numFmtId="164" fontId="25" fillId="18" borderId="35" xfId="0" applyNumberFormat="1" applyFont="1" applyFill="1" applyBorder="1" applyAlignment="1">
      <alignment vertical="center"/>
    </xf>
    <xf numFmtId="164" fontId="25" fillId="20" borderId="35" xfId="0" applyNumberFormat="1" applyFont="1" applyFill="1" applyBorder="1" applyAlignment="1">
      <alignment vertical="center"/>
    </xf>
    <xf numFmtId="164" fontId="25" fillId="20" borderId="9" xfId="0" applyNumberFormat="1" applyFont="1" applyFill="1" applyBorder="1" applyAlignment="1">
      <alignment vertical="center"/>
    </xf>
    <xf numFmtId="9" fontId="25" fillId="20" borderId="9" xfId="41" applyFont="1" applyFill="1" applyBorder="1" applyAlignment="1">
      <alignment vertical="center"/>
    </xf>
    <xf numFmtId="0" fontId="20" fillId="0" borderId="0" xfId="0" applyFont="1" applyFill="1" applyBorder="1"/>
    <xf numFmtId="164" fontId="25" fillId="20" borderId="60" xfId="0" applyNumberFormat="1" applyFont="1" applyFill="1" applyBorder="1" applyAlignment="1">
      <alignment horizontal="right"/>
    </xf>
    <xf numFmtId="0" fontId="25" fillId="19" borderId="20" xfId="0" applyFont="1" applyFill="1" applyBorder="1" applyAlignment="1">
      <alignment horizontal="center" vertical="center" wrapText="1"/>
    </xf>
    <xf numFmtId="0" fontId="25" fillId="19" borderId="21" xfId="0" applyFont="1" applyFill="1" applyBorder="1" applyAlignment="1">
      <alignment horizontal="center" vertical="center" wrapText="1"/>
    </xf>
    <xf numFmtId="167" fontId="23" fillId="0" borderId="0" xfId="41" applyNumberFormat="1" applyFont="1" applyFill="1" applyBorder="1" applyAlignment="1"/>
    <xf numFmtId="0" fontId="23" fillId="0" borderId="0" xfId="0" applyFont="1" applyFill="1" applyBorder="1"/>
    <xf numFmtId="0" fontId="45" fillId="0" borderId="0" xfId="0" applyFont="1" applyFill="1" applyBorder="1"/>
    <xf numFmtId="0" fontId="20" fillId="0" borderId="0" xfId="0" applyFont="1" applyFill="1"/>
    <xf numFmtId="0" fontId="49" fillId="0" borderId="0" xfId="0" applyFont="1" applyFill="1" applyBorder="1"/>
    <xf numFmtId="0" fontId="20" fillId="0" borderId="0" xfId="0" applyFont="1" applyFill="1" applyAlignment="1"/>
    <xf numFmtId="0" fontId="25" fillId="19" borderId="9" xfId="0" applyFont="1" applyFill="1" applyBorder="1" applyAlignment="1">
      <alignment horizontal="center" vertical="center"/>
    </xf>
    <xf numFmtId="0" fontId="25" fillId="0" borderId="0" xfId="0" applyFont="1" applyFill="1" applyBorder="1" applyAlignment="1">
      <alignment horizontal="center" vertical="center" wrapText="1"/>
    </xf>
    <xf numFmtId="0" fontId="25" fillId="19" borderId="9" xfId="0" applyFont="1" applyFill="1" applyBorder="1" applyAlignment="1">
      <alignment vertical="center"/>
    </xf>
    <xf numFmtId="0" fontId="25" fillId="19" borderId="9" xfId="0" applyFont="1" applyFill="1" applyBorder="1" applyAlignment="1">
      <alignment horizontal="center" vertical="center" wrapText="1"/>
    </xf>
    <xf numFmtId="167" fontId="23" fillId="0" borderId="9" xfId="41" applyNumberFormat="1" applyFont="1" applyFill="1" applyBorder="1" applyAlignment="1">
      <alignment horizontal="right"/>
    </xf>
    <xf numFmtId="167" fontId="23" fillId="0" borderId="14" xfId="41" applyNumberFormat="1" applyFont="1" applyFill="1" applyBorder="1" applyAlignment="1">
      <alignment horizontal="right"/>
    </xf>
    <xf numFmtId="167" fontId="23" fillId="0" borderId="10" xfId="41" applyNumberFormat="1" applyFont="1" applyFill="1" applyBorder="1" applyAlignment="1">
      <alignment horizontal="right"/>
    </xf>
    <xf numFmtId="0" fontId="23" fillId="0" borderId="63" xfId="0" applyFont="1" applyFill="1" applyBorder="1" applyAlignment="1">
      <alignment horizontal="left" indent="1"/>
    </xf>
    <xf numFmtId="0" fontId="25" fillId="18" borderId="14" xfId="0" applyFont="1" applyFill="1" applyBorder="1" applyAlignment="1">
      <alignment vertical="center" wrapText="1"/>
    </xf>
    <xf numFmtId="164" fontId="25" fillId="18" borderId="14" xfId="0" applyNumberFormat="1" applyFont="1" applyFill="1" applyBorder="1" applyAlignment="1">
      <alignment horizontal="right"/>
    </xf>
    <xf numFmtId="167" fontId="25" fillId="18" borderId="14" xfId="41" applyNumberFormat="1" applyFont="1" applyFill="1" applyBorder="1" applyAlignment="1">
      <alignment horizontal="right"/>
    </xf>
    <xf numFmtId="169" fontId="20" fillId="0" borderId="0" xfId="0" applyNumberFormat="1" applyFont="1" applyFill="1"/>
    <xf numFmtId="164" fontId="23" fillId="0" borderId="16" xfId="43" applyNumberFormat="1" applyFont="1" applyFill="1" applyBorder="1" applyAlignment="1"/>
    <xf numFmtId="164" fontId="23" fillId="0" borderId="14" xfId="43" applyNumberFormat="1" applyFont="1" applyFill="1" applyBorder="1" applyAlignment="1"/>
    <xf numFmtId="0" fontId="25" fillId="19" borderId="20" xfId="43" applyFont="1" applyFill="1" applyBorder="1" applyAlignment="1">
      <alignment horizontal="center"/>
    </xf>
    <xf numFmtId="0" fontId="25" fillId="19" borderId="21" xfId="43" applyFont="1" applyFill="1" applyBorder="1" applyAlignment="1">
      <alignment horizontal="center"/>
    </xf>
    <xf numFmtId="164" fontId="25" fillId="18" borderId="9" xfId="43" applyNumberFormat="1" applyFont="1" applyFill="1" applyBorder="1"/>
    <xf numFmtId="167" fontId="23" fillId="0" borderId="16" xfId="43" applyNumberFormat="1" applyFont="1" applyFill="1" applyBorder="1" applyAlignment="1">
      <alignment vertical="center"/>
    </xf>
    <xf numFmtId="167" fontId="23" fillId="0" borderId="14" xfId="43" applyNumberFormat="1" applyFont="1" applyFill="1" applyBorder="1" applyAlignment="1">
      <alignment vertical="center"/>
    </xf>
    <xf numFmtId="167" fontId="23" fillId="18" borderId="9" xfId="43" applyNumberFormat="1" applyFont="1" applyFill="1" applyBorder="1" applyAlignment="1">
      <alignment vertical="center"/>
    </xf>
    <xf numFmtId="167" fontId="23" fillId="18" borderId="33" xfId="44" applyNumberFormat="1" applyFont="1" applyFill="1" applyBorder="1" applyAlignment="1"/>
    <xf numFmtId="164" fontId="25" fillId="18" borderId="33" xfId="43" applyNumberFormat="1" applyFont="1" applyFill="1" applyBorder="1"/>
    <xf numFmtId="164" fontId="25" fillId="18" borderId="37" xfId="43" applyNumberFormat="1" applyFont="1" applyFill="1" applyBorder="1"/>
    <xf numFmtId="164" fontId="25" fillId="18" borderId="49" xfId="43" applyNumberFormat="1" applyFont="1" applyFill="1" applyBorder="1"/>
    <xf numFmtId="164" fontId="23" fillId="0" borderId="35" xfId="43" applyNumberFormat="1" applyFont="1" applyFill="1" applyBorder="1" applyAlignment="1">
      <alignment vertical="center"/>
    </xf>
    <xf numFmtId="164" fontId="23" fillId="0" borderId="41" xfId="43" applyNumberFormat="1" applyFont="1" applyFill="1" applyBorder="1" applyAlignment="1">
      <alignment vertical="center"/>
    </xf>
    <xf numFmtId="164" fontId="23" fillId="0" borderId="47" xfId="43" applyNumberFormat="1" applyFont="1" applyFill="1" applyBorder="1" applyAlignment="1">
      <alignment vertical="center"/>
    </xf>
    <xf numFmtId="167" fontId="23" fillId="0" borderId="31" xfId="43" applyNumberFormat="1" applyFont="1" applyFill="1" applyBorder="1" applyAlignment="1">
      <alignment vertical="center"/>
    </xf>
    <xf numFmtId="164" fontId="23" fillId="0" borderId="31" xfId="43" applyNumberFormat="1" applyFont="1" applyFill="1" applyBorder="1" applyAlignment="1"/>
    <xf numFmtId="167" fontId="23" fillId="0" borderId="12" xfId="43" applyNumberFormat="1" applyFont="1" applyFill="1" applyBorder="1" applyAlignment="1">
      <alignment vertical="center"/>
    </xf>
    <xf numFmtId="164" fontId="23" fillId="0" borderId="12" xfId="43" applyNumberFormat="1" applyFont="1" applyFill="1" applyBorder="1" applyAlignment="1"/>
    <xf numFmtId="0" fontId="25" fillId="19" borderId="9" xfId="0" applyFont="1" applyFill="1" applyBorder="1" applyAlignment="1">
      <alignment horizontal="center" vertical="center"/>
    </xf>
    <xf numFmtId="0" fontId="25" fillId="19" borderId="20" xfId="43" applyFont="1" applyFill="1" applyBorder="1" applyAlignment="1">
      <alignment horizontal="center"/>
    </xf>
    <xf numFmtId="0" fontId="25" fillId="19" borderId="21" xfId="43" applyFont="1" applyFill="1" applyBorder="1" applyAlignment="1">
      <alignment horizontal="center"/>
    </xf>
    <xf numFmtId="164" fontId="25" fillId="18" borderId="9" xfId="43" applyNumberFormat="1" applyFont="1" applyFill="1" applyBorder="1"/>
    <xf numFmtId="167" fontId="23" fillId="18" borderId="9" xfId="43" applyNumberFormat="1" applyFont="1" applyFill="1" applyBorder="1" applyAlignment="1">
      <alignment vertical="center"/>
    </xf>
    <xf numFmtId="167" fontId="23" fillId="18" borderId="33" xfId="44" applyNumberFormat="1" applyFont="1" applyFill="1" applyBorder="1" applyAlignment="1"/>
    <xf numFmtId="164" fontId="25" fillId="18" borderId="33" xfId="43" applyNumberFormat="1" applyFont="1" applyFill="1" applyBorder="1"/>
    <xf numFmtId="164" fontId="25" fillId="18" borderId="37" xfId="43" applyNumberFormat="1" applyFont="1" applyFill="1" applyBorder="1"/>
    <xf numFmtId="164" fontId="25" fillId="18" borderId="49" xfId="43" applyNumberFormat="1" applyFont="1" applyFill="1" applyBorder="1"/>
    <xf numFmtId="164" fontId="23" fillId="0" borderId="35" xfId="43" applyNumberFormat="1" applyFont="1" applyFill="1" applyBorder="1" applyAlignment="1">
      <alignment vertical="center"/>
    </xf>
    <xf numFmtId="164" fontId="23" fillId="0" borderId="41" xfId="43" applyNumberFormat="1" applyFont="1" applyFill="1" applyBorder="1" applyAlignment="1">
      <alignment vertical="center"/>
    </xf>
    <xf numFmtId="164" fontId="23" fillId="0" borderId="47" xfId="43" applyNumberFormat="1" applyFont="1" applyFill="1" applyBorder="1" applyAlignment="1">
      <alignment vertical="center"/>
    </xf>
    <xf numFmtId="0" fontId="28" fillId="0" borderId="52" xfId="43" applyFont="1" applyFill="1" applyBorder="1" applyAlignment="1">
      <alignment vertical="top"/>
    </xf>
    <xf numFmtId="0" fontId="25" fillId="19" borderId="20" xfId="43" applyFont="1" applyFill="1" applyBorder="1" applyAlignment="1">
      <alignment horizontal="center"/>
    </xf>
    <xf numFmtId="0" fontId="25" fillId="19" borderId="21" xfId="43" applyFont="1" applyFill="1" applyBorder="1" applyAlignment="1">
      <alignment horizontal="center"/>
    </xf>
    <xf numFmtId="164" fontId="25" fillId="18" borderId="9" xfId="43" applyNumberFormat="1" applyFont="1" applyFill="1" applyBorder="1"/>
    <xf numFmtId="167" fontId="23" fillId="18" borderId="9" xfId="43" applyNumberFormat="1" applyFont="1" applyFill="1" applyBorder="1" applyAlignment="1">
      <alignment vertical="center"/>
    </xf>
    <xf numFmtId="167" fontId="23" fillId="18" borderId="33" xfId="44" applyNumberFormat="1" applyFont="1" applyFill="1" applyBorder="1" applyAlignment="1"/>
    <xf numFmtId="164" fontId="25" fillId="18" borderId="33" xfId="43" applyNumberFormat="1" applyFont="1" applyFill="1" applyBorder="1"/>
    <xf numFmtId="164" fontId="25" fillId="18" borderId="37" xfId="43" applyNumberFormat="1" applyFont="1" applyFill="1" applyBorder="1"/>
    <xf numFmtId="164" fontId="25" fillId="18" borderId="49" xfId="43" applyNumberFormat="1" applyFont="1" applyFill="1" applyBorder="1"/>
    <xf numFmtId="164" fontId="23" fillId="0" borderId="35" xfId="43" applyNumberFormat="1" applyFont="1" applyFill="1" applyBorder="1" applyAlignment="1">
      <alignment vertical="center"/>
    </xf>
    <xf numFmtId="164" fontId="23" fillId="0" borderId="41" xfId="43" applyNumberFormat="1" applyFont="1" applyFill="1" applyBorder="1" applyAlignment="1">
      <alignment vertical="center"/>
    </xf>
    <xf numFmtId="164" fontId="23" fillId="0" borderId="47" xfId="43" applyNumberFormat="1" applyFont="1" applyFill="1" applyBorder="1" applyAlignment="1">
      <alignment vertical="center"/>
    </xf>
    <xf numFmtId="0" fontId="28" fillId="0" borderId="52" xfId="43" applyFont="1" applyFill="1" applyBorder="1" applyAlignment="1">
      <alignment vertical="top"/>
    </xf>
    <xf numFmtId="0" fontId="25" fillId="19" borderId="20" xfId="43" applyFont="1" applyFill="1" applyBorder="1" applyAlignment="1">
      <alignment horizontal="center"/>
    </xf>
    <xf numFmtId="0" fontId="25" fillId="19" borderId="21" xfId="43" applyFont="1" applyFill="1" applyBorder="1" applyAlignment="1">
      <alignment horizontal="center"/>
    </xf>
    <xf numFmtId="164" fontId="25" fillId="18" borderId="9" xfId="43" applyNumberFormat="1" applyFont="1" applyFill="1" applyBorder="1"/>
    <xf numFmtId="167" fontId="23" fillId="18" borderId="9" xfId="43" applyNumberFormat="1" applyFont="1" applyFill="1" applyBorder="1" applyAlignment="1">
      <alignment vertical="center"/>
    </xf>
    <xf numFmtId="167" fontId="23" fillId="18" borderId="33" xfId="44" applyNumberFormat="1" applyFont="1" applyFill="1" applyBorder="1" applyAlignment="1"/>
    <xf numFmtId="164" fontId="25" fillId="18" borderId="33" xfId="43" applyNumberFormat="1" applyFont="1" applyFill="1" applyBorder="1"/>
    <xf numFmtId="164" fontId="25" fillId="18" borderId="37" xfId="43" applyNumberFormat="1" applyFont="1" applyFill="1" applyBorder="1"/>
    <xf numFmtId="164" fontId="25" fillId="18" borderId="49" xfId="43" applyNumberFormat="1" applyFont="1" applyFill="1" applyBorder="1"/>
    <xf numFmtId="164" fontId="23" fillId="0" borderId="35" xfId="43" applyNumberFormat="1" applyFont="1" applyFill="1" applyBorder="1" applyAlignment="1">
      <alignment vertical="center"/>
    </xf>
    <xf numFmtId="164" fontId="23" fillId="0" borderId="41" xfId="43" applyNumberFormat="1" applyFont="1" applyFill="1" applyBorder="1" applyAlignment="1">
      <alignment vertical="center"/>
    </xf>
    <xf numFmtId="164" fontId="23" fillId="0" borderId="47" xfId="43" applyNumberFormat="1" applyFont="1" applyFill="1" applyBorder="1" applyAlignment="1">
      <alignment vertical="center"/>
    </xf>
    <xf numFmtId="0" fontId="28" fillId="0" borderId="52" xfId="43" applyFont="1" applyFill="1" applyBorder="1" applyAlignment="1">
      <alignment vertical="top"/>
    </xf>
    <xf numFmtId="0" fontId="25" fillId="19" borderId="20" xfId="43" applyFont="1" applyFill="1" applyBorder="1" applyAlignment="1">
      <alignment horizontal="center"/>
    </xf>
    <xf numFmtId="0" fontId="25" fillId="19" borderId="21" xfId="43" applyFont="1" applyFill="1" applyBorder="1" applyAlignment="1">
      <alignment horizontal="center"/>
    </xf>
    <xf numFmtId="164" fontId="25" fillId="18" borderId="9" xfId="43" applyNumberFormat="1" applyFont="1" applyFill="1" applyBorder="1"/>
    <xf numFmtId="167" fontId="23" fillId="18" borderId="9" xfId="43" applyNumberFormat="1" applyFont="1" applyFill="1" applyBorder="1" applyAlignment="1">
      <alignment vertical="center"/>
    </xf>
    <xf numFmtId="167" fontId="23" fillId="18" borderId="33" xfId="44" applyNumberFormat="1" applyFont="1" applyFill="1" applyBorder="1" applyAlignment="1"/>
    <xf numFmtId="164" fontId="25" fillId="18" borderId="33" xfId="43" applyNumberFormat="1" applyFont="1" applyFill="1" applyBorder="1"/>
    <xf numFmtId="164" fontId="25" fillId="18" borderId="37" xfId="43" applyNumberFormat="1" applyFont="1" applyFill="1" applyBorder="1"/>
    <xf numFmtId="164" fontId="25" fillId="18" borderId="49" xfId="43" applyNumberFormat="1" applyFont="1" applyFill="1" applyBorder="1"/>
    <xf numFmtId="164" fontId="23" fillId="0" borderId="35" xfId="43" applyNumberFormat="1" applyFont="1" applyFill="1" applyBorder="1" applyAlignment="1">
      <alignment vertical="center"/>
    </xf>
    <xf numFmtId="164" fontId="23" fillId="0" borderId="41" xfId="43" applyNumberFormat="1" applyFont="1" applyFill="1" applyBorder="1" applyAlignment="1">
      <alignment vertical="center"/>
    </xf>
    <xf numFmtId="164" fontId="23" fillId="0" borderId="47" xfId="43" applyNumberFormat="1" applyFont="1" applyFill="1" applyBorder="1" applyAlignment="1">
      <alignment vertical="center"/>
    </xf>
    <xf numFmtId="164" fontId="23" fillId="0" borderId="16" xfId="43" applyNumberFormat="1" applyFont="1" applyFill="1" applyBorder="1" applyAlignment="1"/>
    <xf numFmtId="164" fontId="23" fillId="0" borderId="14" xfId="43" applyNumberFormat="1" applyFont="1" applyFill="1" applyBorder="1" applyAlignment="1"/>
    <xf numFmtId="0" fontId="25" fillId="19" borderId="20" xfId="43" applyFont="1" applyFill="1" applyBorder="1" applyAlignment="1">
      <alignment horizontal="center"/>
    </xf>
    <xf numFmtId="0" fontId="25" fillId="19" borderId="21" xfId="43" applyFont="1" applyFill="1" applyBorder="1" applyAlignment="1">
      <alignment horizontal="center"/>
    </xf>
    <xf numFmtId="164" fontId="25" fillId="18" borderId="9" xfId="43" applyNumberFormat="1" applyFont="1" applyFill="1" applyBorder="1"/>
    <xf numFmtId="167" fontId="23" fillId="0" borderId="16" xfId="43" applyNumberFormat="1" applyFont="1" applyFill="1" applyBorder="1" applyAlignment="1">
      <alignment vertical="center"/>
    </xf>
    <xf numFmtId="167" fontId="23" fillId="0" borderId="14" xfId="43" applyNumberFormat="1" applyFont="1" applyFill="1" applyBorder="1" applyAlignment="1">
      <alignment vertical="center"/>
    </xf>
    <xf numFmtId="167" fontId="23" fillId="18" borderId="9" xfId="43" applyNumberFormat="1" applyFont="1" applyFill="1" applyBorder="1" applyAlignment="1">
      <alignment vertical="center"/>
    </xf>
    <xf numFmtId="167" fontId="23" fillId="18" borderId="33" xfId="44" applyNumberFormat="1" applyFont="1" applyFill="1" applyBorder="1" applyAlignment="1"/>
    <xf numFmtId="164" fontId="25" fillId="18" borderId="33" xfId="43" applyNumberFormat="1" applyFont="1" applyFill="1" applyBorder="1"/>
    <xf numFmtId="164" fontId="25" fillId="18" borderId="37" xfId="43" applyNumberFormat="1" applyFont="1" applyFill="1" applyBorder="1"/>
    <xf numFmtId="164" fontId="25" fillId="18" borderId="49" xfId="43" applyNumberFormat="1" applyFont="1" applyFill="1" applyBorder="1"/>
    <xf numFmtId="164" fontId="23" fillId="0" borderId="35" xfId="43" applyNumberFormat="1" applyFont="1" applyFill="1" applyBorder="1" applyAlignment="1">
      <alignment vertical="center"/>
    </xf>
    <xf numFmtId="164" fontId="23" fillId="0" borderId="41" xfId="43" applyNumberFormat="1" applyFont="1" applyFill="1" applyBorder="1" applyAlignment="1">
      <alignment vertical="center"/>
    </xf>
    <xf numFmtId="164" fontId="23" fillId="0" borderId="47" xfId="43" applyNumberFormat="1" applyFont="1" applyFill="1" applyBorder="1" applyAlignment="1">
      <alignment vertical="center"/>
    </xf>
    <xf numFmtId="167" fontId="23" fillId="0" borderId="31" xfId="43" applyNumberFormat="1" applyFont="1" applyFill="1" applyBorder="1" applyAlignment="1">
      <alignment vertical="center"/>
    </xf>
    <xf numFmtId="164" fontId="23" fillId="0" borderId="31" xfId="43" applyNumberFormat="1" applyFont="1" applyFill="1" applyBorder="1" applyAlignment="1"/>
    <xf numFmtId="167" fontId="23" fillId="0" borderId="12" xfId="43" applyNumberFormat="1" applyFont="1" applyFill="1" applyBorder="1" applyAlignment="1">
      <alignment vertical="center"/>
    </xf>
    <xf numFmtId="164" fontId="23" fillId="0" borderId="12" xfId="43" applyNumberFormat="1" applyFont="1" applyFill="1" applyBorder="1" applyAlignment="1"/>
    <xf numFmtId="0" fontId="28" fillId="0" borderId="52" xfId="43" applyFont="1" applyFill="1" applyBorder="1" applyAlignment="1">
      <alignment vertical="top"/>
    </xf>
    <xf numFmtId="0" fontId="45" fillId="0" borderId="0" xfId="43" applyFont="1" applyFill="1" applyBorder="1"/>
    <xf numFmtId="0" fontId="49" fillId="0" borderId="0" xfId="43" applyFont="1" applyFill="1" applyBorder="1"/>
    <xf numFmtId="49" fontId="46" fillId="0" borderId="0" xfId="43" applyNumberFormat="1" applyFont="1" applyFill="1" applyAlignment="1">
      <alignment horizontal="right"/>
    </xf>
    <xf numFmtId="0" fontId="51" fillId="0" borderId="0" xfId="43" applyFont="1" applyFill="1" applyBorder="1"/>
    <xf numFmtId="0" fontId="51" fillId="0" borderId="0" xfId="43" applyFont="1" applyFill="1"/>
    <xf numFmtId="0" fontId="23" fillId="0" borderId="0" xfId="43" applyFont="1" applyFill="1" applyBorder="1"/>
    <xf numFmtId="0" fontId="20" fillId="0" borderId="0" xfId="43" applyFont="1" applyFill="1"/>
    <xf numFmtId="0" fontId="20" fillId="0" borderId="0" xfId="43" applyFont="1" applyFill="1" applyBorder="1" applyAlignment="1">
      <alignment horizontal="center"/>
    </xf>
    <xf numFmtId="0" fontId="25" fillId="19" borderId="20" xfId="43" applyFont="1" applyFill="1" applyBorder="1" applyAlignment="1">
      <alignment horizontal="center" vertical="center"/>
    </xf>
    <xf numFmtId="0" fontId="25" fillId="19" borderId="21" xfId="43" applyFont="1" applyFill="1" applyBorder="1" applyAlignment="1">
      <alignment horizontal="center" vertical="center"/>
    </xf>
    <xf numFmtId="0" fontId="20" fillId="0" borderId="0" xfId="43" applyFont="1" applyFill="1" applyBorder="1"/>
    <xf numFmtId="9" fontId="20" fillId="0" borderId="0" xfId="44" applyFont="1" applyFill="1" applyBorder="1" applyAlignment="1"/>
    <xf numFmtId="0" fontId="20" fillId="0" borderId="0" xfId="43" applyFont="1" applyFill="1" applyAlignment="1"/>
    <xf numFmtId="164" fontId="23" fillId="0" borderId="47" xfId="43" applyNumberFormat="1" applyFont="1" applyFill="1" applyBorder="1" applyAlignment="1">
      <alignment horizontal="right"/>
    </xf>
    <xf numFmtId="164" fontId="23" fillId="0" borderId="31" xfId="43" applyNumberFormat="1" applyFont="1" applyFill="1" applyBorder="1" applyAlignment="1">
      <alignment horizontal="right"/>
    </xf>
    <xf numFmtId="164" fontId="23" fillId="0" borderId="48" xfId="43" applyNumberFormat="1" applyFont="1" applyFill="1" applyBorder="1" applyAlignment="1">
      <alignment horizontal="right"/>
    </xf>
    <xf numFmtId="167" fontId="23" fillId="0" borderId="47" xfId="44" applyNumberFormat="1" applyFont="1" applyFill="1" applyBorder="1" applyAlignment="1">
      <alignment horizontal="right"/>
    </xf>
    <xf numFmtId="167" fontId="23" fillId="0" borderId="31" xfId="44" applyNumberFormat="1" applyFont="1" applyFill="1" applyBorder="1" applyAlignment="1">
      <alignment horizontal="right"/>
    </xf>
    <xf numFmtId="0" fontId="20" fillId="0" borderId="0" xfId="43" applyFont="1" applyFill="1" applyBorder="1" applyAlignment="1"/>
    <xf numFmtId="9" fontId="23" fillId="0" borderId="0" xfId="44" applyFont="1" applyFill="1" applyBorder="1"/>
    <xf numFmtId="0" fontId="23" fillId="0" borderId="0" xfId="43" applyFont="1" applyFill="1" applyBorder="1" applyAlignment="1"/>
    <xf numFmtId="164" fontId="23" fillId="0" borderId="41" xfId="43" applyNumberFormat="1" applyFont="1" applyFill="1" applyBorder="1" applyAlignment="1">
      <alignment horizontal="right"/>
    </xf>
    <xf numFmtId="164" fontId="23" fillId="0" borderId="14" xfId="43" applyNumberFormat="1" applyFont="1" applyFill="1" applyBorder="1" applyAlignment="1">
      <alignment horizontal="right"/>
    </xf>
    <xf numFmtId="164" fontId="23" fillId="0" borderId="42" xfId="43" applyNumberFormat="1" applyFont="1" applyFill="1" applyBorder="1" applyAlignment="1">
      <alignment horizontal="right"/>
    </xf>
    <xf numFmtId="0" fontId="28" fillId="0" borderId="0" xfId="43" applyFont="1" applyFill="1" applyBorder="1" applyAlignment="1">
      <alignment vertical="top"/>
    </xf>
    <xf numFmtId="0" fontId="24" fillId="0" borderId="0" xfId="43" applyFont="1" applyFill="1" applyBorder="1"/>
    <xf numFmtId="0" fontId="19" fillId="0" borderId="0" xfId="43" applyFont="1" applyFill="1"/>
    <xf numFmtId="0" fontId="28" fillId="0" borderId="0" xfId="43" applyFont="1" applyFill="1" applyBorder="1" applyAlignment="1">
      <alignment horizontal="right" vertical="top"/>
    </xf>
    <xf numFmtId="0" fontId="19" fillId="0" borderId="0" xfId="43" applyFont="1" applyFill="1" applyBorder="1"/>
    <xf numFmtId="0" fontId="54" fillId="0" borderId="0" xfId="43" applyFont="1" applyFill="1"/>
    <xf numFmtId="164" fontId="54" fillId="0" borderId="0" xfId="43" applyNumberFormat="1" applyFont="1" applyFill="1"/>
    <xf numFmtId="0" fontId="54" fillId="0" borderId="0" xfId="43" applyFont="1" applyFill="1" applyBorder="1"/>
    <xf numFmtId="0" fontId="75" fillId="0" borderId="0" xfId="43" applyFont="1" applyFill="1"/>
    <xf numFmtId="0" fontId="27" fillId="0" borderId="0" xfId="43" applyFont="1" applyFill="1" applyBorder="1"/>
    <xf numFmtId="164" fontId="27" fillId="0" borderId="0" xfId="43" applyNumberFormat="1" applyFont="1" applyFill="1" applyBorder="1"/>
    <xf numFmtId="0" fontId="27" fillId="0" borderId="0" xfId="43" applyFont="1" applyFill="1"/>
    <xf numFmtId="164" fontId="27" fillId="0" borderId="0" xfId="43" applyNumberFormat="1" applyFont="1" applyFill="1"/>
    <xf numFmtId="0" fontId="56" fillId="0" borderId="0" xfId="43" applyFont="1" applyFill="1"/>
    <xf numFmtId="167" fontId="20" fillId="0" borderId="0" xfId="44" applyNumberFormat="1" applyFont="1" applyFill="1"/>
    <xf numFmtId="9" fontId="20" fillId="0" borderId="0" xfId="44" applyFont="1" applyFill="1"/>
    <xf numFmtId="164" fontId="27" fillId="0" borderId="31" xfId="0" applyNumberFormat="1" applyFont="1" applyFill="1" applyBorder="1" applyAlignment="1">
      <alignment horizontal="right"/>
    </xf>
    <xf numFmtId="164" fontId="27" fillId="0" borderId="47" xfId="0" applyNumberFormat="1" applyFont="1" applyFill="1" applyBorder="1" applyAlignment="1">
      <alignment horizontal="right"/>
    </xf>
    <xf numFmtId="164" fontId="27" fillId="0" borderId="48" xfId="0" applyNumberFormat="1" applyFont="1" applyFill="1" applyBorder="1" applyAlignment="1">
      <alignment horizontal="right"/>
    </xf>
    <xf numFmtId="164" fontId="27" fillId="0" borderId="14" xfId="0" applyNumberFormat="1" applyFont="1" applyFill="1" applyBorder="1" applyAlignment="1">
      <alignment horizontal="right"/>
    </xf>
    <xf numFmtId="164" fontId="27" fillId="0" borderId="41" xfId="0" applyNumberFormat="1" applyFont="1" applyFill="1" applyBorder="1" applyAlignment="1">
      <alignment horizontal="right"/>
    </xf>
    <xf numFmtId="164" fontId="27" fillId="0" borderId="42" xfId="0" applyNumberFormat="1" applyFont="1" applyFill="1" applyBorder="1" applyAlignment="1">
      <alignment horizontal="right"/>
    </xf>
    <xf numFmtId="164" fontId="27" fillId="0" borderId="9" xfId="0" applyNumberFormat="1" applyFont="1" applyFill="1" applyBorder="1" applyAlignment="1">
      <alignment horizontal="right"/>
    </xf>
    <xf numFmtId="164" fontId="27" fillId="0" borderId="37" xfId="0" applyNumberFormat="1" applyFont="1" applyFill="1" applyBorder="1" applyAlignment="1">
      <alignment horizontal="right"/>
    </xf>
    <xf numFmtId="164" fontId="27" fillId="0" borderId="38" xfId="0" applyNumberFormat="1" applyFont="1" applyFill="1" applyBorder="1" applyAlignment="1">
      <alignment horizontal="right"/>
    </xf>
    <xf numFmtId="164" fontId="27" fillId="0" borderId="11" xfId="0" applyNumberFormat="1" applyFont="1" applyFill="1" applyBorder="1" applyAlignment="1">
      <alignment horizontal="right"/>
    </xf>
    <xf numFmtId="164" fontId="27" fillId="0" borderId="12" xfId="0" applyNumberFormat="1" applyFont="1" applyFill="1" applyBorder="1" applyAlignment="1">
      <alignment horizontal="right"/>
    </xf>
    <xf numFmtId="164" fontId="27" fillId="0" borderId="10" xfId="0" applyNumberFormat="1" applyFont="1" applyFill="1" applyBorder="1" applyAlignment="1">
      <alignment horizontal="right"/>
    </xf>
    <xf numFmtId="164" fontId="27" fillId="0" borderId="39" xfId="0" applyNumberFormat="1" applyFont="1" applyFill="1" applyBorder="1" applyAlignment="1">
      <alignment horizontal="right"/>
    </xf>
    <xf numFmtId="164" fontId="27" fillId="0" borderId="40" xfId="0" applyNumberFormat="1" applyFont="1" applyFill="1" applyBorder="1" applyAlignment="1">
      <alignment horizontal="right"/>
    </xf>
    <xf numFmtId="0" fontId="76" fillId="0" borderId="0" xfId="0" applyFont="1" applyFill="1"/>
    <xf numFmtId="164" fontId="77" fillId="18" borderId="9" xfId="0" applyNumberFormat="1" applyFont="1" applyFill="1" applyBorder="1" applyAlignment="1">
      <alignment horizontal="right"/>
    </xf>
    <xf numFmtId="164" fontId="77" fillId="18" borderId="37" xfId="0" applyNumberFormat="1" applyFont="1" applyFill="1" applyBorder="1" applyAlignment="1">
      <alignment horizontal="right"/>
    </xf>
    <xf numFmtId="164" fontId="77" fillId="18" borderId="38" xfId="0" applyNumberFormat="1" applyFont="1" applyFill="1" applyBorder="1" applyAlignment="1">
      <alignment horizontal="right"/>
    </xf>
    <xf numFmtId="164" fontId="77" fillId="18" borderId="9" xfId="0" applyNumberFormat="1" applyFont="1" applyFill="1" applyBorder="1"/>
    <xf numFmtId="164" fontId="77" fillId="18" borderId="37" xfId="0" applyNumberFormat="1" applyFont="1" applyFill="1" applyBorder="1"/>
    <xf numFmtId="164" fontId="77" fillId="18" borderId="38" xfId="0" applyNumberFormat="1" applyFont="1" applyFill="1" applyBorder="1"/>
    <xf numFmtId="164" fontId="27" fillId="0" borderId="43" xfId="0" applyNumberFormat="1" applyFont="1" applyFill="1" applyBorder="1"/>
    <xf numFmtId="164" fontId="27" fillId="0" borderId="44" xfId="0" applyNumberFormat="1" applyFont="1" applyFill="1" applyBorder="1"/>
    <xf numFmtId="164" fontId="27" fillId="0" borderId="11" xfId="0" applyNumberFormat="1" applyFont="1" applyFill="1" applyBorder="1" applyAlignment="1"/>
    <xf numFmtId="164" fontId="27" fillId="0" borderId="12" xfId="0" applyNumberFormat="1" applyFont="1" applyFill="1" applyBorder="1" applyAlignment="1"/>
    <xf numFmtId="164" fontId="27" fillId="0" borderId="10" xfId="0" applyNumberFormat="1" applyFont="1" applyFill="1" applyBorder="1" applyAlignment="1"/>
    <xf numFmtId="164" fontId="27" fillId="0" borderId="39" xfId="0" applyNumberFormat="1" applyFont="1" applyFill="1" applyBorder="1" applyAlignment="1"/>
    <xf numFmtId="164" fontId="27" fillId="0" borderId="40" xfId="0" applyNumberFormat="1" applyFont="1" applyFill="1" applyBorder="1" applyAlignment="1"/>
    <xf numFmtId="164" fontId="27" fillId="0" borderId="11" xfId="0" applyNumberFormat="1" applyFont="1" applyFill="1" applyBorder="1"/>
    <xf numFmtId="164" fontId="27" fillId="0" borderId="12" xfId="0" applyNumberFormat="1" applyFont="1" applyFill="1" applyBorder="1"/>
    <xf numFmtId="164" fontId="27" fillId="0" borderId="10" xfId="0" applyNumberFormat="1" applyFont="1" applyFill="1" applyBorder="1"/>
    <xf numFmtId="164" fontId="27" fillId="0" borderId="39" xfId="0" applyNumberFormat="1" applyFont="1" applyFill="1" applyBorder="1"/>
    <xf numFmtId="164" fontId="27" fillId="0" borderId="40" xfId="0" applyNumberFormat="1" applyFont="1" applyFill="1" applyBorder="1"/>
    <xf numFmtId="164" fontId="27" fillId="0" borderId="15" xfId="0" applyNumberFormat="1" applyFont="1" applyFill="1" applyBorder="1"/>
    <xf numFmtId="164" fontId="27" fillId="0" borderId="45" xfId="0" applyNumberFormat="1" applyFont="1" applyFill="1" applyBorder="1"/>
    <xf numFmtId="164" fontId="27" fillId="0" borderId="46" xfId="0" applyNumberFormat="1" applyFont="1" applyFill="1" applyBorder="1"/>
    <xf numFmtId="164" fontId="27" fillId="0" borderId="9" xfId="0" applyNumberFormat="1" applyFont="1" applyFill="1" applyBorder="1"/>
    <xf numFmtId="164" fontId="27" fillId="0" borderId="37" xfId="0" applyNumberFormat="1" applyFont="1" applyFill="1" applyBorder="1"/>
    <xf numFmtId="164" fontId="27" fillId="0" borderId="0" xfId="0" applyNumberFormat="1" applyFont="1" applyFill="1" applyBorder="1" applyAlignment="1"/>
    <xf numFmtId="164" fontId="27" fillId="0" borderId="43" xfId="0" applyNumberFormat="1" applyFont="1" applyFill="1" applyBorder="1" applyAlignment="1"/>
    <xf numFmtId="164" fontId="27" fillId="0" borderId="44" xfId="0" applyNumberFormat="1" applyFont="1" applyFill="1" applyBorder="1" applyAlignment="1"/>
    <xf numFmtId="164" fontId="27" fillId="0" borderId="14" xfId="0" applyNumberFormat="1" applyFont="1" applyFill="1" applyBorder="1"/>
    <xf numFmtId="164" fontId="27" fillId="0" borderId="41" xfId="0" applyNumberFormat="1" applyFont="1" applyFill="1" applyBorder="1"/>
    <xf numFmtId="164" fontId="27" fillId="0" borderId="42" xfId="0" applyNumberFormat="1" applyFont="1" applyFill="1" applyBorder="1"/>
    <xf numFmtId="167" fontId="23" fillId="0" borderId="12" xfId="0" applyNumberFormat="1" applyFont="1" applyFill="1" applyBorder="1" applyAlignment="1">
      <alignment vertical="center"/>
    </xf>
    <xf numFmtId="167" fontId="23" fillId="0" borderId="31" xfId="0" applyNumberFormat="1" applyFont="1" applyFill="1" applyBorder="1" applyAlignment="1">
      <alignment vertical="center"/>
    </xf>
    <xf numFmtId="3" fontId="23" fillId="0" borderId="0" xfId="0" applyNumberFormat="1" applyFont="1" applyFill="1"/>
    <xf numFmtId="3" fontId="25" fillId="0" borderId="0" xfId="0" applyNumberFormat="1" applyFont="1" applyFill="1"/>
    <xf numFmtId="3" fontId="78" fillId="0" borderId="0" xfId="0" applyNumberFormat="1" applyFont="1" applyFill="1"/>
    <xf numFmtId="164" fontId="78" fillId="0" borderId="0" xfId="0" applyNumberFormat="1" applyFont="1" applyFill="1"/>
    <xf numFmtId="0" fontId="25" fillId="18" borderId="64" xfId="0" applyFont="1" applyFill="1" applyBorder="1" applyAlignment="1">
      <alignment vertical="center"/>
    </xf>
    <xf numFmtId="164" fontId="25" fillId="18" borderId="51" xfId="43" applyNumberFormat="1" applyFont="1" applyFill="1" applyBorder="1"/>
    <xf numFmtId="167" fontId="23" fillId="18" borderId="34" xfId="43" applyNumberFormat="1" applyFont="1" applyFill="1" applyBorder="1" applyAlignment="1">
      <alignment vertical="center"/>
    </xf>
    <xf numFmtId="164" fontId="25" fillId="18" borderId="34" xfId="43" applyNumberFormat="1" applyFont="1" applyFill="1" applyBorder="1"/>
    <xf numFmtId="0" fontId="25" fillId="18" borderId="65" xfId="0" applyFont="1" applyFill="1" applyBorder="1" applyAlignment="1">
      <alignment vertical="center"/>
    </xf>
    <xf numFmtId="164" fontId="25" fillId="18" borderId="43" xfId="43" applyNumberFormat="1" applyFont="1" applyFill="1" applyBorder="1"/>
    <xf numFmtId="167" fontId="23" fillId="18" borderId="66" xfId="43" applyNumberFormat="1" applyFont="1" applyFill="1" applyBorder="1" applyAlignment="1">
      <alignment vertical="center"/>
    </xf>
    <xf numFmtId="164" fontId="25" fillId="18" borderId="0" xfId="43" applyNumberFormat="1" applyFont="1" applyFill="1" applyBorder="1"/>
    <xf numFmtId="164" fontId="25" fillId="18" borderId="67" xfId="43" applyNumberFormat="1" applyFont="1" applyFill="1" applyBorder="1"/>
    <xf numFmtId="164" fontId="25" fillId="18" borderId="68" xfId="43" applyNumberFormat="1" applyFont="1" applyFill="1" applyBorder="1"/>
    <xf numFmtId="0" fontId="23" fillId="0" borderId="66" xfId="0" applyFont="1" applyFill="1" applyBorder="1" applyAlignment="1">
      <alignment horizontal="left" indent="1"/>
    </xf>
    <xf numFmtId="167" fontId="54" fillId="0" borderId="0" xfId="41" applyNumberFormat="1" applyFont="1" applyFill="1"/>
    <xf numFmtId="0" fontId="40" fillId="0" borderId="0" xfId="0" applyFont="1" applyFill="1" applyBorder="1" applyAlignment="1">
      <alignment horizontal="center" wrapText="1"/>
    </xf>
    <xf numFmtId="0" fontId="40" fillId="0" borderId="0" xfId="0" applyFont="1" applyFill="1" applyBorder="1" applyAlignment="1">
      <alignment horizontal="center"/>
    </xf>
    <xf numFmtId="49" fontId="42" fillId="0" borderId="0" xfId="0" applyNumberFormat="1" applyFont="1" applyFill="1" applyBorder="1" applyAlignment="1">
      <alignment horizontal="center" vertical="center"/>
    </xf>
    <xf numFmtId="49" fontId="41" fillId="0" borderId="0" xfId="0" applyNumberFormat="1" applyFont="1" applyFill="1" applyBorder="1" applyAlignment="1">
      <alignment horizontal="center" vertical="center"/>
    </xf>
    <xf numFmtId="0" fontId="21" fillId="0" borderId="0" xfId="0" applyFont="1" applyFill="1" applyBorder="1" applyAlignment="1">
      <alignment horizontal="justify" vertical="top" wrapText="1"/>
    </xf>
    <xf numFmtId="164" fontId="25" fillId="20" borderId="51" xfId="0" applyNumberFormat="1" applyFont="1" applyFill="1" applyBorder="1" applyAlignment="1">
      <alignment horizontal="right" vertical="center"/>
    </xf>
    <xf numFmtId="164" fontId="25" fillId="20" borderId="41" xfId="0" applyNumberFormat="1" applyFont="1" applyFill="1" applyBorder="1" applyAlignment="1">
      <alignment horizontal="right" vertical="center"/>
    </xf>
    <xf numFmtId="0" fontId="23" fillId="0" borderId="34" xfId="0" applyFont="1" applyFill="1" applyBorder="1" applyAlignment="1">
      <alignment horizontal="left" vertical="center" wrapText="1" indent="1"/>
    </xf>
    <xf numFmtId="0" fontId="23" fillId="0" borderId="14" xfId="0" applyFont="1" applyFill="1" applyBorder="1" applyAlignment="1">
      <alignment horizontal="left" vertical="center" wrapText="1" indent="1"/>
    </xf>
    <xf numFmtId="164" fontId="23" fillId="0" borderId="37" xfId="0" applyNumberFormat="1" applyFont="1" applyFill="1" applyBorder="1" applyAlignment="1">
      <alignment horizontal="center"/>
    </xf>
    <xf numFmtId="164" fontId="23" fillId="0" borderId="9" xfId="0" applyNumberFormat="1" applyFont="1" applyFill="1" applyBorder="1" applyAlignment="1">
      <alignment horizontal="center"/>
    </xf>
    <xf numFmtId="164" fontId="23" fillId="0" borderId="38" xfId="0" applyNumberFormat="1" applyFont="1" applyFill="1" applyBorder="1" applyAlignment="1">
      <alignment horizontal="center"/>
    </xf>
    <xf numFmtId="164" fontId="27" fillId="0" borderId="9" xfId="0" applyNumberFormat="1" applyFont="1" applyFill="1" applyBorder="1" applyAlignment="1">
      <alignment horizontal="center"/>
    </xf>
    <xf numFmtId="164" fontId="27" fillId="0" borderId="37" xfId="0" applyNumberFormat="1" applyFont="1" applyFill="1" applyBorder="1" applyAlignment="1">
      <alignment horizontal="center"/>
    </xf>
    <xf numFmtId="164" fontId="27" fillId="0" borderId="38" xfId="0" applyNumberFormat="1" applyFont="1" applyFill="1" applyBorder="1" applyAlignment="1">
      <alignment horizontal="center"/>
    </xf>
    <xf numFmtId="164" fontId="25" fillId="20" borderId="9" xfId="0" applyNumberFormat="1" applyFont="1" applyFill="1" applyBorder="1" applyAlignment="1">
      <alignment horizontal="right" vertical="center"/>
    </xf>
    <xf numFmtId="164" fontId="25" fillId="20" borderId="31" xfId="0" applyNumberFormat="1" applyFont="1" applyFill="1" applyBorder="1" applyAlignment="1">
      <alignment horizontal="right" vertical="center"/>
    </xf>
    <xf numFmtId="0" fontId="23" fillId="0" borderId="9" xfId="0" applyFont="1" applyFill="1" applyBorder="1" applyAlignment="1">
      <alignment horizontal="left" vertical="center" wrapText="1" indent="1"/>
    </xf>
    <xf numFmtId="0" fontId="23" fillId="0" borderId="31" xfId="0" applyFont="1" applyFill="1" applyBorder="1" applyAlignment="1">
      <alignment horizontal="left" vertical="center" wrapText="1" indent="1"/>
    </xf>
    <xf numFmtId="0" fontId="23" fillId="0" borderId="16" xfId="0" applyFont="1" applyFill="1" applyBorder="1" applyAlignment="1">
      <alignment horizontal="left" vertical="center" wrapText="1" indent="1"/>
    </xf>
    <xf numFmtId="164" fontId="23" fillId="0" borderId="35" xfId="0" applyNumberFormat="1" applyFont="1" applyFill="1" applyBorder="1" applyAlignment="1">
      <alignment horizontal="center"/>
    </xf>
    <xf numFmtId="164" fontId="23" fillId="0" borderId="16" xfId="0" applyNumberFormat="1" applyFont="1" applyFill="1" applyBorder="1" applyAlignment="1">
      <alignment horizontal="center"/>
    </xf>
    <xf numFmtId="164" fontId="23" fillId="0" borderId="36" xfId="0" applyNumberFormat="1" applyFont="1" applyFill="1" applyBorder="1" applyAlignment="1">
      <alignment horizontal="center"/>
    </xf>
    <xf numFmtId="0" fontId="25" fillId="19" borderId="0" xfId="0" applyFont="1" applyFill="1" applyBorder="1" applyAlignment="1">
      <alignment horizontal="center" vertical="center"/>
    </xf>
    <xf numFmtId="0" fontId="25" fillId="19" borderId="9" xfId="0" applyFont="1" applyFill="1" applyBorder="1" applyAlignment="1">
      <alignment horizontal="center" vertical="center"/>
    </xf>
    <xf numFmtId="0" fontId="25" fillId="19" borderId="24" xfId="0" applyFont="1" applyFill="1" applyBorder="1" applyAlignment="1">
      <alignment horizontal="center" vertical="center"/>
    </xf>
    <xf numFmtId="164" fontId="27" fillId="0" borderId="35" xfId="0" applyNumberFormat="1" applyFont="1" applyFill="1" applyBorder="1" applyAlignment="1">
      <alignment horizontal="center"/>
    </xf>
    <xf numFmtId="164" fontId="27" fillId="0" borderId="16" xfId="0" applyNumberFormat="1" applyFont="1" applyFill="1" applyBorder="1" applyAlignment="1">
      <alignment horizontal="center"/>
    </xf>
    <xf numFmtId="164" fontId="27" fillId="0" borderId="36" xfId="0" applyNumberFormat="1" applyFont="1" applyFill="1" applyBorder="1" applyAlignment="1">
      <alignment horizontal="center"/>
    </xf>
    <xf numFmtId="164" fontId="25" fillId="20" borderId="16" xfId="0" applyNumberFormat="1" applyFont="1" applyFill="1" applyBorder="1" applyAlignment="1">
      <alignment horizontal="right" vertical="center"/>
    </xf>
    <xf numFmtId="164" fontId="25" fillId="20" borderId="13" xfId="0" applyNumberFormat="1" applyFont="1" applyFill="1" applyBorder="1" applyAlignment="1">
      <alignment horizontal="right" vertical="center"/>
    </xf>
    <xf numFmtId="0" fontId="25" fillId="18" borderId="13" xfId="0" applyFont="1" applyFill="1" applyBorder="1" applyAlignment="1">
      <alignment horizontal="left" vertical="center" wrapText="1"/>
    </xf>
    <xf numFmtId="0" fontId="25" fillId="18" borderId="9" xfId="0" applyFont="1" applyFill="1" applyBorder="1" applyAlignment="1">
      <alignment horizontal="left" vertical="center" wrapText="1"/>
    </xf>
    <xf numFmtId="164" fontId="25" fillId="18" borderId="35" xfId="0" applyNumberFormat="1" applyFont="1" applyFill="1" applyBorder="1" applyAlignment="1">
      <alignment horizontal="center"/>
    </xf>
    <xf numFmtId="164" fontId="25" fillId="18" borderId="16" xfId="0" applyNumberFormat="1" applyFont="1" applyFill="1" applyBorder="1" applyAlignment="1">
      <alignment horizontal="center"/>
    </xf>
    <xf numFmtId="164" fontId="25" fillId="18" borderId="36" xfId="0" applyNumberFormat="1" applyFont="1" applyFill="1" applyBorder="1" applyAlignment="1">
      <alignment horizontal="center"/>
    </xf>
    <xf numFmtId="164" fontId="77" fillId="18" borderId="16" xfId="0" applyNumberFormat="1" applyFont="1" applyFill="1" applyBorder="1" applyAlignment="1">
      <alignment horizontal="center"/>
    </xf>
    <xf numFmtId="164" fontId="77" fillId="18" borderId="35" xfId="0" applyNumberFormat="1" applyFont="1" applyFill="1" applyBorder="1" applyAlignment="1">
      <alignment horizontal="center"/>
    </xf>
    <xf numFmtId="164" fontId="77" fillId="18" borderId="36" xfId="0" applyNumberFormat="1" applyFont="1" applyFill="1" applyBorder="1" applyAlignment="1">
      <alignment horizontal="center"/>
    </xf>
    <xf numFmtId="0" fontId="25" fillId="19" borderId="23" xfId="0" applyFont="1" applyFill="1" applyBorder="1" applyAlignment="1">
      <alignment horizontal="center" vertical="center"/>
    </xf>
    <xf numFmtId="0" fontId="25" fillId="19" borderId="19" xfId="0" applyFont="1" applyFill="1" applyBorder="1" applyAlignment="1">
      <alignment horizontal="center" vertical="center"/>
    </xf>
    <xf numFmtId="0" fontId="25" fillId="19" borderId="17" xfId="0" applyFont="1" applyFill="1" applyBorder="1" applyAlignment="1">
      <alignment horizontal="center" vertical="center"/>
    </xf>
    <xf numFmtId="0" fontId="25" fillId="19" borderId="18" xfId="0" applyFont="1" applyFill="1" applyBorder="1" applyAlignment="1">
      <alignment horizontal="center" vertical="center"/>
    </xf>
    <xf numFmtId="0" fontId="25" fillId="18" borderId="0" xfId="0" applyFont="1" applyFill="1" applyBorder="1" applyAlignment="1">
      <alignment horizontal="left" vertical="center" wrapText="1"/>
    </xf>
    <xf numFmtId="0" fontId="25" fillId="18" borderId="50" xfId="0" applyFont="1" applyFill="1" applyBorder="1" applyAlignment="1">
      <alignment horizontal="left" vertical="center" wrapText="1"/>
    </xf>
    <xf numFmtId="0" fontId="25" fillId="18" borderId="38" xfId="0" applyFont="1" applyFill="1" applyBorder="1" applyAlignment="1">
      <alignment horizontal="left" vertical="center" wrapText="1"/>
    </xf>
    <xf numFmtId="0" fontId="25" fillId="18" borderId="13" xfId="0" applyFont="1" applyFill="1" applyBorder="1" applyAlignment="1">
      <alignment horizontal="left" vertical="center"/>
    </xf>
    <xf numFmtId="0" fontId="25" fillId="18" borderId="9" xfId="0" applyFont="1" applyFill="1" applyBorder="1" applyAlignment="1">
      <alignment horizontal="left" vertical="center"/>
    </xf>
    <xf numFmtId="0" fontId="26" fillId="19" borderId="17" xfId="0" applyFont="1" applyFill="1" applyBorder="1" applyAlignment="1">
      <alignment horizontal="center" vertical="center" wrapText="1"/>
    </xf>
    <xf numFmtId="0" fontId="26" fillId="19" borderId="18" xfId="0" applyFont="1" applyFill="1" applyBorder="1" applyAlignment="1">
      <alignment horizontal="center" vertical="center" wrapText="1"/>
    </xf>
    <xf numFmtId="0" fontId="25" fillId="0" borderId="0" xfId="0" applyFont="1" applyFill="1" applyBorder="1" applyAlignment="1">
      <alignment horizontal="center" vertical="center"/>
    </xf>
    <xf numFmtId="0" fontId="25" fillId="19" borderId="19" xfId="43" applyFont="1" applyFill="1" applyBorder="1" applyAlignment="1">
      <alignment horizontal="center"/>
    </xf>
    <xf numFmtId="0" fontId="25" fillId="19" borderId="18" xfId="43" applyFont="1" applyFill="1" applyBorder="1" applyAlignment="1">
      <alignment horizontal="center"/>
    </xf>
    <xf numFmtId="0" fontId="25" fillId="19" borderId="9" xfId="43" applyFont="1" applyFill="1" applyBorder="1" applyAlignment="1">
      <alignment horizontal="center"/>
    </xf>
    <xf numFmtId="0" fontId="25" fillId="19" borderId="21" xfId="0" applyFont="1" applyFill="1" applyBorder="1" applyAlignment="1">
      <alignment horizontal="center"/>
    </xf>
    <xf numFmtId="0" fontId="25" fillId="19" borderId="16" xfId="0" applyFont="1" applyFill="1" applyBorder="1" applyAlignment="1">
      <alignment horizontal="center"/>
    </xf>
    <xf numFmtId="0" fontId="25" fillId="19" borderId="0" xfId="0" applyFont="1" applyFill="1" applyBorder="1" applyAlignment="1">
      <alignment horizontal="right"/>
    </xf>
    <xf numFmtId="0" fontId="25" fillId="19" borderId="17" xfId="0" applyFont="1" applyFill="1" applyBorder="1" applyAlignment="1">
      <alignment horizontal="right"/>
    </xf>
    <xf numFmtId="0" fontId="25" fillId="19" borderId="23" xfId="0" applyFont="1" applyFill="1" applyBorder="1" applyAlignment="1">
      <alignment horizontal="right"/>
    </xf>
    <xf numFmtId="0" fontId="23" fillId="19" borderId="19" xfId="0" applyFont="1" applyFill="1" applyBorder="1" applyAlignment="1">
      <alignment horizontal="right"/>
    </xf>
    <xf numFmtId="0" fontId="23" fillId="19" borderId="9" xfId="0" applyFont="1" applyFill="1" applyBorder="1" applyAlignment="1">
      <alignment horizontal="right"/>
    </xf>
    <xf numFmtId="0" fontId="23" fillId="19" borderId="18" xfId="0" applyFont="1" applyFill="1" applyBorder="1" applyAlignment="1">
      <alignment horizontal="right"/>
    </xf>
    <xf numFmtId="0" fontId="25" fillId="19" borderId="22" xfId="0" applyFont="1" applyFill="1" applyBorder="1" applyAlignment="1">
      <alignment horizontal="center"/>
    </xf>
    <xf numFmtId="164" fontId="25" fillId="18" borderId="13" xfId="0" applyNumberFormat="1" applyFont="1" applyFill="1" applyBorder="1" applyAlignment="1">
      <alignment horizontal="left" vertical="center"/>
    </xf>
    <xf numFmtId="164" fontId="25" fillId="18" borderId="9" xfId="0" applyNumberFormat="1" applyFont="1" applyFill="1" applyBorder="1" applyAlignment="1">
      <alignment horizontal="left" vertical="center"/>
    </xf>
    <xf numFmtId="164" fontId="25" fillId="18" borderId="30" xfId="0" applyNumberFormat="1" applyFont="1" applyFill="1" applyBorder="1" applyAlignment="1">
      <alignment horizontal="center"/>
    </xf>
    <xf numFmtId="164" fontId="25" fillId="18" borderId="31" xfId="0" applyNumberFormat="1" applyFont="1" applyFill="1" applyBorder="1" applyAlignment="1">
      <alignment horizontal="center"/>
    </xf>
    <xf numFmtId="0" fontId="25" fillId="18" borderId="0" xfId="0" applyFont="1" applyFill="1" applyBorder="1" applyAlignment="1">
      <alignment horizontal="left" vertical="center"/>
    </xf>
    <xf numFmtId="164" fontId="25" fillId="18" borderId="32" xfId="0" applyNumberFormat="1" applyFont="1" applyFill="1" applyBorder="1" applyAlignment="1">
      <alignment horizontal="center"/>
    </xf>
    <xf numFmtId="0" fontId="23" fillId="19" borderId="19" xfId="0" applyFont="1" applyFill="1" applyBorder="1" applyAlignment="1">
      <alignment horizontal="right" vertical="center"/>
    </xf>
    <xf numFmtId="0" fontId="23" fillId="19" borderId="9" xfId="0" applyFont="1" applyFill="1" applyBorder="1" applyAlignment="1">
      <alignment horizontal="right" vertical="center"/>
    </xf>
    <xf numFmtId="0" fontId="54" fillId="0" borderId="0" xfId="0" applyFont="1" applyFill="1" applyAlignment="1">
      <alignment horizontal="center"/>
    </xf>
    <xf numFmtId="0" fontId="23" fillId="0" borderId="16" xfId="43" applyFont="1" applyFill="1" applyBorder="1" applyAlignment="1">
      <alignment horizontal="left" vertical="center" wrapText="1" indent="1"/>
    </xf>
    <xf numFmtId="0" fontId="23" fillId="0" borderId="31" xfId="43" applyFont="1" applyFill="1" applyBorder="1" applyAlignment="1">
      <alignment horizontal="left" vertical="center" wrapText="1" indent="1"/>
    </xf>
    <xf numFmtId="164" fontId="23" fillId="0" borderId="35" xfId="43" applyNumberFormat="1" applyFont="1" applyFill="1" applyBorder="1" applyAlignment="1">
      <alignment horizontal="center"/>
    </xf>
    <xf numFmtId="164" fontId="23" fillId="0" borderId="16" xfId="43" applyNumberFormat="1" applyFont="1" applyFill="1" applyBorder="1" applyAlignment="1">
      <alignment horizontal="center"/>
    </xf>
    <xf numFmtId="164" fontId="23" fillId="0" borderId="36" xfId="43" applyNumberFormat="1" applyFont="1" applyFill="1" applyBorder="1" applyAlignment="1">
      <alignment horizontal="center"/>
    </xf>
    <xf numFmtId="164" fontId="25" fillId="0" borderId="35" xfId="43" applyNumberFormat="1" applyFont="1" applyFill="1" applyBorder="1" applyAlignment="1">
      <alignment horizontal="center"/>
    </xf>
    <xf numFmtId="164" fontId="25" fillId="0" borderId="16" xfId="43" applyNumberFormat="1" applyFont="1" applyFill="1" applyBorder="1" applyAlignment="1">
      <alignment horizontal="center"/>
    </xf>
    <xf numFmtId="164" fontId="25" fillId="0" borderId="36" xfId="43" applyNumberFormat="1" applyFont="1" applyFill="1" applyBorder="1" applyAlignment="1">
      <alignment horizontal="center"/>
    </xf>
    <xf numFmtId="167" fontId="25" fillId="0" borderId="35" xfId="44" applyNumberFormat="1" applyFont="1" applyFill="1" applyBorder="1" applyAlignment="1">
      <alignment horizontal="center"/>
    </xf>
    <xf numFmtId="167" fontId="25" fillId="0" borderId="16" xfId="44" applyNumberFormat="1" applyFont="1" applyFill="1" applyBorder="1" applyAlignment="1">
      <alignment horizontal="center"/>
    </xf>
    <xf numFmtId="0" fontId="25" fillId="19" borderId="0" xfId="43" applyFont="1" applyFill="1" applyBorder="1" applyAlignment="1">
      <alignment horizontal="center" vertical="center"/>
    </xf>
    <xf numFmtId="0" fontId="25" fillId="19" borderId="9" xfId="43" applyFont="1" applyFill="1" applyBorder="1" applyAlignment="1">
      <alignment horizontal="center" vertical="center"/>
    </xf>
    <xf numFmtId="0" fontId="25" fillId="19" borderId="24" xfId="43" applyFont="1" applyFill="1" applyBorder="1" applyAlignment="1">
      <alignment horizontal="center" vertical="center"/>
    </xf>
    <xf numFmtId="0" fontId="25" fillId="19" borderId="19" xfId="43" applyFont="1" applyFill="1" applyBorder="1" applyAlignment="1">
      <alignment horizontal="center" vertical="center"/>
    </xf>
    <xf numFmtId="0" fontId="23" fillId="0" borderId="9" xfId="43" applyFont="1" applyFill="1" applyBorder="1" applyAlignment="1">
      <alignment horizontal="left" vertical="center" wrapText="1" indent="1"/>
    </xf>
    <xf numFmtId="164" fontId="23" fillId="0" borderId="37" xfId="43" applyNumberFormat="1" applyFont="1" applyFill="1" applyBorder="1" applyAlignment="1">
      <alignment horizontal="center"/>
    </xf>
    <xf numFmtId="164" fontId="23" fillId="0" borderId="9" xfId="43" applyNumberFormat="1" applyFont="1" applyFill="1" applyBorder="1" applyAlignment="1">
      <alignment horizontal="center"/>
    </xf>
    <xf numFmtId="164" fontId="23" fillId="0" borderId="38" xfId="43" applyNumberFormat="1" applyFont="1" applyFill="1" applyBorder="1" applyAlignment="1">
      <alignment horizontal="center"/>
    </xf>
    <xf numFmtId="167" fontId="25" fillId="0" borderId="37" xfId="44" applyNumberFormat="1" applyFont="1" applyFill="1" applyBorder="1" applyAlignment="1">
      <alignment horizontal="center"/>
    </xf>
    <xf numFmtId="167" fontId="25" fillId="0" borderId="9" xfId="44" applyNumberFormat="1" applyFont="1" applyFill="1" applyBorder="1" applyAlignment="1">
      <alignment horizontal="center"/>
    </xf>
    <xf numFmtId="0" fontId="23" fillId="0" borderId="34" xfId="43" applyFont="1" applyFill="1" applyBorder="1" applyAlignment="1">
      <alignment horizontal="left" vertical="center" wrapText="1" indent="1"/>
    </xf>
    <xf numFmtId="0" fontId="23" fillId="0" borderId="14" xfId="43" applyFont="1" applyFill="1" applyBorder="1" applyAlignment="1">
      <alignment horizontal="left" vertical="center" wrapText="1" indent="1"/>
    </xf>
    <xf numFmtId="10" fontId="23" fillId="0" borderId="51" xfId="44" applyNumberFormat="1" applyFont="1" applyFill="1" applyBorder="1" applyAlignment="1">
      <alignment horizontal="center"/>
    </xf>
    <xf numFmtId="10" fontId="23" fillId="0" borderId="34" xfId="44" applyNumberFormat="1" applyFont="1" applyFill="1" applyBorder="1" applyAlignment="1">
      <alignment horizontal="center"/>
    </xf>
    <xf numFmtId="10" fontId="23" fillId="0" borderId="64" xfId="44" applyNumberFormat="1" applyFont="1" applyFill="1" applyBorder="1" applyAlignment="1">
      <alignment horizontal="center"/>
    </xf>
    <xf numFmtId="164" fontId="25" fillId="0" borderId="37" xfId="43" applyNumberFormat="1" applyFont="1" applyFill="1" applyBorder="1" applyAlignment="1">
      <alignment horizontal="center"/>
    </xf>
    <xf numFmtId="164" fontId="25" fillId="0" borderId="9" xfId="43" applyNumberFormat="1" applyFont="1" applyFill="1" applyBorder="1" applyAlignment="1">
      <alignment horizontal="center"/>
    </xf>
    <xf numFmtId="164" fontId="25" fillId="0" borderId="38" xfId="43" applyNumberFormat="1" applyFont="1" applyFill="1" applyBorder="1" applyAlignment="1">
      <alignment horizontal="center"/>
    </xf>
  </cellXfs>
  <cellStyles count="133">
    <cellStyle name="$l0 Row" xfId="130"/>
    <cellStyle name="$l1 Row" xfId="131"/>
    <cellStyle name="20 % – Zvýraznění1" xfId="1" builtinId="30" customBuiltin="1"/>
    <cellStyle name="20 % – Zvýraznění2" xfId="2" builtinId="34" customBuiltin="1"/>
    <cellStyle name="20 % – Zvýraznění3" xfId="3" builtinId="38" customBuiltin="1"/>
    <cellStyle name="20 % – Zvýraznění4" xfId="4" builtinId="42" customBuiltin="1"/>
    <cellStyle name="20 % – Zvýraznění5" xfId="5" builtinId="46" customBuiltin="1"/>
    <cellStyle name="20 % – Zvýraznění6" xfId="6" builtinId="50" customBuiltin="1"/>
    <cellStyle name="40 % – Zvýraznění1" xfId="7" builtinId="31" customBuiltin="1"/>
    <cellStyle name="40 % – Zvýraznění2" xfId="8" builtinId="35" customBuiltin="1"/>
    <cellStyle name="40 % – Zvýraznění3" xfId="9" builtinId="39" customBuiltin="1"/>
    <cellStyle name="40 % – Zvýraznění4" xfId="10" builtinId="43" customBuiltin="1"/>
    <cellStyle name="40 % – Zvýraznění5" xfId="11" builtinId="47" customBuiltin="1"/>
    <cellStyle name="40 % – Zvýraznění6" xfId="12" builtinId="51" customBuiltin="1"/>
    <cellStyle name="60 % – Zvýraznění1" xfId="13" builtinId="32" customBuiltin="1"/>
    <cellStyle name="60 % – Zvýraznění2" xfId="14" builtinId="36" customBuiltin="1"/>
    <cellStyle name="60 % – Zvýraznění3" xfId="15" builtinId="40" customBuiltin="1"/>
    <cellStyle name="60 % – Zvýraznění4" xfId="16" builtinId="44" customBuiltin="1"/>
    <cellStyle name="60 % – Zvýraznění5" xfId="17" builtinId="48" customBuiltin="1"/>
    <cellStyle name="60 % – Zvýraznění6" xfId="18" builtinId="52" customBuiltin="1"/>
    <cellStyle name="Celkem 2" xfId="111"/>
    <cellStyle name="Datum" xfId="112"/>
    <cellStyle name="F2" xfId="113"/>
    <cellStyle name="F3" xfId="114"/>
    <cellStyle name="F4" xfId="115"/>
    <cellStyle name="F5" xfId="116"/>
    <cellStyle name="F6" xfId="117"/>
    <cellStyle name="F7" xfId="118"/>
    <cellStyle name="F8" xfId="119"/>
    <cellStyle name="Finanční0" xfId="120"/>
    <cellStyle name="Fixed" xfId="58"/>
    <cellStyle name="HEADING1" xfId="121"/>
    <cellStyle name="HEADING2" xfId="122"/>
    <cellStyle name="Hypertextový odkaz 2" xfId="47"/>
    <cellStyle name="Chybně" xfId="19" builtinId="27" customBuiltin="1"/>
    <cellStyle name="Kontrolní buňka" xfId="20" builtinId="23" customBuiltin="1"/>
    <cellStyle name="Měna0" xfId="123"/>
    <cellStyle name="Nadpis 1" xfId="21" builtinId="16" customBuiltin="1"/>
    <cellStyle name="Nadpis 2" xfId="22" builtinId="17" customBuiltin="1"/>
    <cellStyle name="Nadpis 3" xfId="23" builtinId="18" customBuiltin="1"/>
    <cellStyle name="Nadpis 4" xfId="24" builtinId="19" customBuiltin="1"/>
    <cellStyle name="Název" xfId="25" builtinId="15" customBuiltin="1"/>
    <cellStyle name="Neutrální" xfId="26" builtinId="28" customBuiltin="1"/>
    <cellStyle name="normal" xfId="124"/>
    <cellStyle name="Normální" xfId="0" builtinId="0"/>
    <cellStyle name="Normální 10" xfId="100"/>
    <cellStyle name="Normální 11" xfId="110"/>
    <cellStyle name="Normální 12" xfId="128"/>
    <cellStyle name="Normální 13" xfId="132"/>
    <cellStyle name="Normální 2" xfId="43"/>
    <cellStyle name="Normální 2 2" xfId="55"/>
    <cellStyle name="Normální 2 2 2" xfId="57"/>
    <cellStyle name="Normální 2 3" xfId="61"/>
    <cellStyle name="Normální 3" xfId="45"/>
    <cellStyle name="Normální 3 2" xfId="48"/>
    <cellStyle name="Normální 4" xfId="49"/>
    <cellStyle name="Normální 4 2" xfId="101"/>
    <cellStyle name="Normální 5" xfId="56"/>
    <cellStyle name="Normální 5 2" xfId="59"/>
    <cellStyle name="Normální 5 2 2" xfId="104"/>
    <cellStyle name="Normální 5 3" xfId="95"/>
    <cellStyle name="Normální 5 4" xfId="103"/>
    <cellStyle name="Normální 6" xfId="60"/>
    <cellStyle name="Normální 6 2" xfId="106"/>
    <cellStyle name="Normální 7" xfId="96"/>
    <cellStyle name="Normální 7 2" xfId="99"/>
    <cellStyle name="Normální 7 3" xfId="107"/>
    <cellStyle name="Normální 8" xfId="97"/>
    <cellStyle name="Normální 8 2" xfId="108"/>
    <cellStyle name="Normální 9" xfId="98"/>
    <cellStyle name="Normální 9 2" xfId="109"/>
    <cellStyle name="normální_meszpr 12_2011-draft pro úpravy" xfId="42"/>
    <cellStyle name="Pevný" xfId="125"/>
    <cellStyle name="Poznámka" xfId="27" builtinId="10" customBuiltin="1"/>
    <cellStyle name="Procenta" xfId="41" builtinId="5"/>
    <cellStyle name="Procenta 2" xfId="44"/>
    <cellStyle name="Procenta 2 2" xfId="50"/>
    <cellStyle name="Procenta 2 3" xfId="102"/>
    <cellStyle name="Procenta 3" xfId="105"/>
    <cellStyle name="Procenta 3 2" xfId="129"/>
    <cellStyle name="Propojená buňka" xfId="28" builtinId="24" customBuiltin="1"/>
    <cellStyle name="SAPBEXaggData" xfId="51"/>
    <cellStyle name="SAPBEXaggDataEmph" xfId="62"/>
    <cellStyle name="SAPBEXaggItem" xfId="52"/>
    <cellStyle name="SAPBEXaggItemX" xfId="63"/>
    <cellStyle name="SAPBEXexcBad7" xfId="64"/>
    <cellStyle name="SAPBEXexcBad8" xfId="65"/>
    <cellStyle name="SAPBEXexcBad9" xfId="66"/>
    <cellStyle name="SAPBEXexcCritical4" xfId="67"/>
    <cellStyle name="SAPBEXexcCritical5" xfId="68"/>
    <cellStyle name="SAPBEXexcCritical6" xfId="69"/>
    <cellStyle name="SAPBEXexcGood1" xfId="70"/>
    <cellStyle name="SAPBEXexcGood2" xfId="71"/>
    <cellStyle name="SAPBEXexcGood3" xfId="72"/>
    <cellStyle name="SAPBEXfilterDrill" xfId="73"/>
    <cellStyle name="SAPBEXfilterItem" xfId="74"/>
    <cellStyle name="SAPBEXfilterText" xfId="75"/>
    <cellStyle name="SAPBEXformats" xfId="76"/>
    <cellStyle name="SAPBEXheaderItem" xfId="77"/>
    <cellStyle name="SAPBEXheaderText" xfId="78"/>
    <cellStyle name="SAPBEXHLevel0" xfId="79"/>
    <cellStyle name="SAPBEXHLevel0X" xfId="80"/>
    <cellStyle name="SAPBEXHLevel1" xfId="81"/>
    <cellStyle name="SAPBEXHLevel1X" xfId="82"/>
    <cellStyle name="SAPBEXHLevel2" xfId="83"/>
    <cellStyle name="SAPBEXHLevel2X" xfId="84"/>
    <cellStyle name="SAPBEXHLevel3" xfId="85"/>
    <cellStyle name="SAPBEXHLevel3X" xfId="86"/>
    <cellStyle name="SAPBEXchaText" xfId="53"/>
    <cellStyle name="SAPBEXresData" xfId="87"/>
    <cellStyle name="SAPBEXresDataEmph" xfId="88"/>
    <cellStyle name="SAPBEXresItem" xfId="89"/>
    <cellStyle name="SAPBEXresItemX" xfId="90"/>
    <cellStyle name="SAPBEXstdData" xfId="54"/>
    <cellStyle name="SAPBEXstdDataEmph" xfId="91"/>
    <cellStyle name="SAPBEXstdItem" xfId="46"/>
    <cellStyle name="SAPBEXstdItemX" xfId="92"/>
    <cellStyle name="SAPBEXtitle" xfId="93"/>
    <cellStyle name="SAPBEXundefined" xfId="94"/>
    <cellStyle name="Správně" xfId="29" builtinId="26" customBuiltin="1"/>
    <cellStyle name="Text upozornění" xfId="30" builtinId="11" customBuiltin="1"/>
    <cellStyle name="Vstup" xfId="31" builtinId="20" customBuiltin="1"/>
    <cellStyle name="Výpočet" xfId="32" builtinId="22" customBuiltin="1"/>
    <cellStyle name="Výstup" xfId="33" builtinId="21" customBuiltin="1"/>
    <cellStyle name="Vysvětlující text" xfId="34" builtinId="53" customBuiltin="1"/>
    <cellStyle name="Záhlaví 1" xfId="126"/>
    <cellStyle name="Záhlaví 2" xfId="127"/>
    <cellStyle name="Zvýraznění 1" xfId="35" builtinId="29" customBuiltin="1"/>
    <cellStyle name="Zvýraznění 2" xfId="36" builtinId="33" customBuiltin="1"/>
    <cellStyle name="Zvýraznění 3" xfId="37" builtinId="37" customBuiltin="1"/>
    <cellStyle name="Zvýraznění 4" xfId="38" builtinId="41" customBuiltin="1"/>
    <cellStyle name="Zvýraznění 5" xfId="39" builtinId="45" customBuiltin="1"/>
    <cellStyle name="Zvýraznění 6" xfId="40" builtinId="49" customBuiltin="1"/>
  </cellStyles>
  <dxfs count="0"/>
  <tableStyles count="0" defaultTableStyle="TableStyleMedium2" defaultPivotStyle="PivotStyleLight16"/>
  <colors>
    <mruColors>
      <color rgb="FF00CC5C"/>
      <color rgb="FFD2CDAE"/>
      <color rgb="FFEBE600"/>
      <color rgb="FF6E4932"/>
      <color rgb="FFFF97FF"/>
      <color rgb="FFFFFF66"/>
      <color rgb="FFFFFF00"/>
      <color rgb="FFD9AAA9"/>
      <color rgb="FFC0504D"/>
      <color rgb="FF9E413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s>
</file>

<file path=xl/charts/_rels/chart116.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22.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128.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13.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134.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_rels/chart140.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146.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152.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160.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164.xml.rels><?xml version="1.0" encoding="UTF-8" standalone="yes"?>
<Relationships xmlns="http://schemas.openxmlformats.org/package/2006/relationships"><Relationship Id="rId1" Type="http://schemas.openxmlformats.org/officeDocument/2006/relationships/themeOverride" Target="../theme/themeOverride14.xml"/></Relationships>
</file>

<file path=xl/charts/_rels/chart172.xml.rels><?xml version="1.0" encoding="UTF-8" standalone="yes"?>
<Relationships xmlns="http://schemas.openxmlformats.org/package/2006/relationships"><Relationship Id="rId1" Type="http://schemas.openxmlformats.org/officeDocument/2006/relationships/themeOverride" Target="../theme/themeOverride15.xml"/></Relationships>
</file>

<file path=xl/charts/_rels/chart176.xml.rels><?xml version="1.0" encoding="UTF-8" standalone="yes"?>
<Relationships xmlns="http://schemas.openxmlformats.org/package/2006/relationships"><Relationship Id="rId1" Type="http://schemas.openxmlformats.org/officeDocument/2006/relationships/themeOverride" Target="../theme/themeOverride16.xml"/></Relationships>
</file>

<file path=xl/charts/_rels/chart18.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182.xml.rels><?xml version="1.0" encoding="UTF-8" standalone="yes"?>
<Relationships xmlns="http://schemas.openxmlformats.org/package/2006/relationships"><Relationship Id="rId1" Type="http://schemas.openxmlformats.org/officeDocument/2006/relationships/themeOverride" Target="../theme/themeOverride17.xml"/></Relationships>
</file>

<file path=xl/charts/_rels/chart185.xml.rels><?xml version="1.0" encoding="UTF-8" standalone="yes"?>
<Relationships xmlns="http://schemas.openxmlformats.org/package/2006/relationships"><Relationship Id="rId1" Type="http://schemas.openxmlformats.org/officeDocument/2006/relationships/themeOverride" Target="../theme/themeOverride18.xml"/></Relationships>
</file>

<file path=xl/charts/_rels/chart40.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45.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'3'!$O$5</c:f>
              <c:strCache>
                <c:ptCount val="1"/>
              </c:strCache>
            </c:strRef>
          </c:tx>
          <c:invertIfNegative val="0"/>
          <c:cat>
            <c:numRef>
              <c:f>'3'!$P$4</c:f>
              <c:numCache>
                <c:formatCode>General</c:formatCode>
                <c:ptCount val="1"/>
              </c:numCache>
            </c:numRef>
          </c:cat>
          <c:val>
            <c:numRef>
              <c:f>'3'!$P$5</c:f>
              <c:numCache>
                <c:formatCode>General</c:formatCode>
                <c:ptCount val="1"/>
              </c:numCache>
            </c:numRef>
          </c:val>
        </c:ser>
        <c:ser>
          <c:idx val="1"/>
          <c:order val="1"/>
          <c:tx>
            <c:strRef>
              <c:f>'3'!$O$6</c:f>
              <c:strCache>
                <c:ptCount val="1"/>
              </c:strCache>
            </c:strRef>
          </c:tx>
          <c:invertIfNegative val="0"/>
          <c:cat>
            <c:numRef>
              <c:f>'3'!$P$4</c:f>
              <c:numCache>
                <c:formatCode>General</c:formatCode>
                <c:ptCount val="1"/>
              </c:numCache>
            </c:numRef>
          </c:cat>
          <c:val>
            <c:numRef>
              <c:f>'3'!$P$6</c:f>
              <c:numCache>
                <c:formatCode>General</c:formatCode>
                <c:ptCount val="1"/>
              </c:numCache>
            </c:numRef>
          </c:val>
        </c:ser>
        <c:ser>
          <c:idx val="2"/>
          <c:order val="2"/>
          <c:tx>
            <c:strRef>
              <c:f>'3'!$O$7</c:f>
              <c:strCache>
                <c:ptCount val="1"/>
              </c:strCache>
            </c:strRef>
          </c:tx>
          <c:invertIfNegative val="0"/>
          <c:cat>
            <c:numRef>
              <c:f>'3'!$P$4</c:f>
              <c:numCache>
                <c:formatCode>General</c:formatCode>
                <c:ptCount val="1"/>
              </c:numCache>
            </c:numRef>
          </c:cat>
          <c:val>
            <c:numRef>
              <c:f>'3'!$P$7</c:f>
              <c:numCache>
                <c:formatCode>#,##0.000000</c:formatCode>
                <c:ptCount val="1"/>
              </c:numCache>
            </c:numRef>
          </c:val>
        </c:ser>
        <c:ser>
          <c:idx val="3"/>
          <c:order val="3"/>
          <c:tx>
            <c:strRef>
              <c:f>'3'!$O$8</c:f>
              <c:strCache>
                <c:ptCount val="1"/>
              </c:strCache>
            </c:strRef>
          </c:tx>
          <c:invertIfNegative val="0"/>
          <c:cat>
            <c:numRef>
              <c:f>'3'!$P$4</c:f>
              <c:numCache>
                <c:formatCode>General</c:formatCode>
                <c:ptCount val="1"/>
              </c:numCache>
            </c:numRef>
          </c:cat>
          <c:val>
            <c:numRef>
              <c:f>'3'!$P$8</c:f>
              <c:numCache>
                <c:formatCode>0.0%</c:formatCode>
                <c:ptCount val="1"/>
              </c:numCache>
            </c:numRef>
          </c:val>
        </c:ser>
        <c:ser>
          <c:idx val="4"/>
          <c:order val="4"/>
          <c:tx>
            <c:strRef>
              <c:f>'3'!$O$9</c:f>
              <c:strCache>
                <c:ptCount val="1"/>
              </c:strCache>
            </c:strRef>
          </c:tx>
          <c:invertIfNegative val="0"/>
          <c:cat>
            <c:numRef>
              <c:f>'3'!$P$4</c:f>
              <c:numCache>
                <c:formatCode>General</c:formatCode>
                <c:ptCount val="1"/>
              </c:numCache>
            </c:numRef>
          </c:cat>
          <c:val>
            <c:numRef>
              <c:f>'3'!$P$9</c:f>
              <c:numCache>
                <c:formatCode>General</c:formatCode>
                <c:ptCount val="1"/>
              </c:numCache>
            </c:numRef>
          </c:val>
        </c:ser>
        <c:ser>
          <c:idx val="5"/>
          <c:order val="5"/>
          <c:tx>
            <c:strRef>
              <c:f>'3'!$O$10</c:f>
              <c:strCache>
                <c:ptCount val="1"/>
              </c:strCache>
            </c:strRef>
          </c:tx>
          <c:invertIfNegative val="0"/>
          <c:cat>
            <c:numRef>
              <c:f>'3'!$P$4</c:f>
              <c:numCache>
                <c:formatCode>General</c:formatCode>
                <c:ptCount val="1"/>
              </c:numCache>
            </c:numRef>
          </c:cat>
          <c:val>
            <c:numRef>
              <c:f>'3'!$P$10</c:f>
              <c:numCache>
                <c:formatCode>0.0%</c:formatCode>
                <c:ptCount val="1"/>
              </c:numCache>
            </c:numRef>
          </c:val>
        </c:ser>
        <c:dLbls>
          <c:showLegendKey val="0"/>
          <c:showVal val="0"/>
          <c:showCatName val="0"/>
          <c:showSerName val="0"/>
          <c:showPercent val="0"/>
          <c:showBubbleSize val="0"/>
        </c:dLbls>
        <c:gapWidth val="150"/>
        <c:axId val="102595200"/>
        <c:axId val="102605184"/>
      </c:barChart>
      <c:catAx>
        <c:axId val="102595200"/>
        <c:scaling>
          <c:orientation val="minMax"/>
        </c:scaling>
        <c:delete val="1"/>
        <c:axPos val="b"/>
        <c:numFmt formatCode="General" sourceLinked="1"/>
        <c:majorTickMark val="out"/>
        <c:minorTickMark val="none"/>
        <c:tickLblPos val="nextTo"/>
        <c:crossAx val="102605184"/>
        <c:crosses val="autoZero"/>
        <c:auto val="1"/>
        <c:lblAlgn val="ctr"/>
        <c:lblOffset val="100"/>
        <c:noMultiLvlLbl val="0"/>
      </c:catAx>
      <c:valAx>
        <c:axId val="102605184"/>
        <c:scaling>
          <c:orientation val="minMax"/>
        </c:scaling>
        <c:delete val="1"/>
        <c:axPos val="l"/>
        <c:numFmt formatCode="General" sourceLinked="1"/>
        <c:majorTickMark val="out"/>
        <c:minorTickMark val="none"/>
        <c:tickLblPos val="nextTo"/>
        <c:crossAx val="10259520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'4.1'!$O$7</c:f>
              <c:strCache>
                <c:ptCount val="1"/>
              </c:strCache>
            </c:strRef>
          </c:tx>
          <c:spPr>
            <a:solidFill>
              <a:schemeClr val="accent3">
                <a:lumMod val="75000"/>
              </a:schemeClr>
            </a:solidFill>
          </c:spPr>
          <c:invertIfNegative val="0"/>
          <c:cat>
            <c:numRef>
              <c:f>'4.1'!$P$6</c:f>
              <c:numCache>
                <c:formatCode>General</c:formatCode>
                <c:ptCount val="1"/>
              </c:numCache>
            </c:numRef>
          </c:cat>
          <c:val>
            <c:numRef>
              <c:f>'4.1'!$P$7</c:f>
              <c:numCache>
                <c:formatCode>0.0%</c:formatCode>
                <c:ptCount val="1"/>
              </c:numCache>
            </c:numRef>
          </c:val>
        </c:ser>
        <c:ser>
          <c:idx val="1"/>
          <c:order val="1"/>
          <c:tx>
            <c:strRef>
              <c:f>'4.1'!$O$8</c:f>
              <c:strCache>
                <c:ptCount val="1"/>
              </c:strCache>
            </c:strRef>
          </c:tx>
          <c:spPr>
            <a:solidFill>
              <a:schemeClr val="bg2">
                <a:lumMod val="50000"/>
              </a:schemeClr>
            </a:solidFill>
          </c:spPr>
          <c:invertIfNegative val="0"/>
          <c:cat>
            <c:numRef>
              <c:f>'4.1'!$P$6</c:f>
              <c:numCache>
                <c:formatCode>General</c:formatCode>
                <c:ptCount val="1"/>
              </c:numCache>
            </c:numRef>
          </c:cat>
          <c:val>
            <c:numRef>
              <c:f>'4.1'!$P$8</c:f>
              <c:numCache>
                <c:formatCode>0.0%</c:formatCode>
                <c:ptCount val="1"/>
              </c:numCache>
            </c:numRef>
          </c:val>
        </c:ser>
        <c:ser>
          <c:idx val="2"/>
          <c:order val="2"/>
          <c:tx>
            <c:strRef>
              <c:f>'4.1'!$O$9</c:f>
              <c:strCache>
                <c:ptCount val="1"/>
              </c:strCache>
            </c:strRef>
          </c:tx>
          <c:spPr>
            <a:solidFill>
              <a:schemeClr val="tx1"/>
            </a:solidFill>
          </c:spPr>
          <c:invertIfNegative val="0"/>
          <c:cat>
            <c:numRef>
              <c:f>'4.1'!$P$6</c:f>
              <c:numCache>
                <c:formatCode>General</c:formatCode>
                <c:ptCount val="1"/>
              </c:numCache>
            </c:numRef>
          </c:cat>
          <c:val>
            <c:numRef>
              <c:f>'4.1'!$P$9</c:f>
              <c:numCache>
                <c:formatCode>0.0%</c:formatCode>
                <c:ptCount val="1"/>
              </c:numCache>
            </c:numRef>
          </c:val>
        </c:ser>
        <c:ser>
          <c:idx val="3"/>
          <c:order val="3"/>
          <c:tx>
            <c:strRef>
              <c:f>'4.1'!$O$10</c:f>
              <c:strCache>
                <c:ptCount val="1"/>
              </c:strCache>
            </c:strRef>
          </c:tx>
          <c:invertIfNegative val="0"/>
          <c:cat>
            <c:numRef>
              <c:f>'4.1'!$P$6</c:f>
              <c:numCache>
                <c:formatCode>General</c:formatCode>
                <c:ptCount val="1"/>
              </c:numCache>
            </c:numRef>
          </c:cat>
          <c:val>
            <c:numRef>
              <c:f>'4.1'!$P$10</c:f>
              <c:numCache>
                <c:formatCode>0.0%</c:formatCode>
                <c:ptCount val="1"/>
              </c:numCache>
            </c:numRef>
          </c:val>
        </c:ser>
        <c:ser>
          <c:idx val="4"/>
          <c:order val="4"/>
          <c:tx>
            <c:strRef>
              <c:f>'4.1'!$O$11</c:f>
              <c:strCache>
                <c:ptCount val="1"/>
              </c:strCache>
            </c:strRef>
          </c:tx>
          <c:invertIfNegative val="0"/>
          <c:cat>
            <c:numRef>
              <c:f>'4.1'!$P$6</c:f>
              <c:numCache>
                <c:formatCode>General</c:formatCode>
                <c:ptCount val="1"/>
              </c:numCache>
            </c:numRef>
          </c:cat>
          <c:val>
            <c:numRef>
              <c:f>'4.1'!$P$11</c:f>
              <c:numCache>
                <c:formatCode>0.0%</c:formatCode>
                <c:ptCount val="1"/>
              </c:numCache>
            </c:numRef>
          </c:val>
        </c:ser>
        <c:ser>
          <c:idx val="5"/>
          <c:order val="5"/>
          <c:tx>
            <c:strRef>
              <c:f>'4.1'!$O$12</c:f>
              <c:strCache>
                <c:ptCount val="1"/>
              </c:strCache>
            </c:strRef>
          </c:tx>
          <c:invertIfNegative val="0"/>
          <c:cat>
            <c:numRef>
              <c:f>'4.1'!$P$6</c:f>
              <c:numCache>
                <c:formatCode>General</c:formatCode>
                <c:ptCount val="1"/>
              </c:numCache>
            </c:numRef>
          </c:cat>
          <c:val>
            <c:numRef>
              <c:f>'4.1'!$P$12</c:f>
              <c:numCache>
                <c:formatCode>0.0%</c:formatCode>
                <c:ptCount val="1"/>
              </c:numCache>
            </c:numRef>
          </c:val>
        </c:ser>
        <c:ser>
          <c:idx val="6"/>
          <c:order val="6"/>
          <c:tx>
            <c:strRef>
              <c:f>'4.1'!$O$13</c:f>
              <c:strCache>
                <c:ptCount val="1"/>
              </c:strCache>
            </c:strRef>
          </c:tx>
          <c:spPr>
            <a:solidFill>
              <a:srgbClr val="6E4932"/>
            </a:solidFill>
          </c:spPr>
          <c:invertIfNegative val="0"/>
          <c:cat>
            <c:numRef>
              <c:f>'4.1'!$P$6</c:f>
              <c:numCache>
                <c:formatCode>General</c:formatCode>
                <c:ptCount val="1"/>
              </c:numCache>
            </c:numRef>
          </c:cat>
          <c:val>
            <c:numRef>
              <c:f>'4.1'!$P$13</c:f>
              <c:numCache>
                <c:formatCode>0.0%</c:formatCode>
                <c:ptCount val="1"/>
              </c:numCache>
            </c:numRef>
          </c:val>
        </c:ser>
        <c:ser>
          <c:idx val="7"/>
          <c:order val="7"/>
          <c:tx>
            <c:strRef>
              <c:f>'4.1'!$O$14</c:f>
              <c:strCache>
                <c:ptCount val="1"/>
              </c:strCache>
            </c:strRef>
          </c:tx>
          <c:invertIfNegative val="0"/>
          <c:cat>
            <c:numRef>
              <c:f>'4.1'!$P$6</c:f>
              <c:numCache>
                <c:formatCode>General</c:formatCode>
                <c:ptCount val="1"/>
              </c:numCache>
            </c:numRef>
          </c:cat>
          <c:val>
            <c:numRef>
              <c:f>'4.1'!$P$14</c:f>
              <c:numCache>
                <c:formatCode>0.0%</c:formatCode>
                <c:ptCount val="1"/>
              </c:numCache>
            </c:numRef>
          </c:val>
        </c:ser>
        <c:ser>
          <c:idx val="8"/>
          <c:order val="8"/>
          <c:tx>
            <c:strRef>
              <c:f>'4.1'!$O$15</c:f>
              <c:strCache>
                <c:ptCount val="1"/>
              </c:strCache>
            </c:strRef>
          </c:tx>
          <c:invertIfNegative val="0"/>
          <c:cat>
            <c:numRef>
              <c:f>'4.1'!$P$6</c:f>
              <c:numCache>
                <c:formatCode>General</c:formatCode>
                <c:ptCount val="1"/>
              </c:numCache>
            </c:numRef>
          </c:cat>
          <c:val>
            <c:numRef>
              <c:f>'4.1'!$P$15</c:f>
              <c:numCache>
                <c:formatCode>0.0%</c:formatCode>
                <c:ptCount val="1"/>
              </c:numCache>
            </c:numRef>
          </c:val>
        </c:ser>
        <c:ser>
          <c:idx val="9"/>
          <c:order val="9"/>
          <c:tx>
            <c:strRef>
              <c:f>'4.1'!$O$16</c:f>
              <c:strCache>
                <c:ptCount val="1"/>
              </c:strCache>
            </c:strRef>
          </c:tx>
          <c:invertIfNegative val="0"/>
          <c:cat>
            <c:numRef>
              <c:f>'4.1'!$P$6</c:f>
              <c:numCache>
                <c:formatCode>General</c:formatCode>
                <c:ptCount val="1"/>
              </c:numCache>
            </c:numRef>
          </c:cat>
          <c:val>
            <c:numRef>
              <c:f>'4.1'!$P$16</c:f>
              <c:numCache>
                <c:formatCode>0.0%</c:formatCode>
                <c:ptCount val="1"/>
              </c:numCache>
            </c:numRef>
          </c:val>
        </c:ser>
        <c:ser>
          <c:idx val="10"/>
          <c:order val="10"/>
          <c:tx>
            <c:strRef>
              <c:f>'4.1'!$O$17</c:f>
              <c:strCache>
                <c:ptCount val="1"/>
              </c:strCache>
            </c:strRef>
          </c:tx>
          <c:invertIfNegative val="0"/>
          <c:cat>
            <c:numRef>
              <c:f>'4.1'!$P$6</c:f>
              <c:numCache>
                <c:formatCode>General</c:formatCode>
                <c:ptCount val="1"/>
              </c:numCache>
            </c:numRef>
          </c:cat>
          <c:val>
            <c:numRef>
              <c:f>'4.1'!$P$17</c:f>
              <c:numCache>
                <c:formatCode>0.0%</c:formatCode>
                <c:ptCount val="1"/>
              </c:numCache>
            </c:numRef>
          </c:val>
        </c:ser>
        <c:ser>
          <c:idx val="11"/>
          <c:order val="11"/>
          <c:tx>
            <c:strRef>
              <c:f>'4.1'!$O$18</c:f>
              <c:strCache>
                <c:ptCount val="1"/>
              </c:strCache>
            </c:strRef>
          </c:tx>
          <c:invertIfNegative val="0"/>
          <c:cat>
            <c:numRef>
              <c:f>'4.1'!$P$6</c:f>
              <c:numCache>
                <c:formatCode>General</c:formatCode>
                <c:ptCount val="1"/>
              </c:numCache>
            </c:numRef>
          </c:cat>
          <c:val>
            <c:numRef>
              <c:f>'4.1'!$P$18</c:f>
              <c:numCache>
                <c:formatCode>0.0%</c:formatCode>
                <c:ptCount val="1"/>
              </c:numCache>
            </c:numRef>
          </c:val>
        </c:ser>
        <c:ser>
          <c:idx val="12"/>
          <c:order val="12"/>
          <c:tx>
            <c:strRef>
              <c:f>'4.1'!$O$19</c:f>
              <c:strCache>
                <c:ptCount val="1"/>
              </c:strCache>
            </c:strRef>
          </c:tx>
          <c:invertIfNegative val="0"/>
          <c:cat>
            <c:numRef>
              <c:f>'4.1'!$P$6</c:f>
              <c:numCache>
                <c:formatCode>General</c:formatCode>
                <c:ptCount val="1"/>
              </c:numCache>
            </c:numRef>
          </c:cat>
          <c:val>
            <c:numRef>
              <c:f>'4.1'!$P$19</c:f>
              <c:numCache>
                <c:formatCode>0.0%</c:formatCode>
                <c:ptCount val="1"/>
              </c:numCache>
            </c:numRef>
          </c:val>
        </c:ser>
        <c:ser>
          <c:idx val="13"/>
          <c:order val="13"/>
          <c:tx>
            <c:strRef>
              <c:f>'4.1'!$O$20</c:f>
              <c:strCache>
                <c:ptCount val="1"/>
              </c:strCache>
            </c:strRef>
          </c:tx>
          <c:invertIfNegative val="0"/>
          <c:cat>
            <c:numRef>
              <c:f>'4.1'!$P$6</c:f>
              <c:numCache>
                <c:formatCode>General</c:formatCode>
                <c:ptCount val="1"/>
              </c:numCache>
            </c:numRef>
          </c:cat>
          <c:val>
            <c:numRef>
              <c:f>'4.1'!$P$20</c:f>
              <c:numCache>
                <c:formatCode>0.0%</c:formatCode>
                <c:ptCount val="1"/>
              </c:numCache>
            </c:numRef>
          </c:val>
        </c:ser>
        <c:ser>
          <c:idx val="14"/>
          <c:order val="14"/>
          <c:tx>
            <c:strRef>
              <c:f>'4.1'!$O$21</c:f>
              <c:strCache>
                <c:ptCount val="1"/>
              </c:strCache>
            </c:strRef>
          </c:tx>
          <c:invertIfNegative val="0"/>
          <c:cat>
            <c:numRef>
              <c:f>'4.1'!$P$6</c:f>
              <c:numCache>
                <c:formatCode>General</c:formatCode>
                <c:ptCount val="1"/>
              </c:numCache>
            </c:numRef>
          </c:cat>
          <c:val>
            <c:numRef>
              <c:f>'4.1'!$P$21</c:f>
              <c:numCache>
                <c:formatCode>0.0%</c:formatCode>
                <c:ptCount val="1"/>
              </c:numCache>
            </c:numRef>
          </c:val>
        </c:ser>
        <c:ser>
          <c:idx val="15"/>
          <c:order val="15"/>
          <c:tx>
            <c:strRef>
              <c:f>'4.1'!$O$22</c:f>
              <c:strCache>
                <c:ptCount val="1"/>
              </c:strCache>
            </c:strRef>
          </c:tx>
          <c:spPr>
            <a:solidFill>
              <a:srgbClr val="EBE600"/>
            </a:solidFill>
          </c:spPr>
          <c:invertIfNegative val="0"/>
          <c:cat>
            <c:numRef>
              <c:f>'4.1'!$P$6</c:f>
              <c:numCache>
                <c:formatCode>General</c:formatCode>
                <c:ptCount val="1"/>
              </c:numCache>
            </c:numRef>
          </c:cat>
          <c:val>
            <c:numRef>
              <c:f>'4.1'!$P$22</c:f>
              <c:numCache>
                <c:formatCode>0.0%</c:formatCode>
                <c:ptCount val="1"/>
              </c:numCache>
            </c:numRef>
          </c:val>
        </c:ser>
        <c:dLbls>
          <c:showLegendKey val="0"/>
          <c:showVal val="0"/>
          <c:showCatName val="0"/>
          <c:showSerName val="0"/>
          <c:showPercent val="0"/>
          <c:showBubbleSize val="0"/>
        </c:dLbls>
        <c:gapWidth val="150"/>
        <c:axId val="104488960"/>
        <c:axId val="104490496"/>
      </c:barChart>
      <c:catAx>
        <c:axId val="104488960"/>
        <c:scaling>
          <c:orientation val="minMax"/>
        </c:scaling>
        <c:delete val="1"/>
        <c:axPos val="b"/>
        <c:numFmt formatCode="General" sourceLinked="1"/>
        <c:majorTickMark val="out"/>
        <c:minorTickMark val="none"/>
        <c:tickLblPos val="nextTo"/>
        <c:crossAx val="104490496"/>
        <c:crosses val="autoZero"/>
        <c:auto val="1"/>
        <c:lblAlgn val="ctr"/>
        <c:lblOffset val="100"/>
        <c:noMultiLvlLbl val="0"/>
      </c:catAx>
      <c:valAx>
        <c:axId val="104490496"/>
        <c:scaling>
          <c:orientation val="minMax"/>
        </c:scaling>
        <c:delete val="1"/>
        <c:axPos val="l"/>
        <c:numFmt formatCode="0.0%" sourceLinked="1"/>
        <c:majorTickMark val="out"/>
        <c:minorTickMark val="none"/>
        <c:tickLblPos val="nextTo"/>
        <c:crossAx val="104488960"/>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'14.12'!$H$31:$H$38</c:f>
              <c:numCache>
                <c:formatCode>General</c:formatCode>
                <c:ptCount val="8"/>
              </c:numCache>
            </c:numRef>
          </c:cat>
          <c:val>
            <c:numRef>
              <c:f>'14.12'!$I$31:$I$38</c:f>
              <c:numCache>
                <c:formatCode>0.0%</c:formatCode>
                <c:ptCount val="8"/>
              </c:numCache>
            </c:numRef>
          </c:val>
        </c:ser>
        <c:dLbls>
          <c:showLegendKey val="0"/>
          <c:showVal val="0"/>
          <c:showCatName val="0"/>
          <c:showSerName val="0"/>
          <c:showPercent val="0"/>
          <c:showBubbleSize val="0"/>
        </c:dLbls>
        <c:gapWidth val="150"/>
        <c:axId val="249715712"/>
        <c:axId val="249746176"/>
      </c:barChart>
      <c:catAx>
        <c:axId val="249715712"/>
        <c:scaling>
          <c:orientation val="minMax"/>
        </c:scaling>
        <c:delete val="0"/>
        <c:axPos val="l"/>
        <c:numFmt formatCode="General" sourceLinked="1"/>
        <c:majorTickMark val="none"/>
        <c:minorTickMark val="none"/>
        <c:tickLblPos val="nextTo"/>
        <c:txPr>
          <a:bodyPr/>
          <a:lstStyle/>
          <a:p>
            <a:pPr>
              <a:defRPr sz="900"/>
            </a:pPr>
            <a:endParaRPr lang="cs-CZ"/>
          </a:p>
        </c:txPr>
        <c:crossAx val="249746176"/>
        <c:crosses val="autoZero"/>
        <c:auto val="1"/>
        <c:lblAlgn val="ctr"/>
        <c:lblOffset val="100"/>
        <c:noMultiLvlLbl val="0"/>
      </c:catAx>
      <c:valAx>
        <c:axId val="24974617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4971571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'14.12'!$J$31</c:f>
              <c:strCache>
                <c:ptCount val="1"/>
              </c:strCache>
            </c:strRef>
          </c:tx>
          <c:invertIfNegative val="0"/>
          <c:cat>
            <c:numRef>
              <c:f>'14.12'!$K$30:$M$30</c:f>
              <c:numCache>
                <c:formatCode>General</c:formatCode>
                <c:ptCount val="3"/>
              </c:numCache>
            </c:numRef>
          </c:cat>
          <c:val>
            <c:numRef>
              <c:f>'14.12'!$K$31:$M$31</c:f>
              <c:numCache>
                <c:formatCode>#,##0.0</c:formatCode>
                <c:ptCount val="3"/>
              </c:numCache>
            </c:numRef>
          </c:val>
        </c:ser>
        <c:ser>
          <c:idx val="1"/>
          <c:order val="1"/>
          <c:tx>
            <c:strRef>
              <c:f>'14.12'!$J$32</c:f>
              <c:strCache>
                <c:ptCount val="1"/>
              </c:strCache>
            </c:strRef>
          </c:tx>
          <c:invertIfNegative val="0"/>
          <c:cat>
            <c:numRef>
              <c:f>'14.12'!$K$30:$M$30</c:f>
              <c:numCache>
                <c:formatCode>General</c:formatCode>
                <c:ptCount val="3"/>
              </c:numCache>
            </c:numRef>
          </c:cat>
          <c:val>
            <c:numRef>
              <c:f>'14.12'!$K$32:$M$32</c:f>
              <c:numCache>
                <c:formatCode>#,##0.0</c:formatCode>
                <c:ptCount val="3"/>
              </c:numCache>
            </c:numRef>
          </c:val>
        </c:ser>
        <c:ser>
          <c:idx val="2"/>
          <c:order val="2"/>
          <c:tx>
            <c:strRef>
              <c:f>'14.12'!$J$33</c:f>
              <c:strCache>
                <c:ptCount val="1"/>
              </c:strCache>
            </c:strRef>
          </c:tx>
          <c:invertIfNegative val="0"/>
          <c:cat>
            <c:numRef>
              <c:f>'14.12'!$K$30:$M$30</c:f>
              <c:numCache>
                <c:formatCode>General</c:formatCode>
                <c:ptCount val="3"/>
              </c:numCache>
            </c:numRef>
          </c:cat>
          <c:val>
            <c:numRef>
              <c:f>'14.12'!$K$33:$M$33</c:f>
              <c:numCache>
                <c:formatCode>#,##0.0</c:formatCode>
                <c:ptCount val="3"/>
              </c:numCache>
            </c:numRef>
          </c:val>
        </c:ser>
        <c:ser>
          <c:idx val="3"/>
          <c:order val="3"/>
          <c:tx>
            <c:strRef>
              <c:f>'14.12'!$J$34</c:f>
              <c:strCache>
                <c:ptCount val="1"/>
              </c:strCache>
            </c:strRef>
          </c:tx>
          <c:invertIfNegative val="0"/>
          <c:cat>
            <c:numRef>
              <c:f>'14.12'!$K$30:$M$30</c:f>
              <c:numCache>
                <c:formatCode>General</c:formatCode>
                <c:ptCount val="3"/>
              </c:numCache>
            </c:numRef>
          </c:cat>
          <c:val>
            <c:numRef>
              <c:f>'14.12'!$K$34:$M$34</c:f>
              <c:numCache>
                <c:formatCode>#,##0.0</c:formatCode>
                <c:ptCount val="3"/>
              </c:numCache>
            </c:numRef>
          </c:val>
        </c:ser>
        <c:ser>
          <c:idx val="4"/>
          <c:order val="4"/>
          <c:tx>
            <c:strRef>
              <c:f>'14.12'!$J$35</c:f>
              <c:strCache>
                <c:ptCount val="1"/>
              </c:strCache>
            </c:strRef>
          </c:tx>
          <c:invertIfNegative val="0"/>
          <c:cat>
            <c:numRef>
              <c:f>'14.12'!$K$30:$M$30</c:f>
              <c:numCache>
                <c:formatCode>General</c:formatCode>
                <c:ptCount val="3"/>
              </c:numCache>
            </c:numRef>
          </c:cat>
          <c:val>
            <c:numRef>
              <c:f>'14.12'!$K$35:$M$35</c:f>
              <c:numCache>
                <c:formatCode>#,##0.0</c:formatCode>
                <c:ptCount val="3"/>
              </c:numCache>
            </c:numRef>
          </c:val>
        </c:ser>
        <c:ser>
          <c:idx val="5"/>
          <c:order val="5"/>
          <c:tx>
            <c:strRef>
              <c:f>'14.12'!$J$36</c:f>
              <c:strCache>
                <c:ptCount val="1"/>
              </c:strCache>
            </c:strRef>
          </c:tx>
          <c:invertIfNegative val="0"/>
          <c:cat>
            <c:numRef>
              <c:f>'14.12'!$K$30:$M$30</c:f>
              <c:numCache>
                <c:formatCode>General</c:formatCode>
                <c:ptCount val="3"/>
              </c:numCache>
            </c:numRef>
          </c:cat>
          <c:val>
            <c:numRef>
              <c:f>'14.12'!$K$36:$M$36</c:f>
              <c:numCache>
                <c:formatCode>#,##0.0</c:formatCode>
                <c:ptCount val="3"/>
              </c:numCache>
            </c:numRef>
          </c:val>
        </c:ser>
        <c:ser>
          <c:idx val="6"/>
          <c:order val="6"/>
          <c:tx>
            <c:strRef>
              <c:f>'14.12'!$J$37</c:f>
              <c:strCache>
                <c:ptCount val="1"/>
              </c:strCache>
            </c:strRef>
          </c:tx>
          <c:invertIfNegative val="0"/>
          <c:cat>
            <c:numRef>
              <c:f>'14.12'!$K$30:$M$30</c:f>
              <c:numCache>
                <c:formatCode>General</c:formatCode>
                <c:ptCount val="3"/>
              </c:numCache>
            </c:numRef>
          </c:cat>
          <c:val>
            <c:numRef>
              <c:f>'14.12'!$K$37:$M$37</c:f>
              <c:numCache>
                <c:formatCode>#,##0.0</c:formatCode>
                <c:ptCount val="3"/>
              </c:numCache>
            </c:numRef>
          </c:val>
        </c:ser>
        <c:ser>
          <c:idx val="7"/>
          <c:order val="7"/>
          <c:tx>
            <c:strRef>
              <c:f>'14.12'!$J$38</c:f>
              <c:strCache>
                <c:ptCount val="1"/>
              </c:strCache>
            </c:strRef>
          </c:tx>
          <c:spPr>
            <a:solidFill>
              <a:srgbClr val="FFC000"/>
            </a:solidFill>
          </c:spPr>
          <c:invertIfNegative val="0"/>
          <c:cat>
            <c:numRef>
              <c:f>'14.12'!$K$30:$M$30</c:f>
              <c:numCache>
                <c:formatCode>General</c:formatCode>
                <c:ptCount val="3"/>
              </c:numCache>
            </c:numRef>
          </c:cat>
          <c:val>
            <c:numRef>
              <c:f>'14.12'!$K$38:$M$38</c:f>
              <c:numCache>
                <c:formatCode>#,##0.0</c:formatCode>
                <c:ptCount val="3"/>
              </c:numCache>
            </c:numRef>
          </c:val>
        </c:ser>
        <c:dLbls>
          <c:showLegendKey val="0"/>
          <c:showVal val="0"/>
          <c:showCatName val="0"/>
          <c:showSerName val="0"/>
          <c:showPercent val="0"/>
          <c:showBubbleSize val="0"/>
        </c:dLbls>
        <c:gapWidth val="150"/>
        <c:overlap val="100"/>
        <c:axId val="278624128"/>
        <c:axId val="278625664"/>
      </c:barChart>
      <c:catAx>
        <c:axId val="278624128"/>
        <c:scaling>
          <c:orientation val="minMax"/>
        </c:scaling>
        <c:delete val="0"/>
        <c:axPos val="b"/>
        <c:numFmt formatCode="General" sourceLinked="1"/>
        <c:majorTickMark val="none"/>
        <c:minorTickMark val="none"/>
        <c:tickLblPos val="nextTo"/>
        <c:txPr>
          <a:bodyPr/>
          <a:lstStyle/>
          <a:p>
            <a:pPr>
              <a:defRPr sz="900"/>
            </a:pPr>
            <a:endParaRPr lang="cs-CZ"/>
          </a:p>
        </c:txPr>
        <c:crossAx val="278625664"/>
        <c:crosses val="autoZero"/>
        <c:auto val="1"/>
        <c:lblAlgn val="ctr"/>
        <c:lblOffset val="100"/>
        <c:noMultiLvlLbl val="0"/>
      </c:catAx>
      <c:valAx>
        <c:axId val="27862566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78624128"/>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'14.12'!$L$19:$L$26</c:f>
              <c:numCache>
                <c:formatCode>General</c:formatCode>
                <c:ptCount val="8"/>
              </c:numCache>
            </c:numRef>
          </c:cat>
          <c:val>
            <c:numRef>
              <c:f>'14.12'!$M$19:$M$26</c:f>
              <c:numCache>
                <c:formatCode>0.0%</c:formatCode>
                <c:ptCount val="8"/>
              </c:numCache>
            </c:numRef>
          </c:val>
        </c:ser>
        <c:dLbls>
          <c:showLegendKey val="0"/>
          <c:showVal val="0"/>
          <c:showCatName val="0"/>
          <c:showSerName val="0"/>
          <c:showPercent val="0"/>
          <c:showBubbleSize val="0"/>
        </c:dLbls>
        <c:gapWidth val="150"/>
        <c:axId val="324857856"/>
        <c:axId val="324859392"/>
      </c:barChart>
      <c:catAx>
        <c:axId val="324857856"/>
        <c:scaling>
          <c:orientation val="minMax"/>
        </c:scaling>
        <c:delete val="0"/>
        <c:axPos val="l"/>
        <c:numFmt formatCode="General" sourceLinked="1"/>
        <c:majorTickMark val="none"/>
        <c:minorTickMark val="none"/>
        <c:tickLblPos val="nextTo"/>
        <c:txPr>
          <a:bodyPr/>
          <a:lstStyle/>
          <a:p>
            <a:pPr>
              <a:defRPr sz="900"/>
            </a:pPr>
            <a:endParaRPr lang="cs-CZ"/>
          </a:p>
        </c:txPr>
        <c:crossAx val="324859392"/>
        <c:crosses val="autoZero"/>
        <c:auto val="1"/>
        <c:lblAlgn val="ctr"/>
        <c:lblOffset val="100"/>
        <c:noMultiLvlLbl val="0"/>
      </c:catAx>
      <c:valAx>
        <c:axId val="32485939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32485785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'14.13'!$J$19:$J$26</c:f>
              <c:numCache>
                <c:formatCode>General</c:formatCode>
                <c:ptCount val="8"/>
              </c:numCache>
            </c:numRef>
          </c:cat>
          <c:val>
            <c:numRef>
              <c:f>'14.13'!$K$19:$K$26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'14.13'!$H$19:$H$22</c:f>
              <c:numCache>
                <c:formatCode>0.0</c:formatCode>
                <c:ptCount val="4"/>
              </c:numCache>
            </c:numRef>
          </c:cat>
          <c:val>
            <c:numRef>
              <c:f>'14.13'!$I$19:$I$22</c:f>
              <c:numCache>
                <c:formatCode>0.0%</c:formatCode>
                <c:ptCount val="4"/>
              </c:numCache>
            </c:numRef>
          </c:val>
        </c:ser>
        <c:dLbls>
          <c:showLegendKey val="0"/>
          <c:showVal val="0"/>
          <c:showCatName val="0"/>
          <c:showSerName val="0"/>
          <c:showPercent val="0"/>
          <c:showBubbleSize val="0"/>
        </c:dLbls>
        <c:gapWidth val="150"/>
        <c:axId val="325296896"/>
        <c:axId val="325298432"/>
      </c:barChart>
      <c:catAx>
        <c:axId val="325296896"/>
        <c:scaling>
          <c:orientation val="maxMin"/>
        </c:scaling>
        <c:delete val="0"/>
        <c:axPos val="l"/>
        <c:numFmt formatCode="0.0" sourceLinked="1"/>
        <c:majorTickMark val="none"/>
        <c:minorTickMark val="none"/>
        <c:tickLblPos val="nextTo"/>
        <c:txPr>
          <a:bodyPr/>
          <a:lstStyle/>
          <a:p>
            <a:pPr>
              <a:defRPr sz="900"/>
            </a:pPr>
            <a:endParaRPr lang="cs-CZ"/>
          </a:p>
        </c:txPr>
        <c:crossAx val="325298432"/>
        <c:crosses val="autoZero"/>
        <c:auto val="1"/>
        <c:lblAlgn val="ctr"/>
        <c:lblOffset val="100"/>
        <c:noMultiLvlLbl val="0"/>
      </c:catAx>
      <c:valAx>
        <c:axId val="325298432"/>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32529689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'14.13'!$H$31:$H$38</c:f>
              <c:numCache>
                <c:formatCode>General</c:formatCode>
                <c:ptCount val="8"/>
              </c:numCache>
            </c:numRef>
          </c:cat>
          <c:val>
            <c:numRef>
              <c:f>'14.13'!$I$31:$I$38</c:f>
              <c:numCache>
                <c:formatCode>0.0%</c:formatCode>
                <c:ptCount val="8"/>
              </c:numCache>
            </c:numRef>
          </c:val>
        </c:ser>
        <c:dLbls>
          <c:showLegendKey val="0"/>
          <c:showVal val="0"/>
          <c:showCatName val="0"/>
          <c:showSerName val="0"/>
          <c:showPercent val="0"/>
          <c:showBubbleSize val="0"/>
        </c:dLbls>
        <c:gapWidth val="150"/>
        <c:axId val="342931328"/>
        <c:axId val="342932864"/>
      </c:barChart>
      <c:catAx>
        <c:axId val="342931328"/>
        <c:scaling>
          <c:orientation val="minMax"/>
        </c:scaling>
        <c:delete val="0"/>
        <c:axPos val="l"/>
        <c:numFmt formatCode="General" sourceLinked="1"/>
        <c:majorTickMark val="none"/>
        <c:minorTickMark val="none"/>
        <c:tickLblPos val="nextTo"/>
        <c:txPr>
          <a:bodyPr/>
          <a:lstStyle/>
          <a:p>
            <a:pPr>
              <a:defRPr sz="900"/>
            </a:pPr>
            <a:endParaRPr lang="cs-CZ"/>
          </a:p>
        </c:txPr>
        <c:crossAx val="342932864"/>
        <c:crosses val="autoZero"/>
        <c:auto val="1"/>
        <c:lblAlgn val="ctr"/>
        <c:lblOffset val="100"/>
        <c:noMultiLvlLbl val="0"/>
      </c:catAx>
      <c:valAx>
        <c:axId val="34293286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34293132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'14.13'!$J$31</c:f>
              <c:strCache>
                <c:ptCount val="1"/>
              </c:strCache>
            </c:strRef>
          </c:tx>
          <c:invertIfNegative val="0"/>
          <c:cat>
            <c:numRef>
              <c:f>'14.13'!$K$30:$M$30</c:f>
              <c:numCache>
                <c:formatCode>General</c:formatCode>
                <c:ptCount val="3"/>
              </c:numCache>
            </c:numRef>
          </c:cat>
          <c:val>
            <c:numRef>
              <c:f>'14.13'!$K$31:$M$31</c:f>
              <c:numCache>
                <c:formatCode>#,##0.0</c:formatCode>
                <c:ptCount val="3"/>
              </c:numCache>
            </c:numRef>
          </c:val>
        </c:ser>
        <c:ser>
          <c:idx val="1"/>
          <c:order val="1"/>
          <c:tx>
            <c:strRef>
              <c:f>'14.13'!$J$32</c:f>
              <c:strCache>
                <c:ptCount val="1"/>
              </c:strCache>
            </c:strRef>
          </c:tx>
          <c:invertIfNegative val="0"/>
          <c:cat>
            <c:numRef>
              <c:f>'14.13'!$K$30:$M$30</c:f>
              <c:numCache>
                <c:formatCode>General</c:formatCode>
                <c:ptCount val="3"/>
              </c:numCache>
            </c:numRef>
          </c:cat>
          <c:val>
            <c:numRef>
              <c:f>'14.13'!$K$32:$M$32</c:f>
              <c:numCache>
                <c:formatCode>#,##0.0</c:formatCode>
                <c:ptCount val="3"/>
              </c:numCache>
            </c:numRef>
          </c:val>
        </c:ser>
        <c:ser>
          <c:idx val="2"/>
          <c:order val="2"/>
          <c:tx>
            <c:strRef>
              <c:f>'14.13'!$J$33</c:f>
              <c:strCache>
                <c:ptCount val="1"/>
              </c:strCache>
            </c:strRef>
          </c:tx>
          <c:invertIfNegative val="0"/>
          <c:cat>
            <c:numRef>
              <c:f>'14.13'!$K$30:$M$30</c:f>
              <c:numCache>
                <c:formatCode>General</c:formatCode>
                <c:ptCount val="3"/>
              </c:numCache>
            </c:numRef>
          </c:cat>
          <c:val>
            <c:numRef>
              <c:f>'14.13'!$K$33:$M$33</c:f>
              <c:numCache>
                <c:formatCode>#,##0.0</c:formatCode>
                <c:ptCount val="3"/>
              </c:numCache>
            </c:numRef>
          </c:val>
        </c:ser>
        <c:ser>
          <c:idx val="3"/>
          <c:order val="3"/>
          <c:tx>
            <c:strRef>
              <c:f>'14.13'!$J$34</c:f>
              <c:strCache>
                <c:ptCount val="1"/>
              </c:strCache>
            </c:strRef>
          </c:tx>
          <c:invertIfNegative val="0"/>
          <c:cat>
            <c:numRef>
              <c:f>'14.13'!$K$30:$M$30</c:f>
              <c:numCache>
                <c:formatCode>General</c:formatCode>
                <c:ptCount val="3"/>
              </c:numCache>
            </c:numRef>
          </c:cat>
          <c:val>
            <c:numRef>
              <c:f>'14.13'!$K$34:$M$34</c:f>
              <c:numCache>
                <c:formatCode>#,##0.0</c:formatCode>
                <c:ptCount val="3"/>
              </c:numCache>
            </c:numRef>
          </c:val>
        </c:ser>
        <c:ser>
          <c:idx val="4"/>
          <c:order val="4"/>
          <c:tx>
            <c:strRef>
              <c:f>'14.13'!$J$35</c:f>
              <c:strCache>
                <c:ptCount val="1"/>
              </c:strCache>
            </c:strRef>
          </c:tx>
          <c:invertIfNegative val="0"/>
          <c:cat>
            <c:numRef>
              <c:f>'14.13'!$K$30:$M$30</c:f>
              <c:numCache>
                <c:formatCode>General</c:formatCode>
                <c:ptCount val="3"/>
              </c:numCache>
            </c:numRef>
          </c:cat>
          <c:val>
            <c:numRef>
              <c:f>'14.13'!$K$35:$M$35</c:f>
              <c:numCache>
                <c:formatCode>#,##0.0</c:formatCode>
                <c:ptCount val="3"/>
              </c:numCache>
            </c:numRef>
          </c:val>
        </c:ser>
        <c:ser>
          <c:idx val="5"/>
          <c:order val="5"/>
          <c:tx>
            <c:strRef>
              <c:f>'14.13'!$J$36</c:f>
              <c:strCache>
                <c:ptCount val="1"/>
              </c:strCache>
            </c:strRef>
          </c:tx>
          <c:invertIfNegative val="0"/>
          <c:cat>
            <c:numRef>
              <c:f>'14.13'!$K$30:$M$30</c:f>
              <c:numCache>
                <c:formatCode>General</c:formatCode>
                <c:ptCount val="3"/>
              </c:numCache>
            </c:numRef>
          </c:cat>
          <c:val>
            <c:numRef>
              <c:f>'14.13'!$K$36:$M$36</c:f>
              <c:numCache>
                <c:formatCode>#,##0.0</c:formatCode>
                <c:ptCount val="3"/>
              </c:numCache>
            </c:numRef>
          </c:val>
        </c:ser>
        <c:ser>
          <c:idx val="6"/>
          <c:order val="6"/>
          <c:tx>
            <c:strRef>
              <c:f>'14.13'!$J$37</c:f>
              <c:strCache>
                <c:ptCount val="1"/>
              </c:strCache>
            </c:strRef>
          </c:tx>
          <c:invertIfNegative val="0"/>
          <c:cat>
            <c:numRef>
              <c:f>'14.13'!$K$30:$M$30</c:f>
              <c:numCache>
                <c:formatCode>General</c:formatCode>
                <c:ptCount val="3"/>
              </c:numCache>
            </c:numRef>
          </c:cat>
          <c:val>
            <c:numRef>
              <c:f>'14.13'!$K$37:$M$37</c:f>
              <c:numCache>
                <c:formatCode>#,##0.0</c:formatCode>
                <c:ptCount val="3"/>
              </c:numCache>
            </c:numRef>
          </c:val>
        </c:ser>
        <c:ser>
          <c:idx val="7"/>
          <c:order val="7"/>
          <c:tx>
            <c:strRef>
              <c:f>'14.13'!$J$38</c:f>
              <c:strCache>
                <c:ptCount val="1"/>
              </c:strCache>
            </c:strRef>
          </c:tx>
          <c:spPr>
            <a:solidFill>
              <a:srgbClr val="FFC000"/>
            </a:solidFill>
          </c:spPr>
          <c:invertIfNegative val="0"/>
          <c:cat>
            <c:numRef>
              <c:f>'14.13'!$K$30:$M$30</c:f>
              <c:numCache>
                <c:formatCode>General</c:formatCode>
                <c:ptCount val="3"/>
              </c:numCache>
            </c:numRef>
          </c:cat>
          <c:val>
            <c:numRef>
              <c:f>'14.13'!$K$38:$M$38</c:f>
              <c:numCache>
                <c:formatCode>#,##0.0</c:formatCode>
                <c:ptCount val="3"/>
              </c:numCache>
            </c:numRef>
          </c:val>
        </c:ser>
        <c:dLbls>
          <c:showLegendKey val="0"/>
          <c:showVal val="0"/>
          <c:showCatName val="0"/>
          <c:showSerName val="0"/>
          <c:showPercent val="0"/>
          <c:showBubbleSize val="0"/>
        </c:dLbls>
        <c:gapWidth val="150"/>
        <c:overlap val="100"/>
        <c:axId val="343282432"/>
        <c:axId val="343283968"/>
      </c:barChart>
      <c:catAx>
        <c:axId val="343282432"/>
        <c:scaling>
          <c:orientation val="minMax"/>
        </c:scaling>
        <c:delete val="0"/>
        <c:axPos val="b"/>
        <c:numFmt formatCode="General" sourceLinked="1"/>
        <c:majorTickMark val="none"/>
        <c:minorTickMark val="none"/>
        <c:tickLblPos val="nextTo"/>
        <c:txPr>
          <a:bodyPr/>
          <a:lstStyle/>
          <a:p>
            <a:pPr>
              <a:defRPr sz="900"/>
            </a:pPr>
            <a:endParaRPr lang="cs-CZ"/>
          </a:p>
        </c:txPr>
        <c:crossAx val="343283968"/>
        <c:crosses val="autoZero"/>
        <c:auto val="1"/>
        <c:lblAlgn val="ctr"/>
        <c:lblOffset val="100"/>
        <c:noMultiLvlLbl val="0"/>
      </c:catAx>
      <c:valAx>
        <c:axId val="34328396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34328243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'14.13'!$L$19:$L$26</c:f>
              <c:numCache>
                <c:formatCode>General</c:formatCode>
                <c:ptCount val="8"/>
              </c:numCache>
            </c:numRef>
          </c:cat>
          <c:val>
            <c:numRef>
              <c:f>'14.13'!$M$19:$M$26</c:f>
              <c:numCache>
                <c:formatCode>0.0%</c:formatCode>
                <c:ptCount val="8"/>
              </c:numCache>
            </c:numRef>
          </c:val>
        </c:ser>
        <c:dLbls>
          <c:showLegendKey val="0"/>
          <c:showVal val="0"/>
          <c:showCatName val="0"/>
          <c:showSerName val="0"/>
          <c:showPercent val="0"/>
          <c:showBubbleSize val="0"/>
        </c:dLbls>
        <c:gapWidth val="150"/>
        <c:axId val="343317120"/>
        <c:axId val="343318912"/>
      </c:barChart>
      <c:catAx>
        <c:axId val="343317120"/>
        <c:scaling>
          <c:orientation val="minMax"/>
        </c:scaling>
        <c:delete val="0"/>
        <c:axPos val="l"/>
        <c:numFmt formatCode="General" sourceLinked="1"/>
        <c:majorTickMark val="none"/>
        <c:minorTickMark val="none"/>
        <c:tickLblPos val="nextTo"/>
        <c:txPr>
          <a:bodyPr/>
          <a:lstStyle/>
          <a:p>
            <a:pPr>
              <a:defRPr sz="900"/>
            </a:pPr>
            <a:endParaRPr lang="cs-CZ"/>
          </a:p>
        </c:txPr>
        <c:crossAx val="343318912"/>
        <c:crosses val="autoZero"/>
        <c:auto val="1"/>
        <c:lblAlgn val="ctr"/>
        <c:lblOffset val="100"/>
        <c:noMultiLvlLbl val="0"/>
      </c:catAx>
      <c:valAx>
        <c:axId val="34331891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34331712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'14.14'!$J$19:$J$26</c:f>
              <c:numCache>
                <c:formatCode>General</c:formatCode>
                <c:ptCount val="8"/>
              </c:numCache>
            </c:numRef>
          </c:cat>
          <c:val>
            <c:numRef>
              <c:f>'14.14'!$K$19:$K$26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'14.14'!$H$19:$H$22</c:f>
              <c:numCache>
                <c:formatCode>0.0</c:formatCode>
                <c:ptCount val="4"/>
              </c:numCache>
            </c:numRef>
          </c:cat>
          <c:val>
            <c:numRef>
              <c:f>'14.14'!$I$19:$I$22</c:f>
              <c:numCache>
                <c:formatCode>0.0%</c:formatCode>
                <c:ptCount val="4"/>
              </c:numCache>
            </c:numRef>
          </c:val>
        </c:ser>
        <c:dLbls>
          <c:showLegendKey val="0"/>
          <c:showVal val="0"/>
          <c:showCatName val="0"/>
          <c:showSerName val="0"/>
          <c:showPercent val="0"/>
          <c:showBubbleSize val="0"/>
        </c:dLbls>
        <c:gapWidth val="150"/>
        <c:axId val="344128896"/>
        <c:axId val="344216704"/>
      </c:barChart>
      <c:catAx>
        <c:axId val="344128896"/>
        <c:scaling>
          <c:orientation val="maxMin"/>
        </c:scaling>
        <c:delete val="0"/>
        <c:axPos val="l"/>
        <c:numFmt formatCode="0.0" sourceLinked="1"/>
        <c:majorTickMark val="none"/>
        <c:minorTickMark val="none"/>
        <c:tickLblPos val="nextTo"/>
        <c:txPr>
          <a:bodyPr/>
          <a:lstStyle/>
          <a:p>
            <a:pPr>
              <a:defRPr sz="900"/>
            </a:pPr>
            <a:endParaRPr lang="cs-CZ"/>
          </a:p>
        </c:txPr>
        <c:crossAx val="344216704"/>
        <c:crosses val="autoZero"/>
        <c:auto val="1"/>
        <c:lblAlgn val="ctr"/>
        <c:lblOffset val="100"/>
        <c:noMultiLvlLbl val="0"/>
      </c:catAx>
      <c:valAx>
        <c:axId val="344216704"/>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34412889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a:t>
            </a:r>
            <a:r>
              <a:rPr lang="en-US" sz="1000"/>
              <a:t>(</a:t>
            </a:r>
            <a:r>
              <a:rPr lang="cs-CZ" sz="1000"/>
              <a:t>TJ</a:t>
            </a:r>
            <a:r>
              <a:rPr lang="en-US" sz="1000"/>
              <a:t>)</a:t>
            </a:r>
          </a:p>
        </c:rich>
      </c:tx>
      <c:overlay val="0"/>
    </c:title>
    <c:autoTitleDeleted val="0"/>
    <c:plotArea>
      <c:layout>
        <c:manualLayout>
          <c:layoutTarget val="inner"/>
          <c:xMode val="edge"/>
          <c:yMode val="edge"/>
          <c:x val="8.2957443019943025E-2"/>
          <c:y val="0.14531012956082834"/>
          <c:w val="0.90347418091168086"/>
          <c:h val="0.76781555361430653"/>
        </c:manualLayout>
      </c:layout>
      <c:barChart>
        <c:barDir val="col"/>
        <c:grouping val="stacked"/>
        <c:varyColors val="0"/>
        <c:ser>
          <c:idx val="0"/>
          <c:order val="0"/>
          <c:tx>
            <c:strRef>
              <c:f>'5.1'!$A$7</c:f>
              <c:strCache>
                <c:ptCount val="1"/>
                <c:pt idx="0">
                  <c:v>Biomasa</c:v>
                </c:pt>
              </c:strCache>
            </c:strRef>
          </c:tx>
          <c:spPr>
            <a:solidFill>
              <a:schemeClr val="accent3">
                <a:lumMod val="75000"/>
              </a:schemeClr>
            </a:solidFill>
          </c:spPr>
          <c:invertIfNegative val="0"/>
          <c:val>
            <c:numRef>
              <c:f>'5.1'!$B$7:$M$7</c:f>
              <c:numCache>
                <c:formatCode>#,##0.0</c:formatCode>
                <c:ptCount val="12"/>
                <c:pt idx="0">
                  <c:v>815.48600800000008</c:v>
                </c:pt>
                <c:pt idx="1">
                  <c:v>647.57448599999964</c:v>
                </c:pt>
                <c:pt idx="2">
                  <c:v>666.14706699999988</c:v>
                </c:pt>
                <c:pt idx="3">
                  <c:v>0</c:v>
                </c:pt>
                <c:pt idx="4">
                  <c:v>0</c:v>
                </c:pt>
                <c:pt idx="5">
                  <c:v>0</c:v>
                </c:pt>
                <c:pt idx="6">
                  <c:v>0</c:v>
                </c:pt>
                <c:pt idx="7">
                  <c:v>0</c:v>
                </c:pt>
                <c:pt idx="8">
                  <c:v>0</c:v>
                </c:pt>
                <c:pt idx="9">
                  <c:v>0</c:v>
                </c:pt>
                <c:pt idx="10">
                  <c:v>0</c:v>
                </c:pt>
                <c:pt idx="11">
                  <c:v>0</c:v>
                </c:pt>
              </c:numCache>
            </c:numRef>
          </c:val>
        </c:ser>
        <c:ser>
          <c:idx val="1"/>
          <c:order val="1"/>
          <c:tx>
            <c:strRef>
              <c:f>'5.1'!$A$8</c:f>
              <c:strCache>
                <c:ptCount val="1"/>
                <c:pt idx="0">
                  <c:v>Bioplyn</c:v>
                </c:pt>
              </c:strCache>
            </c:strRef>
          </c:tx>
          <c:spPr>
            <a:solidFill>
              <a:schemeClr val="bg2">
                <a:lumMod val="50000"/>
              </a:schemeClr>
            </a:solidFill>
          </c:spPr>
          <c:invertIfNegative val="0"/>
          <c:val>
            <c:numRef>
              <c:f>'5.1'!$B$8:$M$8</c:f>
              <c:numCache>
                <c:formatCode>#,##0.0</c:formatCode>
                <c:ptCount val="12"/>
                <c:pt idx="0">
                  <c:v>67.030102999999983</c:v>
                </c:pt>
                <c:pt idx="1">
                  <c:v>57.694044000000005</c:v>
                </c:pt>
                <c:pt idx="2">
                  <c:v>56.871586999999984</c:v>
                </c:pt>
                <c:pt idx="3">
                  <c:v>0</c:v>
                </c:pt>
                <c:pt idx="4">
                  <c:v>0</c:v>
                </c:pt>
                <c:pt idx="5">
                  <c:v>0</c:v>
                </c:pt>
                <c:pt idx="6">
                  <c:v>0</c:v>
                </c:pt>
                <c:pt idx="7">
                  <c:v>0</c:v>
                </c:pt>
                <c:pt idx="8">
                  <c:v>0</c:v>
                </c:pt>
                <c:pt idx="9">
                  <c:v>0</c:v>
                </c:pt>
                <c:pt idx="10">
                  <c:v>0</c:v>
                </c:pt>
                <c:pt idx="11">
                  <c:v>0</c:v>
                </c:pt>
              </c:numCache>
            </c:numRef>
          </c:val>
        </c:ser>
        <c:ser>
          <c:idx val="2"/>
          <c:order val="2"/>
          <c:tx>
            <c:strRef>
              <c:f>'5.1'!$A$9</c:f>
              <c:strCache>
                <c:ptCount val="1"/>
                <c:pt idx="0">
                  <c:v>Černé uhlí</c:v>
                </c:pt>
              </c:strCache>
            </c:strRef>
          </c:tx>
          <c:spPr>
            <a:solidFill>
              <a:schemeClr val="tx1"/>
            </a:solidFill>
          </c:spPr>
          <c:invertIfNegative val="0"/>
          <c:val>
            <c:numRef>
              <c:f>'5.1'!$B$9:$M$9</c:f>
              <c:numCache>
                <c:formatCode>#,##0.0</c:formatCode>
                <c:ptCount val="12"/>
                <c:pt idx="0">
                  <c:v>2006.9866100000002</c:v>
                </c:pt>
                <c:pt idx="1">
                  <c:v>1375.7340489999999</c:v>
                </c:pt>
                <c:pt idx="2">
                  <c:v>1118.9345230000001</c:v>
                </c:pt>
                <c:pt idx="3">
                  <c:v>0</c:v>
                </c:pt>
                <c:pt idx="4">
                  <c:v>0</c:v>
                </c:pt>
                <c:pt idx="5">
                  <c:v>0</c:v>
                </c:pt>
                <c:pt idx="6">
                  <c:v>0</c:v>
                </c:pt>
                <c:pt idx="7">
                  <c:v>0</c:v>
                </c:pt>
                <c:pt idx="8">
                  <c:v>0</c:v>
                </c:pt>
                <c:pt idx="9">
                  <c:v>0</c:v>
                </c:pt>
                <c:pt idx="10">
                  <c:v>0</c:v>
                </c:pt>
                <c:pt idx="11">
                  <c:v>0</c:v>
                </c:pt>
              </c:numCache>
            </c:numRef>
          </c:val>
        </c:ser>
        <c:ser>
          <c:idx val="3"/>
          <c:order val="3"/>
          <c:tx>
            <c:strRef>
              <c:f>'5.1'!$A$10</c:f>
              <c:strCache>
                <c:ptCount val="1"/>
                <c:pt idx="0">
                  <c:v>Elektrická energie</c:v>
                </c:pt>
              </c:strCache>
            </c:strRef>
          </c:tx>
          <c:invertIfNegative val="0"/>
          <c:val>
            <c:numRef>
              <c:f>'5.1'!$B$10:$M$10</c:f>
              <c:numCache>
                <c:formatCode>#,##0.0</c:formatCode>
                <c:ptCount val="12"/>
                <c:pt idx="0">
                  <c:v>0.76602400000000004</c:v>
                </c:pt>
                <c:pt idx="1">
                  <c:v>0.72767599999999999</c:v>
                </c:pt>
                <c:pt idx="2">
                  <c:v>1.218818</c:v>
                </c:pt>
                <c:pt idx="3">
                  <c:v>0</c:v>
                </c:pt>
                <c:pt idx="4">
                  <c:v>0</c:v>
                </c:pt>
                <c:pt idx="5">
                  <c:v>0</c:v>
                </c:pt>
                <c:pt idx="6">
                  <c:v>0</c:v>
                </c:pt>
                <c:pt idx="7">
                  <c:v>0</c:v>
                </c:pt>
                <c:pt idx="8">
                  <c:v>0</c:v>
                </c:pt>
                <c:pt idx="9">
                  <c:v>0</c:v>
                </c:pt>
                <c:pt idx="10">
                  <c:v>0</c:v>
                </c:pt>
                <c:pt idx="11">
                  <c:v>0</c:v>
                </c:pt>
              </c:numCache>
            </c:numRef>
          </c:val>
        </c:ser>
        <c:ser>
          <c:idx val="4"/>
          <c:order val="4"/>
          <c:tx>
            <c:strRef>
              <c:f>'5.1'!$A$11</c:f>
              <c:strCache>
                <c:ptCount val="1"/>
                <c:pt idx="0">
                  <c:v>Energie prostředí (tepelné čerpadlo)</c:v>
                </c:pt>
              </c:strCache>
            </c:strRef>
          </c:tx>
          <c:invertIfNegative val="0"/>
          <c:val>
            <c:numRef>
              <c:f>'5.1'!$B$11:$M$11</c:f>
              <c:numCache>
                <c:formatCode>#,##0.0</c:formatCode>
                <c:ptCount val="12"/>
                <c:pt idx="0">
                  <c:v>1.515936</c:v>
                </c:pt>
                <c:pt idx="1">
                  <c:v>1.120344</c:v>
                </c:pt>
                <c:pt idx="2">
                  <c:v>1.152612</c:v>
                </c:pt>
                <c:pt idx="3">
                  <c:v>0</c:v>
                </c:pt>
                <c:pt idx="4">
                  <c:v>0</c:v>
                </c:pt>
                <c:pt idx="5">
                  <c:v>0</c:v>
                </c:pt>
                <c:pt idx="6">
                  <c:v>0</c:v>
                </c:pt>
                <c:pt idx="7">
                  <c:v>0</c:v>
                </c:pt>
                <c:pt idx="8">
                  <c:v>0</c:v>
                </c:pt>
                <c:pt idx="9">
                  <c:v>0</c:v>
                </c:pt>
                <c:pt idx="10">
                  <c:v>0</c:v>
                </c:pt>
                <c:pt idx="11">
                  <c:v>0</c:v>
                </c:pt>
              </c:numCache>
            </c:numRef>
          </c:val>
        </c:ser>
        <c:ser>
          <c:idx val="5"/>
          <c:order val="5"/>
          <c:tx>
            <c:strRef>
              <c:f>'5.1'!$A$12</c:f>
              <c:strCache>
                <c:ptCount val="1"/>
                <c:pt idx="0">
                  <c:v>Energie Slunce (solární kolektor)</c:v>
                </c:pt>
              </c:strCache>
            </c:strRef>
          </c:tx>
          <c:invertIfNegative val="0"/>
          <c:val>
            <c:numRef>
              <c:f>'5.1'!$B$12:$M$12</c:f>
              <c:numCache>
                <c:formatCode>#,##0.0</c:formatCode>
                <c:ptCount val="12"/>
                <c:pt idx="0">
                  <c:v>5.1999999999999998E-3</c:v>
                </c:pt>
                <c:pt idx="1">
                  <c:v>1.6300000000000002E-2</c:v>
                </c:pt>
                <c:pt idx="2">
                  <c:v>2.8079999999999997E-2</c:v>
                </c:pt>
                <c:pt idx="3">
                  <c:v>0</c:v>
                </c:pt>
                <c:pt idx="4">
                  <c:v>0</c:v>
                </c:pt>
                <c:pt idx="5">
                  <c:v>0</c:v>
                </c:pt>
                <c:pt idx="6">
                  <c:v>0</c:v>
                </c:pt>
                <c:pt idx="7">
                  <c:v>0</c:v>
                </c:pt>
                <c:pt idx="8">
                  <c:v>0</c:v>
                </c:pt>
                <c:pt idx="9">
                  <c:v>0</c:v>
                </c:pt>
                <c:pt idx="10">
                  <c:v>0</c:v>
                </c:pt>
                <c:pt idx="11">
                  <c:v>0</c:v>
                </c:pt>
              </c:numCache>
            </c:numRef>
          </c:val>
        </c:ser>
        <c:ser>
          <c:idx val="6"/>
          <c:order val="6"/>
          <c:tx>
            <c:strRef>
              <c:f>'5.1'!$A$13</c:f>
              <c:strCache>
                <c:ptCount val="1"/>
                <c:pt idx="0">
                  <c:v>Hnědé uhlí</c:v>
                </c:pt>
              </c:strCache>
            </c:strRef>
          </c:tx>
          <c:spPr>
            <a:solidFill>
              <a:srgbClr val="6E4932"/>
            </a:solidFill>
          </c:spPr>
          <c:invertIfNegative val="0"/>
          <c:val>
            <c:numRef>
              <c:f>'5.1'!$B$13:$M$13</c:f>
              <c:numCache>
                <c:formatCode>#,##0.0</c:formatCode>
                <c:ptCount val="12"/>
                <c:pt idx="0">
                  <c:v>6706.9790900000016</c:v>
                </c:pt>
                <c:pt idx="1">
                  <c:v>5323.8392949999998</c:v>
                </c:pt>
                <c:pt idx="2">
                  <c:v>4408.2981000000009</c:v>
                </c:pt>
                <c:pt idx="3">
                  <c:v>0</c:v>
                </c:pt>
                <c:pt idx="4">
                  <c:v>0</c:v>
                </c:pt>
                <c:pt idx="5">
                  <c:v>0</c:v>
                </c:pt>
                <c:pt idx="6">
                  <c:v>0</c:v>
                </c:pt>
                <c:pt idx="7">
                  <c:v>0</c:v>
                </c:pt>
                <c:pt idx="8">
                  <c:v>0</c:v>
                </c:pt>
                <c:pt idx="9">
                  <c:v>0</c:v>
                </c:pt>
                <c:pt idx="10">
                  <c:v>0</c:v>
                </c:pt>
                <c:pt idx="11">
                  <c:v>0</c:v>
                </c:pt>
              </c:numCache>
            </c:numRef>
          </c:val>
        </c:ser>
        <c:ser>
          <c:idx val="7"/>
          <c:order val="7"/>
          <c:tx>
            <c:strRef>
              <c:f>'5.1'!$A$14</c:f>
              <c:strCache>
                <c:ptCount val="1"/>
                <c:pt idx="0">
                  <c:v>Jaderné palivo</c:v>
                </c:pt>
              </c:strCache>
            </c:strRef>
          </c:tx>
          <c:invertIfNegative val="0"/>
          <c:val>
            <c:numRef>
              <c:f>'5.1'!$B$14:$M$14</c:f>
              <c:numCache>
                <c:formatCode>#,##0.0</c:formatCode>
                <c:ptCount val="12"/>
                <c:pt idx="0">
                  <c:v>37.952019999999997</c:v>
                </c:pt>
                <c:pt idx="1">
                  <c:v>30.353149999999999</c:v>
                </c:pt>
                <c:pt idx="2">
                  <c:v>26.839400000000001</c:v>
                </c:pt>
                <c:pt idx="3">
                  <c:v>0</c:v>
                </c:pt>
                <c:pt idx="4">
                  <c:v>0</c:v>
                </c:pt>
                <c:pt idx="5">
                  <c:v>0</c:v>
                </c:pt>
                <c:pt idx="6">
                  <c:v>0</c:v>
                </c:pt>
                <c:pt idx="7">
                  <c:v>0</c:v>
                </c:pt>
                <c:pt idx="8">
                  <c:v>0</c:v>
                </c:pt>
                <c:pt idx="9">
                  <c:v>0</c:v>
                </c:pt>
                <c:pt idx="10">
                  <c:v>0</c:v>
                </c:pt>
                <c:pt idx="11">
                  <c:v>0</c:v>
                </c:pt>
              </c:numCache>
            </c:numRef>
          </c:val>
        </c:ser>
        <c:ser>
          <c:idx val="8"/>
          <c:order val="8"/>
          <c:tx>
            <c:strRef>
              <c:f>'5.1'!$A$15</c:f>
              <c:strCache>
                <c:ptCount val="1"/>
                <c:pt idx="0">
                  <c:v>Koks</c:v>
                </c:pt>
              </c:strCache>
            </c:strRef>
          </c:tx>
          <c:invertIfNegative val="0"/>
          <c:val>
            <c:numRef>
              <c:f>'5.1'!$B$15:$M$15</c:f>
              <c:numCache>
                <c:formatCode>#,##0.0</c:formatCode>
                <c:ptCount val="12"/>
                <c:pt idx="0">
                  <c:v>6.6599999999999993E-2</c:v>
                </c:pt>
                <c:pt idx="1">
                  <c:v>3.7350000000000001E-2</c:v>
                </c:pt>
                <c:pt idx="2">
                  <c:v>2.8559999999999999E-2</c:v>
                </c:pt>
                <c:pt idx="3">
                  <c:v>0</c:v>
                </c:pt>
                <c:pt idx="4">
                  <c:v>0</c:v>
                </c:pt>
                <c:pt idx="5">
                  <c:v>0</c:v>
                </c:pt>
                <c:pt idx="6">
                  <c:v>0</c:v>
                </c:pt>
                <c:pt idx="7">
                  <c:v>0</c:v>
                </c:pt>
                <c:pt idx="8">
                  <c:v>0</c:v>
                </c:pt>
                <c:pt idx="9">
                  <c:v>0</c:v>
                </c:pt>
                <c:pt idx="10">
                  <c:v>0</c:v>
                </c:pt>
                <c:pt idx="11">
                  <c:v>0</c:v>
                </c:pt>
              </c:numCache>
            </c:numRef>
          </c:val>
        </c:ser>
        <c:ser>
          <c:idx val="9"/>
          <c:order val="9"/>
          <c:tx>
            <c:strRef>
              <c:f>'5.1'!$A$16</c:f>
              <c:strCache>
                <c:ptCount val="1"/>
                <c:pt idx="0">
                  <c:v>Odpadní teplo</c:v>
                </c:pt>
              </c:strCache>
            </c:strRef>
          </c:tx>
          <c:invertIfNegative val="0"/>
          <c:val>
            <c:numRef>
              <c:f>'5.1'!$B$16:$M$16</c:f>
              <c:numCache>
                <c:formatCode>#,##0.0</c:formatCode>
                <c:ptCount val="12"/>
                <c:pt idx="0">
                  <c:v>51.898458000000005</c:v>
                </c:pt>
                <c:pt idx="1">
                  <c:v>45.619341999999996</c:v>
                </c:pt>
                <c:pt idx="2">
                  <c:v>43.047150999999999</c:v>
                </c:pt>
                <c:pt idx="3">
                  <c:v>0</c:v>
                </c:pt>
                <c:pt idx="4">
                  <c:v>0</c:v>
                </c:pt>
                <c:pt idx="5">
                  <c:v>0</c:v>
                </c:pt>
                <c:pt idx="6">
                  <c:v>0</c:v>
                </c:pt>
                <c:pt idx="7">
                  <c:v>0</c:v>
                </c:pt>
                <c:pt idx="8">
                  <c:v>0</c:v>
                </c:pt>
                <c:pt idx="9">
                  <c:v>0</c:v>
                </c:pt>
                <c:pt idx="10">
                  <c:v>0</c:v>
                </c:pt>
                <c:pt idx="11">
                  <c:v>0</c:v>
                </c:pt>
              </c:numCache>
            </c:numRef>
          </c:val>
        </c:ser>
        <c:ser>
          <c:idx val="10"/>
          <c:order val="10"/>
          <c:tx>
            <c:strRef>
              <c:f>'5.1'!$A$17</c:f>
              <c:strCache>
                <c:ptCount val="1"/>
                <c:pt idx="0">
                  <c:v>Ostatní kapalná paliva</c:v>
                </c:pt>
              </c:strCache>
            </c:strRef>
          </c:tx>
          <c:invertIfNegative val="0"/>
          <c:val>
            <c:numRef>
              <c:f>'5.1'!$B$17:$M$17</c:f>
              <c:numCache>
                <c:formatCode>#,##0.0</c:formatCode>
                <c:ptCount val="12"/>
                <c:pt idx="0">
                  <c:v>14.732609999999999</c:v>
                </c:pt>
                <c:pt idx="1">
                  <c:v>12.266512000000001</c:v>
                </c:pt>
                <c:pt idx="2">
                  <c:v>12.883028999999999</c:v>
                </c:pt>
                <c:pt idx="3">
                  <c:v>0</c:v>
                </c:pt>
                <c:pt idx="4">
                  <c:v>0</c:v>
                </c:pt>
                <c:pt idx="5">
                  <c:v>0</c:v>
                </c:pt>
                <c:pt idx="6">
                  <c:v>0</c:v>
                </c:pt>
                <c:pt idx="7">
                  <c:v>0</c:v>
                </c:pt>
                <c:pt idx="8">
                  <c:v>0</c:v>
                </c:pt>
                <c:pt idx="9">
                  <c:v>0</c:v>
                </c:pt>
                <c:pt idx="10">
                  <c:v>0</c:v>
                </c:pt>
                <c:pt idx="11">
                  <c:v>0</c:v>
                </c:pt>
              </c:numCache>
            </c:numRef>
          </c:val>
        </c:ser>
        <c:ser>
          <c:idx val="11"/>
          <c:order val="11"/>
          <c:tx>
            <c:strRef>
              <c:f>'5.1'!$A$18</c:f>
              <c:strCache>
                <c:ptCount val="1"/>
                <c:pt idx="0">
                  <c:v>Ostatní pevná paliva</c:v>
                </c:pt>
              </c:strCache>
            </c:strRef>
          </c:tx>
          <c:invertIfNegative val="0"/>
          <c:val>
            <c:numRef>
              <c:f>'5.1'!$B$18:$M$18</c:f>
              <c:numCache>
                <c:formatCode>#,##0.0</c:formatCode>
                <c:ptCount val="12"/>
                <c:pt idx="0">
                  <c:v>288.12924523855941</c:v>
                </c:pt>
                <c:pt idx="1">
                  <c:v>241.71585961497206</c:v>
                </c:pt>
                <c:pt idx="2">
                  <c:v>260.06278255207229</c:v>
                </c:pt>
                <c:pt idx="3">
                  <c:v>0</c:v>
                </c:pt>
                <c:pt idx="4">
                  <c:v>0</c:v>
                </c:pt>
                <c:pt idx="5">
                  <c:v>0</c:v>
                </c:pt>
                <c:pt idx="6">
                  <c:v>0</c:v>
                </c:pt>
                <c:pt idx="7">
                  <c:v>0</c:v>
                </c:pt>
                <c:pt idx="8">
                  <c:v>0</c:v>
                </c:pt>
                <c:pt idx="9">
                  <c:v>0</c:v>
                </c:pt>
                <c:pt idx="10">
                  <c:v>0</c:v>
                </c:pt>
                <c:pt idx="11">
                  <c:v>0</c:v>
                </c:pt>
              </c:numCache>
            </c:numRef>
          </c:val>
        </c:ser>
        <c:ser>
          <c:idx val="12"/>
          <c:order val="12"/>
          <c:tx>
            <c:strRef>
              <c:f>'5.1'!$A$19</c:f>
              <c:strCache>
                <c:ptCount val="1"/>
                <c:pt idx="0">
                  <c:v>Ostatní plyny</c:v>
                </c:pt>
              </c:strCache>
            </c:strRef>
          </c:tx>
          <c:invertIfNegative val="0"/>
          <c:val>
            <c:numRef>
              <c:f>'5.1'!$B$19:$M$19</c:f>
              <c:numCache>
                <c:formatCode>#,##0.0</c:formatCode>
                <c:ptCount val="12"/>
                <c:pt idx="0">
                  <c:v>458.25521299999997</c:v>
                </c:pt>
                <c:pt idx="1">
                  <c:v>369.03512600000005</c:v>
                </c:pt>
                <c:pt idx="2">
                  <c:v>386.42858399999989</c:v>
                </c:pt>
                <c:pt idx="3">
                  <c:v>0</c:v>
                </c:pt>
                <c:pt idx="4">
                  <c:v>0</c:v>
                </c:pt>
                <c:pt idx="5">
                  <c:v>0</c:v>
                </c:pt>
                <c:pt idx="6">
                  <c:v>0</c:v>
                </c:pt>
                <c:pt idx="7">
                  <c:v>0</c:v>
                </c:pt>
                <c:pt idx="8">
                  <c:v>0</c:v>
                </c:pt>
                <c:pt idx="9">
                  <c:v>0</c:v>
                </c:pt>
                <c:pt idx="10">
                  <c:v>0</c:v>
                </c:pt>
                <c:pt idx="11">
                  <c:v>0</c:v>
                </c:pt>
              </c:numCache>
            </c:numRef>
          </c:val>
        </c:ser>
        <c:ser>
          <c:idx val="13"/>
          <c:order val="13"/>
          <c:tx>
            <c:strRef>
              <c:f>'5.1'!$A$20</c:f>
              <c:strCache>
                <c:ptCount val="1"/>
                <c:pt idx="0">
                  <c:v>Ostatní</c:v>
                </c:pt>
              </c:strCache>
            </c:strRef>
          </c:tx>
          <c:invertIfNegative val="0"/>
          <c:val>
            <c:numRef>
              <c:f>'5.1'!$B$20:$M$20</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14"/>
          <c:order val="14"/>
          <c:tx>
            <c:strRef>
              <c:f>'5.1'!$A$21</c:f>
              <c:strCache>
                <c:ptCount val="1"/>
                <c:pt idx="0">
                  <c:v>Topné oleje</c:v>
                </c:pt>
              </c:strCache>
            </c:strRef>
          </c:tx>
          <c:invertIfNegative val="0"/>
          <c:val>
            <c:numRef>
              <c:f>'5.1'!$B$21:$M$21</c:f>
              <c:numCache>
                <c:formatCode>#,##0.0</c:formatCode>
                <c:ptCount val="12"/>
                <c:pt idx="0">
                  <c:v>6.3592850000000025</c:v>
                </c:pt>
                <c:pt idx="1">
                  <c:v>5.0382990000000003</c:v>
                </c:pt>
                <c:pt idx="2">
                  <c:v>4.7823649999999978</c:v>
                </c:pt>
                <c:pt idx="3">
                  <c:v>0</c:v>
                </c:pt>
                <c:pt idx="4">
                  <c:v>0</c:v>
                </c:pt>
                <c:pt idx="5">
                  <c:v>0</c:v>
                </c:pt>
                <c:pt idx="6">
                  <c:v>0</c:v>
                </c:pt>
                <c:pt idx="7">
                  <c:v>0</c:v>
                </c:pt>
                <c:pt idx="8">
                  <c:v>0</c:v>
                </c:pt>
                <c:pt idx="9">
                  <c:v>0</c:v>
                </c:pt>
                <c:pt idx="10">
                  <c:v>0</c:v>
                </c:pt>
                <c:pt idx="11">
                  <c:v>0</c:v>
                </c:pt>
              </c:numCache>
            </c:numRef>
          </c:val>
        </c:ser>
        <c:ser>
          <c:idx val="15"/>
          <c:order val="15"/>
          <c:tx>
            <c:strRef>
              <c:f>'5.1'!$A$22</c:f>
              <c:strCache>
                <c:ptCount val="1"/>
                <c:pt idx="0">
                  <c:v>Zemní plyn</c:v>
                </c:pt>
              </c:strCache>
            </c:strRef>
          </c:tx>
          <c:spPr>
            <a:solidFill>
              <a:srgbClr val="EBE600"/>
            </a:solidFill>
          </c:spPr>
          <c:invertIfNegative val="0"/>
          <c:val>
            <c:numRef>
              <c:f>'5.1'!$B$22:$M$22</c:f>
              <c:numCache>
                <c:formatCode>#,##0.0</c:formatCode>
                <c:ptCount val="12"/>
                <c:pt idx="0">
                  <c:v>3497.7639316265113</c:v>
                </c:pt>
                <c:pt idx="1">
                  <c:v>2729.0229096742</c:v>
                </c:pt>
                <c:pt idx="2">
                  <c:v>2316.6449843176106</c:v>
                </c:pt>
                <c:pt idx="3">
                  <c:v>0</c:v>
                </c:pt>
                <c:pt idx="4">
                  <c:v>0</c:v>
                </c:pt>
                <c:pt idx="5">
                  <c:v>0</c:v>
                </c:pt>
                <c:pt idx="6">
                  <c:v>0</c:v>
                </c:pt>
                <c:pt idx="7">
                  <c:v>0</c:v>
                </c:pt>
                <c:pt idx="8">
                  <c:v>0</c:v>
                </c:pt>
                <c:pt idx="9">
                  <c:v>0</c:v>
                </c:pt>
                <c:pt idx="10">
                  <c:v>0</c:v>
                </c:pt>
                <c:pt idx="11">
                  <c:v>0</c:v>
                </c:pt>
              </c:numCache>
            </c:numRef>
          </c:val>
        </c:ser>
        <c:dLbls>
          <c:showLegendKey val="0"/>
          <c:showVal val="0"/>
          <c:showCatName val="0"/>
          <c:showSerName val="0"/>
          <c:showPercent val="0"/>
          <c:showBubbleSize val="0"/>
        </c:dLbls>
        <c:gapWidth val="104"/>
        <c:overlap val="100"/>
        <c:axId val="112883200"/>
        <c:axId val="112884736"/>
      </c:barChart>
      <c:catAx>
        <c:axId val="112883200"/>
        <c:scaling>
          <c:orientation val="minMax"/>
        </c:scaling>
        <c:delete val="0"/>
        <c:axPos val="b"/>
        <c:majorTickMark val="none"/>
        <c:minorTickMark val="none"/>
        <c:tickLblPos val="low"/>
        <c:txPr>
          <a:bodyPr/>
          <a:lstStyle/>
          <a:p>
            <a:pPr>
              <a:defRPr sz="900"/>
            </a:pPr>
            <a:endParaRPr lang="cs-CZ"/>
          </a:p>
        </c:txPr>
        <c:crossAx val="112884736"/>
        <c:crosses val="autoZero"/>
        <c:auto val="1"/>
        <c:lblAlgn val="ctr"/>
        <c:lblOffset val="100"/>
        <c:noMultiLvlLbl val="0"/>
      </c:catAx>
      <c:valAx>
        <c:axId val="11288473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1288320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'14.14'!$H$31:$H$38</c:f>
              <c:numCache>
                <c:formatCode>General</c:formatCode>
                <c:ptCount val="8"/>
              </c:numCache>
            </c:numRef>
          </c:cat>
          <c:val>
            <c:numRef>
              <c:f>'14.14'!$I$31:$I$38</c:f>
              <c:numCache>
                <c:formatCode>0.0%</c:formatCode>
                <c:ptCount val="8"/>
              </c:numCache>
            </c:numRef>
          </c:val>
        </c:ser>
        <c:dLbls>
          <c:showLegendKey val="0"/>
          <c:showVal val="0"/>
          <c:showCatName val="0"/>
          <c:showSerName val="0"/>
          <c:showPercent val="0"/>
          <c:showBubbleSize val="0"/>
        </c:dLbls>
        <c:gapWidth val="150"/>
        <c:axId val="344249088"/>
        <c:axId val="344250624"/>
      </c:barChart>
      <c:catAx>
        <c:axId val="344249088"/>
        <c:scaling>
          <c:orientation val="minMax"/>
        </c:scaling>
        <c:delete val="0"/>
        <c:axPos val="l"/>
        <c:numFmt formatCode="General" sourceLinked="1"/>
        <c:majorTickMark val="none"/>
        <c:minorTickMark val="none"/>
        <c:tickLblPos val="nextTo"/>
        <c:txPr>
          <a:bodyPr/>
          <a:lstStyle/>
          <a:p>
            <a:pPr>
              <a:defRPr sz="900"/>
            </a:pPr>
            <a:endParaRPr lang="cs-CZ"/>
          </a:p>
        </c:txPr>
        <c:crossAx val="344250624"/>
        <c:crosses val="autoZero"/>
        <c:auto val="1"/>
        <c:lblAlgn val="ctr"/>
        <c:lblOffset val="100"/>
        <c:noMultiLvlLbl val="0"/>
      </c:catAx>
      <c:valAx>
        <c:axId val="34425062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34424908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'14.14'!$J$31</c:f>
              <c:strCache>
                <c:ptCount val="1"/>
              </c:strCache>
            </c:strRef>
          </c:tx>
          <c:invertIfNegative val="0"/>
          <c:cat>
            <c:numRef>
              <c:f>'14.14'!$K$30:$M$30</c:f>
              <c:numCache>
                <c:formatCode>General</c:formatCode>
                <c:ptCount val="3"/>
              </c:numCache>
            </c:numRef>
          </c:cat>
          <c:val>
            <c:numRef>
              <c:f>'14.14'!$K$31:$M$31</c:f>
              <c:numCache>
                <c:formatCode>#,##0.0</c:formatCode>
                <c:ptCount val="3"/>
              </c:numCache>
            </c:numRef>
          </c:val>
        </c:ser>
        <c:ser>
          <c:idx val="1"/>
          <c:order val="1"/>
          <c:tx>
            <c:strRef>
              <c:f>'14.14'!$J$32</c:f>
              <c:strCache>
                <c:ptCount val="1"/>
              </c:strCache>
            </c:strRef>
          </c:tx>
          <c:invertIfNegative val="0"/>
          <c:cat>
            <c:numRef>
              <c:f>'14.14'!$K$30:$M$30</c:f>
              <c:numCache>
                <c:formatCode>General</c:formatCode>
                <c:ptCount val="3"/>
              </c:numCache>
            </c:numRef>
          </c:cat>
          <c:val>
            <c:numRef>
              <c:f>'14.14'!$K$32:$M$32</c:f>
              <c:numCache>
                <c:formatCode>#,##0.0</c:formatCode>
                <c:ptCount val="3"/>
              </c:numCache>
            </c:numRef>
          </c:val>
        </c:ser>
        <c:ser>
          <c:idx val="2"/>
          <c:order val="2"/>
          <c:tx>
            <c:strRef>
              <c:f>'14.14'!$J$33</c:f>
              <c:strCache>
                <c:ptCount val="1"/>
              </c:strCache>
            </c:strRef>
          </c:tx>
          <c:invertIfNegative val="0"/>
          <c:cat>
            <c:numRef>
              <c:f>'14.14'!$K$30:$M$30</c:f>
              <c:numCache>
                <c:formatCode>General</c:formatCode>
                <c:ptCount val="3"/>
              </c:numCache>
            </c:numRef>
          </c:cat>
          <c:val>
            <c:numRef>
              <c:f>'14.14'!$K$33:$M$33</c:f>
              <c:numCache>
                <c:formatCode>#,##0.0</c:formatCode>
                <c:ptCount val="3"/>
              </c:numCache>
            </c:numRef>
          </c:val>
        </c:ser>
        <c:ser>
          <c:idx val="3"/>
          <c:order val="3"/>
          <c:tx>
            <c:strRef>
              <c:f>'14.14'!$J$34</c:f>
              <c:strCache>
                <c:ptCount val="1"/>
              </c:strCache>
            </c:strRef>
          </c:tx>
          <c:invertIfNegative val="0"/>
          <c:cat>
            <c:numRef>
              <c:f>'14.14'!$K$30:$M$30</c:f>
              <c:numCache>
                <c:formatCode>General</c:formatCode>
                <c:ptCount val="3"/>
              </c:numCache>
            </c:numRef>
          </c:cat>
          <c:val>
            <c:numRef>
              <c:f>'14.14'!$K$34:$M$34</c:f>
              <c:numCache>
                <c:formatCode>#,##0.0</c:formatCode>
                <c:ptCount val="3"/>
              </c:numCache>
            </c:numRef>
          </c:val>
        </c:ser>
        <c:ser>
          <c:idx val="4"/>
          <c:order val="4"/>
          <c:tx>
            <c:strRef>
              <c:f>'14.14'!$J$35</c:f>
              <c:strCache>
                <c:ptCount val="1"/>
              </c:strCache>
            </c:strRef>
          </c:tx>
          <c:invertIfNegative val="0"/>
          <c:cat>
            <c:numRef>
              <c:f>'14.14'!$K$30:$M$30</c:f>
              <c:numCache>
                <c:formatCode>General</c:formatCode>
                <c:ptCount val="3"/>
              </c:numCache>
            </c:numRef>
          </c:cat>
          <c:val>
            <c:numRef>
              <c:f>'14.14'!$K$35:$M$35</c:f>
              <c:numCache>
                <c:formatCode>#,##0.0</c:formatCode>
                <c:ptCount val="3"/>
              </c:numCache>
            </c:numRef>
          </c:val>
        </c:ser>
        <c:ser>
          <c:idx val="5"/>
          <c:order val="5"/>
          <c:tx>
            <c:strRef>
              <c:f>'14.14'!$J$36</c:f>
              <c:strCache>
                <c:ptCount val="1"/>
              </c:strCache>
            </c:strRef>
          </c:tx>
          <c:invertIfNegative val="0"/>
          <c:cat>
            <c:numRef>
              <c:f>'14.14'!$K$30:$M$30</c:f>
              <c:numCache>
                <c:formatCode>General</c:formatCode>
                <c:ptCount val="3"/>
              </c:numCache>
            </c:numRef>
          </c:cat>
          <c:val>
            <c:numRef>
              <c:f>'14.14'!$K$36:$M$36</c:f>
              <c:numCache>
                <c:formatCode>#,##0.0</c:formatCode>
                <c:ptCount val="3"/>
              </c:numCache>
            </c:numRef>
          </c:val>
        </c:ser>
        <c:ser>
          <c:idx val="6"/>
          <c:order val="6"/>
          <c:tx>
            <c:strRef>
              <c:f>'14.14'!$J$37</c:f>
              <c:strCache>
                <c:ptCount val="1"/>
              </c:strCache>
            </c:strRef>
          </c:tx>
          <c:invertIfNegative val="0"/>
          <c:cat>
            <c:numRef>
              <c:f>'14.14'!$K$30:$M$30</c:f>
              <c:numCache>
                <c:formatCode>General</c:formatCode>
                <c:ptCount val="3"/>
              </c:numCache>
            </c:numRef>
          </c:cat>
          <c:val>
            <c:numRef>
              <c:f>'14.14'!$K$37:$M$37</c:f>
              <c:numCache>
                <c:formatCode>#,##0.0</c:formatCode>
                <c:ptCount val="3"/>
              </c:numCache>
            </c:numRef>
          </c:val>
        </c:ser>
        <c:ser>
          <c:idx val="7"/>
          <c:order val="7"/>
          <c:tx>
            <c:strRef>
              <c:f>'14.14'!$J$38</c:f>
              <c:strCache>
                <c:ptCount val="1"/>
              </c:strCache>
            </c:strRef>
          </c:tx>
          <c:spPr>
            <a:solidFill>
              <a:srgbClr val="FFC000"/>
            </a:solidFill>
          </c:spPr>
          <c:invertIfNegative val="0"/>
          <c:cat>
            <c:numRef>
              <c:f>'14.14'!$K$30:$M$30</c:f>
              <c:numCache>
                <c:formatCode>General</c:formatCode>
                <c:ptCount val="3"/>
              </c:numCache>
            </c:numRef>
          </c:cat>
          <c:val>
            <c:numRef>
              <c:f>'14.14'!$K$38:$M$38</c:f>
              <c:numCache>
                <c:formatCode>#,##0.0</c:formatCode>
                <c:ptCount val="3"/>
              </c:numCache>
            </c:numRef>
          </c:val>
        </c:ser>
        <c:dLbls>
          <c:showLegendKey val="0"/>
          <c:showVal val="0"/>
          <c:showCatName val="0"/>
          <c:showSerName val="0"/>
          <c:showPercent val="0"/>
          <c:showBubbleSize val="0"/>
        </c:dLbls>
        <c:gapWidth val="150"/>
        <c:overlap val="100"/>
        <c:axId val="345361792"/>
        <c:axId val="345367680"/>
      </c:barChart>
      <c:catAx>
        <c:axId val="345361792"/>
        <c:scaling>
          <c:orientation val="minMax"/>
        </c:scaling>
        <c:delete val="0"/>
        <c:axPos val="b"/>
        <c:numFmt formatCode="General" sourceLinked="1"/>
        <c:majorTickMark val="none"/>
        <c:minorTickMark val="none"/>
        <c:tickLblPos val="nextTo"/>
        <c:txPr>
          <a:bodyPr/>
          <a:lstStyle/>
          <a:p>
            <a:pPr>
              <a:defRPr sz="900"/>
            </a:pPr>
            <a:endParaRPr lang="cs-CZ"/>
          </a:p>
        </c:txPr>
        <c:crossAx val="345367680"/>
        <c:crosses val="autoZero"/>
        <c:auto val="1"/>
        <c:lblAlgn val="ctr"/>
        <c:lblOffset val="100"/>
        <c:noMultiLvlLbl val="0"/>
      </c:catAx>
      <c:valAx>
        <c:axId val="34536768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34536179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'14.14'!$L$19:$L$26</c:f>
              <c:numCache>
                <c:formatCode>General</c:formatCode>
                <c:ptCount val="8"/>
              </c:numCache>
            </c:numRef>
          </c:cat>
          <c:val>
            <c:numRef>
              <c:f>'14.14'!$M$19:$M$26</c:f>
              <c:numCache>
                <c:formatCode>0.0%</c:formatCode>
                <c:ptCount val="8"/>
              </c:numCache>
            </c:numRef>
          </c:val>
        </c:ser>
        <c:dLbls>
          <c:showLegendKey val="0"/>
          <c:showVal val="0"/>
          <c:showCatName val="0"/>
          <c:showSerName val="0"/>
          <c:showPercent val="0"/>
          <c:showBubbleSize val="0"/>
        </c:dLbls>
        <c:gapWidth val="150"/>
        <c:axId val="355481088"/>
        <c:axId val="355482624"/>
      </c:barChart>
      <c:catAx>
        <c:axId val="355481088"/>
        <c:scaling>
          <c:orientation val="minMax"/>
        </c:scaling>
        <c:delete val="0"/>
        <c:axPos val="l"/>
        <c:numFmt formatCode="General" sourceLinked="1"/>
        <c:majorTickMark val="none"/>
        <c:minorTickMark val="none"/>
        <c:tickLblPos val="nextTo"/>
        <c:txPr>
          <a:bodyPr/>
          <a:lstStyle/>
          <a:p>
            <a:pPr>
              <a:defRPr sz="900"/>
            </a:pPr>
            <a:endParaRPr lang="cs-CZ"/>
          </a:p>
        </c:txPr>
        <c:crossAx val="355482624"/>
        <c:crosses val="autoZero"/>
        <c:auto val="1"/>
        <c:lblAlgn val="ctr"/>
        <c:lblOffset val="100"/>
        <c:noMultiLvlLbl val="0"/>
      </c:catAx>
      <c:valAx>
        <c:axId val="35548262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35548108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8.7459664576854723E-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'8.3'!$K$27</c:f>
              <c:strCache>
                <c:ptCount val="1"/>
                <c:pt idx="0">
                  <c:v>Průmysl</c:v>
                </c:pt>
              </c:strCache>
            </c:strRef>
          </c:tx>
          <c:invertIfNegative val="0"/>
          <c:cat>
            <c:strRef>
              <c:f>'8.3'!$L$26:$N$26</c:f>
              <c:strCache>
                <c:ptCount val="3"/>
                <c:pt idx="0">
                  <c:v>Leden</c:v>
                </c:pt>
                <c:pt idx="1">
                  <c:v>Únor</c:v>
                </c:pt>
                <c:pt idx="2">
                  <c:v>Březen</c:v>
                </c:pt>
              </c:strCache>
            </c:strRef>
          </c:cat>
          <c:val>
            <c:numRef>
              <c:f>'8.3'!$L$27:$N$27</c:f>
              <c:numCache>
                <c:formatCode>#,##0.0</c:formatCode>
                <c:ptCount val="3"/>
                <c:pt idx="0">
                  <c:v>86670.369000000006</c:v>
                </c:pt>
                <c:pt idx="1">
                  <c:v>62611.563000000002</c:v>
                </c:pt>
                <c:pt idx="2">
                  <c:v>46481.964999999997</c:v>
                </c:pt>
              </c:numCache>
            </c:numRef>
          </c:val>
        </c:ser>
        <c:ser>
          <c:idx val="1"/>
          <c:order val="1"/>
          <c:tx>
            <c:strRef>
              <c:f>'8.3'!$K$28</c:f>
              <c:strCache>
                <c:ptCount val="1"/>
                <c:pt idx="0">
                  <c:v>Energetika</c:v>
                </c:pt>
              </c:strCache>
            </c:strRef>
          </c:tx>
          <c:invertIfNegative val="0"/>
          <c:cat>
            <c:strRef>
              <c:f>'8.3'!$L$26:$N$26</c:f>
              <c:strCache>
                <c:ptCount val="3"/>
                <c:pt idx="0">
                  <c:v>Leden</c:v>
                </c:pt>
                <c:pt idx="1">
                  <c:v>Únor</c:v>
                </c:pt>
                <c:pt idx="2">
                  <c:v>Březen</c:v>
                </c:pt>
              </c:strCache>
            </c:strRef>
          </c:cat>
          <c:val>
            <c:numRef>
              <c:f>'8.3'!$L$28:$N$28</c:f>
              <c:numCache>
                <c:formatCode>#,##0.0</c:formatCode>
                <c:ptCount val="3"/>
                <c:pt idx="0">
                  <c:v>771.41</c:v>
                </c:pt>
                <c:pt idx="1">
                  <c:v>579.04999999999995</c:v>
                </c:pt>
                <c:pt idx="2">
                  <c:v>463.54</c:v>
                </c:pt>
              </c:numCache>
            </c:numRef>
          </c:val>
        </c:ser>
        <c:ser>
          <c:idx val="2"/>
          <c:order val="2"/>
          <c:tx>
            <c:strRef>
              <c:f>'8.3'!$K$29</c:f>
              <c:strCache>
                <c:ptCount val="1"/>
                <c:pt idx="0">
                  <c:v>Doprava</c:v>
                </c:pt>
              </c:strCache>
            </c:strRef>
          </c:tx>
          <c:invertIfNegative val="0"/>
          <c:cat>
            <c:strRef>
              <c:f>'8.3'!$L$26:$N$26</c:f>
              <c:strCache>
                <c:ptCount val="3"/>
                <c:pt idx="0">
                  <c:v>Leden</c:v>
                </c:pt>
                <c:pt idx="1">
                  <c:v>Únor</c:v>
                </c:pt>
                <c:pt idx="2">
                  <c:v>Březen</c:v>
                </c:pt>
              </c:strCache>
            </c:strRef>
          </c:cat>
          <c:val>
            <c:numRef>
              <c:f>'8.3'!$L$29:$N$29</c:f>
              <c:numCache>
                <c:formatCode>#,##0.0</c:formatCode>
                <c:ptCount val="3"/>
                <c:pt idx="0">
                  <c:v>184.6</c:v>
                </c:pt>
                <c:pt idx="1">
                  <c:v>149.19999999999999</c:v>
                </c:pt>
                <c:pt idx="2">
                  <c:v>89</c:v>
                </c:pt>
              </c:numCache>
            </c:numRef>
          </c:val>
        </c:ser>
        <c:ser>
          <c:idx val="3"/>
          <c:order val="3"/>
          <c:tx>
            <c:strRef>
              <c:f>'8.3'!$K$30</c:f>
              <c:strCache>
                <c:ptCount val="1"/>
                <c:pt idx="0">
                  <c:v>Stavebnictví</c:v>
                </c:pt>
              </c:strCache>
            </c:strRef>
          </c:tx>
          <c:invertIfNegative val="0"/>
          <c:cat>
            <c:strRef>
              <c:f>'8.3'!$L$26:$N$26</c:f>
              <c:strCache>
                <c:ptCount val="3"/>
                <c:pt idx="0">
                  <c:v>Leden</c:v>
                </c:pt>
                <c:pt idx="1">
                  <c:v>Únor</c:v>
                </c:pt>
                <c:pt idx="2">
                  <c:v>Březen</c:v>
                </c:pt>
              </c:strCache>
            </c:strRef>
          </c:cat>
          <c:val>
            <c:numRef>
              <c:f>'8.3'!$L$30:$N$30</c:f>
              <c:numCache>
                <c:formatCode>#,##0.0</c:formatCode>
                <c:ptCount val="3"/>
                <c:pt idx="0">
                  <c:v>126</c:v>
                </c:pt>
                <c:pt idx="1">
                  <c:v>94</c:v>
                </c:pt>
                <c:pt idx="2">
                  <c:v>92</c:v>
                </c:pt>
              </c:numCache>
            </c:numRef>
          </c:val>
        </c:ser>
        <c:ser>
          <c:idx val="4"/>
          <c:order val="4"/>
          <c:tx>
            <c:strRef>
              <c:f>'8.3'!$K$31</c:f>
              <c:strCache>
                <c:ptCount val="1"/>
                <c:pt idx="0">
                  <c:v>Zemědělství a lesnictví</c:v>
                </c:pt>
              </c:strCache>
            </c:strRef>
          </c:tx>
          <c:invertIfNegative val="0"/>
          <c:cat>
            <c:strRef>
              <c:f>'8.3'!$L$26:$N$26</c:f>
              <c:strCache>
                <c:ptCount val="3"/>
                <c:pt idx="0">
                  <c:v>Leden</c:v>
                </c:pt>
                <c:pt idx="1">
                  <c:v>Únor</c:v>
                </c:pt>
                <c:pt idx="2">
                  <c:v>Březen</c:v>
                </c:pt>
              </c:strCache>
            </c:strRef>
          </c:cat>
          <c:val>
            <c:numRef>
              <c:f>'8.3'!$L$31:$N$31</c:f>
              <c:numCache>
                <c:formatCode>#,##0.0</c:formatCode>
                <c:ptCount val="3"/>
                <c:pt idx="0">
                  <c:v>2863</c:v>
                </c:pt>
                <c:pt idx="1">
                  <c:v>2953.4</c:v>
                </c:pt>
                <c:pt idx="2">
                  <c:v>2421</c:v>
                </c:pt>
              </c:numCache>
            </c:numRef>
          </c:val>
        </c:ser>
        <c:ser>
          <c:idx val="5"/>
          <c:order val="5"/>
          <c:tx>
            <c:strRef>
              <c:f>'8.3'!$K$32</c:f>
              <c:strCache>
                <c:ptCount val="1"/>
                <c:pt idx="0">
                  <c:v>Domácnosti</c:v>
                </c:pt>
              </c:strCache>
            </c:strRef>
          </c:tx>
          <c:invertIfNegative val="0"/>
          <c:cat>
            <c:strRef>
              <c:f>'8.3'!$L$26:$N$26</c:f>
              <c:strCache>
                <c:ptCount val="3"/>
                <c:pt idx="0">
                  <c:v>Leden</c:v>
                </c:pt>
                <c:pt idx="1">
                  <c:v>Únor</c:v>
                </c:pt>
                <c:pt idx="2">
                  <c:v>Březen</c:v>
                </c:pt>
              </c:strCache>
            </c:strRef>
          </c:cat>
          <c:val>
            <c:numRef>
              <c:f>'8.3'!$L$32:$N$32</c:f>
              <c:numCache>
                <c:formatCode>#,##0.0</c:formatCode>
                <c:ptCount val="3"/>
                <c:pt idx="0">
                  <c:v>471447.60999999993</c:v>
                </c:pt>
                <c:pt idx="1">
                  <c:v>354392.81599999993</c:v>
                </c:pt>
                <c:pt idx="2">
                  <c:v>285296.413</c:v>
                </c:pt>
              </c:numCache>
            </c:numRef>
          </c:val>
        </c:ser>
        <c:ser>
          <c:idx val="6"/>
          <c:order val="6"/>
          <c:tx>
            <c:strRef>
              <c:f>'8.3'!$K$33</c:f>
              <c:strCache>
                <c:ptCount val="1"/>
                <c:pt idx="0">
                  <c:v>Obchod, služby, školství, zdravotnictví</c:v>
                </c:pt>
              </c:strCache>
            </c:strRef>
          </c:tx>
          <c:invertIfNegative val="0"/>
          <c:cat>
            <c:strRef>
              <c:f>'8.3'!$L$26:$N$26</c:f>
              <c:strCache>
                <c:ptCount val="3"/>
                <c:pt idx="0">
                  <c:v>Leden</c:v>
                </c:pt>
                <c:pt idx="1">
                  <c:v>Únor</c:v>
                </c:pt>
                <c:pt idx="2">
                  <c:v>Březen</c:v>
                </c:pt>
              </c:strCache>
            </c:strRef>
          </c:cat>
          <c:val>
            <c:numRef>
              <c:f>'8.3'!$L$33:$N$33</c:f>
              <c:numCache>
                <c:formatCode>#,##0.0</c:formatCode>
                <c:ptCount val="3"/>
                <c:pt idx="0">
                  <c:v>143871.149</c:v>
                </c:pt>
                <c:pt idx="1">
                  <c:v>105627.311</c:v>
                </c:pt>
                <c:pt idx="2">
                  <c:v>82073.869999999981</c:v>
                </c:pt>
              </c:numCache>
            </c:numRef>
          </c:val>
        </c:ser>
        <c:ser>
          <c:idx val="7"/>
          <c:order val="7"/>
          <c:tx>
            <c:strRef>
              <c:f>'8.3'!$K$34</c:f>
              <c:strCache>
                <c:ptCount val="1"/>
                <c:pt idx="0">
                  <c:v>Ostatní</c:v>
                </c:pt>
              </c:strCache>
            </c:strRef>
          </c:tx>
          <c:invertIfNegative val="0"/>
          <c:cat>
            <c:strRef>
              <c:f>'8.3'!$L$26:$N$26</c:f>
              <c:strCache>
                <c:ptCount val="3"/>
                <c:pt idx="0">
                  <c:v>Leden</c:v>
                </c:pt>
                <c:pt idx="1">
                  <c:v>Únor</c:v>
                </c:pt>
                <c:pt idx="2">
                  <c:v>Březen</c:v>
                </c:pt>
              </c:strCache>
            </c:strRef>
          </c:cat>
          <c:val>
            <c:numRef>
              <c:f>'8.3'!$L$34:$N$34</c:f>
              <c:numCache>
                <c:formatCode>#,##0.0</c:formatCode>
                <c:ptCount val="3"/>
                <c:pt idx="0">
                  <c:v>142011.12599999999</c:v>
                </c:pt>
                <c:pt idx="1">
                  <c:v>105163.31</c:v>
                </c:pt>
                <c:pt idx="2">
                  <c:v>80165.820999999996</c:v>
                </c:pt>
              </c:numCache>
            </c:numRef>
          </c:val>
        </c:ser>
        <c:dLbls>
          <c:showLegendKey val="0"/>
          <c:showVal val="0"/>
          <c:showCatName val="0"/>
          <c:showSerName val="0"/>
          <c:showPercent val="0"/>
          <c:showBubbleSize val="0"/>
        </c:dLbls>
        <c:gapWidth val="150"/>
        <c:overlap val="100"/>
        <c:axId val="355648256"/>
        <c:axId val="355649792"/>
      </c:barChart>
      <c:catAx>
        <c:axId val="355648256"/>
        <c:scaling>
          <c:orientation val="minMax"/>
        </c:scaling>
        <c:delete val="0"/>
        <c:axPos val="b"/>
        <c:numFmt formatCode="General" sourceLinked="1"/>
        <c:majorTickMark val="none"/>
        <c:minorTickMark val="none"/>
        <c:tickLblPos val="nextTo"/>
        <c:txPr>
          <a:bodyPr/>
          <a:lstStyle/>
          <a:p>
            <a:pPr>
              <a:defRPr sz="900"/>
            </a:pPr>
            <a:endParaRPr lang="cs-CZ"/>
          </a:p>
        </c:txPr>
        <c:crossAx val="355649792"/>
        <c:crosses val="autoZero"/>
        <c:auto val="1"/>
        <c:lblAlgn val="ctr"/>
        <c:lblOffset val="100"/>
        <c:noMultiLvlLbl val="0"/>
      </c:catAx>
      <c:valAx>
        <c:axId val="35564979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35564825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'8.3'!$L$39</c:f>
              <c:strCache>
                <c:ptCount val="1"/>
                <c:pt idx="0">
                  <c:v>Instalovaný výkon</c:v>
                </c:pt>
              </c:strCache>
            </c:strRef>
          </c:tx>
          <c:invertIfNegative val="0"/>
          <c:val>
            <c:numRef>
              <c:f>'8.3'!$M$39</c:f>
              <c:numCache>
                <c:formatCode>0.0%</c:formatCode>
                <c:ptCount val="1"/>
                <c:pt idx="0">
                  <c:v>4.3162828859436522E-2</c:v>
                </c:pt>
              </c:numCache>
            </c:numRef>
          </c:val>
        </c:ser>
        <c:ser>
          <c:idx val="1"/>
          <c:order val="1"/>
          <c:tx>
            <c:strRef>
              <c:f>'8.3'!$L$40</c:f>
              <c:strCache>
                <c:ptCount val="1"/>
                <c:pt idx="0">
                  <c:v>Výroba tepla brutto</c:v>
                </c:pt>
              </c:strCache>
            </c:strRef>
          </c:tx>
          <c:invertIfNegative val="0"/>
          <c:val>
            <c:numRef>
              <c:f>'8.3'!$M$40</c:f>
              <c:numCache>
                <c:formatCode>0.0%</c:formatCode>
                <c:ptCount val="1"/>
                <c:pt idx="0">
                  <c:v>5.2252302455076401E-2</c:v>
                </c:pt>
              </c:numCache>
            </c:numRef>
          </c:val>
        </c:ser>
        <c:ser>
          <c:idx val="2"/>
          <c:order val="2"/>
          <c:tx>
            <c:strRef>
              <c:f>'8.3'!$L$41</c:f>
              <c:strCache>
                <c:ptCount val="1"/>
                <c:pt idx="0">
                  <c:v>Dodávky tepla</c:v>
                </c:pt>
              </c:strCache>
            </c:strRef>
          </c:tx>
          <c:invertIfNegative val="0"/>
          <c:val>
            <c:numRef>
              <c:f>'8.3'!$M$41</c:f>
              <c:numCache>
                <c:formatCode>0.0%</c:formatCode>
                <c:ptCount val="1"/>
                <c:pt idx="0">
                  <c:v>6.2965702165714385E-2</c:v>
                </c:pt>
              </c:numCache>
            </c:numRef>
          </c:val>
        </c:ser>
        <c:dLbls>
          <c:showLegendKey val="0"/>
          <c:showVal val="0"/>
          <c:showCatName val="0"/>
          <c:showSerName val="0"/>
          <c:showPercent val="0"/>
          <c:showBubbleSize val="0"/>
        </c:dLbls>
        <c:gapWidth val="150"/>
        <c:axId val="372325760"/>
        <c:axId val="372327552"/>
      </c:barChart>
      <c:catAx>
        <c:axId val="372325760"/>
        <c:scaling>
          <c:orientation val="maxMin"/>
        </c:scaling>
        <c:delete val="0"/>
        <c:axPos val="l"/>
        <c:numFmt formatCode="General" sourceLinked="1"/>
        <c:majorTickMark val="none"/>
        <c:minorTickMark val="none"/>
        <c:tickLblPos val="none"/>
        <c:crossAx val="372327552"/>
        <c:crosses val="autoZero"/>
        <c:auto val="1"/>
        <c:lblAlgn val="ctr"/>
        <c:lblOffset val="100"/>
        <c:noMultiLvlLbl val="0"/>
      </c:catAx>
      <c:valAx>
        <c:axId val="372327552"/>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372325760"/>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28462293680703638"/>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'8.3'!$K$10</c:f>
              <c:strCache>
                <c:ptCount val="1"/>
                <c:pt idx="0">
                  <c:v>Biomasa</c:v>
                </c:pt>
              </c:strCache>
            </c:strRef>
          </c:tx>
          <c:spPr>
            <a:solidFill>
              <a:schemeClr val="accent3">
                <a:lumMod val="75000"/>
              </a:schemeClr>
            </a:solidFill>
          </c:spPr>
          <c:invertIfNegative val="0"/>
          <c:cat>
            <c:strRef>
              <c:f>'8.3'!$L$9:$N$9</c:f>
              <c:strCache>
                <c:ptCount val="3"/>
                <c:pt idx="0">
                  <c:v>Leden</c:v>
                </c:pt>
                <c:pt idx="1">
                  <c:v>Únor</c:v>
                </c:pt>
                <c:pt idx="2">
                  <c:v>Březen</c:v>
                </c:pt>
              </c:strCache>
            </c:strRef>
          </c:cat>
          <c:val>
            <c:numRef>
              <c:f>'8.3'!$L$10:$N$10</c:f>
              <c:numCache>
                <c:formatCode>#,##0.0</c:formatCode>
                <c:ptCount val="3"/>
                <c:pt idx="0">
                  <c:v>53308.94</c:v>
                </c:pt>
                <c:pt idx="1">
                  <c:v>55406.439999999995</c:v>
                </c:pt>
                <c:pt idx="2">
                  <c:v>53694.340000000004</c:v>
                </c:pt>
              </c:numCache>
            </c:numRef>
          </c:val>
        </c:ser>
        <c:ser>
          <c:idx val="1"/>
          <c:order val="1"/>
          <c:tx>
            <c:strRef>
              <c:f>'8.3'!$K$11</c:f>
              <c:strCache>
                <c:ptCount val="1"/>
                <c:pt idx="0">
                  <c:v>Bioplyn</c:v>
                </c:pt>
              </c:strCache>
            </c:strRef>
          </c:tx>
          <c:spPr>
            <a:solidFill>
              <a:schemeClr val="bg2">
                <a:lumMod val="50000"/>
              </a:schemeClr>
            </a:solidFill>
          </c:spPr>
          <c:invertIfNegative val="0"/>
          <c:cat>
            <c:strRef>
              <c:f>'8.3'!$L$9:$N$9</c:f>
              <c:strCache>
                <c:ptCount val="3"/>
                <c:pt idx="0">
                  <c:v>Leden</c:v>
                </c:pt>
                <c:pt idx="1">
                  <c:v>Únor</c:v>
                </c:pt>
                <c:pt idx="2">
                  <c:v>Březen</c:v>
                </c:pt>
              </c:strCache>
            </c:strRef>
          </c:cat>
          <c:val>
            <c:numRef>
              <c:f>'8.3'!$L$11:$N$11</c:f>
              <c:numCache>
                <c:formatCode>#,##0.0</c:formatCode>
                <c:ptCount val="3"/>
                <c:pt idx="0">
                  <c:v>10620.075999999999</c:v>
                </c:pt>
                <c:pt idx="1">
                  <c:v>8261.41</c:v>
                </c:pt>
                <c:pt idx="2">
                  <c:v>6967.38</c:v>
                </c:pt>
              </c:numCache>
            </c:numRef>
          </c:val>
        </c:ser>
        <c:ser>
          <c:idx val="2"/>
          <c:order val="2"/>
          <c:tx>
            <c:strRef>
              <c:f>'8.3'!$K$12</c:f>
              <c:strCache>
                <c:ptCount val="1"/>
                <c:pt idx="0">
                  <c:v>Černé uhlí</c:v>
                </c:pt>
              </c:strCache>
            </c:strRef>
          </c:tx>
          <c:spPr>
            <a:solidFill>
              <a:schemeClr val="tx1"/>
            </a:solidFill>
          </c:spPr>
          <c:invertIfNegative val="0"/>
          <c:cat>
            <c:strRef>
              <c:f>'8.3'!$L$9:$N$9</c:f>
              <c:strCache>
                <c:ptCount val="3"/>
                <c:pt idx="0">
                  <c:v>Leden</c:v>
                </c:pt>
                <c:pt idx="1">
                  <c:v>Únor</c:v>
                </c:pt>
                <c:pt idx="2">
                  <c:v>Březen</c:v>
                </c:pt>
              </c:strCache>
            </c:strRef>
          </c:cat>
          <c:val>
            <c:numRef>
              <c:f>'8.3'!$L$12:$N$12</c:f>
              <c:numCache>
                <c:formatCode>#,##0.0</c:formatCode>
                <c:ptCount val="3"/>
                <c:pt idx="0">
                  <c:v>0</c:v>
                </c:pt>
                <c:pt idx="1">
                  <c:v>0</c:v>
                </c:pt>
                <c:pt idx="2">
                  <c:v>0</c:v>
                </c:pt>
              </c:numCache>
            </c:numRef>
          </c:val>
        </c:ser>
        <c:ser>
          <c:idx val="3"/>
          <c:order val="3"/>
          <c:tx>
            <c:strRef>
              <c:f>'8.3'!$K$13</c:f>
              <c:strCache>
                <c:ptCount val="1"/>
                <c:pt idx="0">
                  <c:v>Elektrická energie</c:v>
                </c:pt>
              </c:strCache>
            </c:strRef>
          </c:tx>
          <c:invertIfNegative val="0"/>
          <c:cat>
            <c:strRef>
              <c:f>'8.3'!$L$9:$N$9</c:f>
              <c:strCache>
                <c:ptCount val="3"/>
                <c:pt idx="0">
                  <c:v>Leden</c:v>
                </c:pt>
                <c:pt idx="1">
                  <c:v>Únor</c:v>
                </c:pt>
                <c:pt idx="2">
                  <c:v>Březen</c:v>
                </c:pt>
              </c:strCache>
            </c:strRef>
          </c:cat>
          <c:val>
            <c:numRef>
              <c:f>'8.3'!$L$13:$N$13</c:f>
              <c:numCache>
                <c:formatCode>#,##0.0</c:formatCode>
                <c:ptCount val="3"/>
                <c:pt idx="0">
                  <c:v>296</c:v>
                </c:pt>
                <c:pt idx="1">
                  <c:v>359</c:v>
                </c:pt>
                <c:pt idx="2">
                  <c:v>811</c:v>
                </c:pt>
              </c:numCache>
            </c:numRef>
          </c:val>
        </c:ser>
        <c:ser>
          <c:idx val="4"/>
          <c:order val="4"/>
          <c:tx>
            <c:strRef>
              <c:f>'8.3'!$K$14</c:f>
              <c:strCache>
                <c:ptCount val="1"/>
                <c:pt idx="0">
                  <c:v>Energie prostředí (tepelné čerpadlo)</c:v>
                </c:pt>
              </c:strCache>
            </c:strRef>
          </c:tx>
          <c:invertIfNegative val="0"/>
          <c:cat>
            <c:strRef>
              <c:f>'8.3'!$L$9:$N$9</c:f>
              <c:strCache>
                <c:ptCount val="3"/>
                <c:pt idx="0">
                  <c:v>Leden</c:v>
                </c:pt>
                <c:pt idx="1">
                  <c:v>Únor</c:v>
                </c:pt>
                <c:pt idx="2">
                  <c:v>Březen</c:v>
                </c:pt>
              </c:strCache>
            </c:strRef>
          </c:cat>
          <c:val>
            <c:numRef>
              <c:f>'8.3'!$L$14:$N$14</c:f>
              <c:numCache>
                <c:formatCode>#,##0.0</c:formatCode>
                <c:ptCount val="3"/>
                <c:pt idx="0">
                  <c:v>116</c:v>
                </c:pt>
                <c:pt idx="1">
                  <c:v>76</c:v>
                </c:pt>
                <c:pt idx="2">
                  <c:v>52</c:v>
                </c:pt>
              </c:numCache>
            </c:numRef>
          </c:val>
        </c:ser>
        <c:ser>
          <c:idx val="5"/>
          <c:order val="5"/>
          <c:tx>
            <c:strRef>
              <c:f>'8.3'!$K$15</c:f>
              <c:strCache>
                <c:ptCount val="1"/>
                <c:pt idx="0">
                  <c:v>Energie Slunce (solární kolektor)</c:v>
                </c:pt>
              </c:strCache>
            </c:strRef>
          </c:tx>
          <c:invertIfNegative val="0"/>
          <c:cat>
            <c:strRef>
              <c:f>'8.3'!$L$9:$N$9</c:f>
              <c:strCache>
                <c:ptCount val="3"/>
                <c:pt idx="0">
                  <c:v>Leden</c:v>
                </c:pt>
                <c:pt idx="1">
                  <c:v>Únor</c:v>
                </c:pt>
                <c:pt idx="2">
                  <c:v>Březen</c:v>
                </c:pt>
              </c:strCache>
            </c:strRef>
          </c:cat>
          <c:val>
            <c:numRef>
              <c:f>'8.3'!$L$15:$N$15</c:f>
              <c:numCache>
                <c:formatCode>#,##0.0</c:formatCode>
                <c:ptCount val="3"/>
                <c:pt idx="0">
                  <c:v>0</c:v>
                </c:pt>
                <c:pt idx="1">
                  <c:v>2</c:v>
                </c:pt>
                <c:pt idx="2">
                  <c:v>3</c:v>
                </c:pt>
              </c:numCache>
            </c:numRef>
          </c:val>
        </c:ser>
        <c:ser>
          <c:idx val="6"/>
          <c:order val="6"/>
          <c:tx>
            <c:strRef>
              <c:f>'8.3'!$K$16</c:f>
              <c:strCache>
                <c:ptCount val="1"/>
                <c:pt idx="0">
                  <c:v>Hnědé uhlí</c:v>
                </c:pt>
              </c:strCache>
            </c:strRef>
          </c:tx>
          <c:spPr>
            <a:solidFill>
              <a:srgbClr val="6E4932"/>
            </a:solidFill>
          </c:spPr>
          <c:invertIfNegative val="0"/>
          <c:cat>
            <c:strRef>
              <c:f>'8.3'!$L$9:$N$9</c:f>
              <c:strCache>
                <c:ptCount val="3"/>
                <c:pt idx="0">
                  <c:v>Leden</c:v>
                </c:pt>
                <c:pt idx="1">
                  <c:v>Únor</c:v>
                </c:pt>
                <c:pt idx="2">
                  <c:v>Březen</c:v>
                </c:pt>
              </c:strCache>
            </c:strRef>
          </c:cat>
          <c:val>
            <c:numRef>
              <c:f>'8.3'!$L$16:$N$16</c:f>
              <c:numCache>
                <c:formatCode>#,##0.0</c:formatCode>
                <c:ptCount val="3"/>
                <c:pt idx="0">
                  <c:v>33338.769999999997</c:v>
                </c:pt>
                <c:pt idx="1">
                  <c:v>10579.1</c:v>
                </c:pt>
                <c:pt idx="2">
                  <c:v>322</c:v>
                </c:pt>
              </c:numCache>
            </c:numRef>
          </c:val>
        </c:ser>
        <c:ser>
          <c:idx val="7"/>
          <c:order val="7"/>
          <c:tx>
            <c:strRef>
              <c:f>'8.3'!$K$17</c:f>
              <c:strCache>
                <c:ptCount val="1"/>
                <c:pt idx="0">
                  <c:v>Jaderné palivo</c:v>
                </c:pt>
              </c:strCache>
            </c:strRef>
          </c:tx>
          <c:invertIfNegative val="0"/>
          <c:cat>
            <c:strRef>
              <c:f>'8.3'!$L$9:$N$9</c:f>
              <c:strCache>
                <c:ptCount val="3"/>
                <c:pt idx="0">
                  <c:v>Leden</c:v>
                </c:pt>
                <c:pt idx="1">
                  <c:v>Únor</c:v>
                </c:pt>
                <c:pt idx="2">
                  <c:v>Březen</c:v>
                </c:pt>
              </c:strCache>
            </c:strRef>
          </c:cat>
          <c:val>
            <c:numRef>
              <c:f>'8.3'!$L$17:$N$17</c:f>
              <c:numCache>
                <c:formatCode>#,##0.0</c:formatCode>
                <c:ptCount val="3"/>
                <c:pt idx="0">
                  <c:v>0</c:v>
                </c:pt>
                <c:pt idx="1">
                  <c:v>0</c:v>
                </c:pt>
                <c:pt idx="2">
                  <c:v>0</c:v>
                </c:pt>
              </c:numCache>
            </c:numRef>
          </c:val>
        </c:ser>
        <c:ser>
          <c:idx val="8"/>
          <c:order val="8"/>
          <c:tx>
            <c:strRef>
              <c:f>'8.3'!$K$18</c:f>
              <c:strCache>
                <c:ptCount val="1"/>
                <c:pt idx="0">
                  <c:v>Koks</c:v>
                </c:pt>
              </c:strCache>
            </c:strRef>
          </c:tx>
          <c:invertIfNegative val="0"/>
          <c:cat>
            <c:strRef>
              <c:f>'8.3'!$L$9:$N$9</c:f>
              <c:strCache>
                <c:ptCount val="3"/>
                <c:pt idx="0">
                  <c:v>Leden</c:v>
                </c:pt>
                <c:pt idx="1">
                  <c:v>Únor</c:v>
                </c:pt>
                <c:pt idx="2">
                  <c:v>Březen</c:v>
                </c:pt>
              </c:strCache>
            </c:strRef>
          </c:cat>
          <c:val>
            <c:numRef>
              <c:f>'8.3'!$L$18:$N$18</c:f>
              <c:numCache>
                <c:formatCode>#,##0.0</c:formatCode>
                <c:ptCount val="3"/>
                <c:pt idx="0">
                  <c:v>0</c:v>
                </c:pt>
                <c:pt idx="1">
                  <c:v>0</c:v>
                </c:pt>
                <c:pt idx="2">
                  <c:v>0</c:v>
                </c:pt>
              </c:numCache>
            </c:numRef>
          </c:val>
        </c:ser>
        <c:ser>
          <c:idx val="9"/>
          <c:order val="9"/>
          <c:tx>
            <c:strRef>
              <c:f>'8.3'!$K$19</c:f>
              <c:strCache>
                <c:ptCount val="1"/>
                <c:pt idx="0">
                  <c:v>Odpadní teplo</c:v>
                </c:pt>
              </c:strCache>
            </c:strRef>
          </c:tx>
          <c:invertIfNegative val="0"/>
          <c:cat>
            <c:strRef>
              <c:f>'8.3'!$L$9:$N$9</c:f>
              <c:strCache>
                <c:ptCount val="3"/>
                <c:pt idx="0">
                  <c:v>Leden</c:v>
                </c:pt>
                <c:pt idx="1">
                  <c:v>Únor</c:v>
                </c:pt>
                <c:pt idx="2">
                  <c:v>Březen</c:v>
                </c:pt>
              </c:strCache>
            </c:strRef>
          </c:cat>
          <c:val>
            <c:numRef>
              <c:f>'8.3'!$L$19:$N$19</c:f>
              <c:numCache>
                <c:formatCode>#,##0.0</c:formatCode>
                <c:ptCount val="3"/>
                <c:pt idx="0">
                  <c:v>10308.24</c:v>
                </c:pt>
                <c:pt idx="1">
                  <c:v>9158.92</c:v>
                </c:pt>
                <c:pt idx="2">
                  <c:v>8804.25</c:v>
                </c:pt>
              </c:numCache>
            </c:numRef>
          </c:val>
        </c:ser>
        <c:ser>
          <c:idx val="10"/>
          <c:order val="10"/>
          <c:tx>
            <c:strRef>
              <c:f>'8.3'!$K$20</c:f>
              <c:strCache>
                <c:ptCount val="1"/>
                <c:pt idx="0">
                  <c:v>Ostatní kapalná paliva</c:v>
                </c:pt>
              </c:strCache>
            </c:strRef>
          </c:tx>
          <c:invertIfNegative val="0"/>
          <c:cat>
            <c:strRef>
              <c:f>'8.3'!$L$9:$N$9</c:f>
              <c:strCache>
                <c:ptCount val="3"/>
                <c:pt idx="0">
                  <c:v>Leden</c:v>
                </c:pt>
                <c:pt idx="1">
                  <c:v>Únor</c:v>
                </c:pt>
                <c:pt idx="2">
                  <c:v>Březen</c:v>
                </c:pt>
              </c:strCache>
            </c:strRef>
          </c:cat>
          <c:val>
            <c:numRef>
              <c:f>'8.3'!$L$20:$N$20</c:f>
              <c:numCache>
                <c:formatCode>#,##0.0</c:formatCode>
                <c:ptCount val="3"/>
                <c:pt idx="0">
                  <c:v>0</c:v>
                </c:pt>
                <c:pt idx="1">
                  <c:v>0</c:v>
                </c:pt>
                <c:pt idx="2">
                  <c:v>0</c:v>
                </c:pt>
              </c:numCache>
            </c:numRef>
          </c:val>
        </c:ser>
        <c:ser>
          <c:idx val="11"/>
          <c:order val="11"/>
          <c:tx>
            <c:strRef>
              <c:f>'8.3'!$K$21</c:f>
              <c:strCache>
                <c:ptCount val="1"/>
                <c:pt idx="0">
                  <c:v>Ostatní pevná paliva</c:v>
                </c:pt>
              </c:strCache>
            </c:strRef>
          </c:tx>
          <c:invertIfNegative val="0"/>
          <c:cat>
            <c:strRef>
              <c:f>'8.3'!$L$9:$N$9</c:f>
              <c:strCache>
                <c:ptCount val="3"/>
                <c:pt idx="0">
                  <c:v>Leden</c:v>
                </c:pt>
                <c:pt idx="1">
                  <c:v>Únor</c:v>
                </c:pt>
                <c:pt idx="2">
                  <c:v>Březen</c:v>
                </c:pt>
              </c:strCache>
            </c:strRef>
          </c:cat>
          <c:val>
            <c:numRef>
              <c:f>'8.3'!$L$21:$N$21</c:f>
              <c:numCache>
                <c:formatCode>#,##0.0</c:formatCode>
                <c:ptCount val="3"/>
                <c:pt idx="0">
                  <c:v>86869</c:v>
                </c:pt>
                <c:pt idx="1">
                  <c:v>65910</c:v>
                </c:pt>
                <c:pt idx="2">
                  <c:v>66481</c:v>
                </c:pt>
              </c:numCache>
            </c:numRef>
          </c:val>
        </c:ser>
        <c:ser>
          <c:idx val="12"/>
          <c:order val="12"/>
          <c:tx>
            <c:strRef>
              <c:f>'8.3'!$K$22</c:f>
              <c:strCache>
                <c:ptCount val="1"/>
                <c:pt idx="0">
                  <c:v>Ostatní plyny</c:v>
                </c:pt>
              </c:strCache>
            </c:strRef>
          </c:tx>
          <c:invertIfNegative val="0"/>
          <c:cat>
            <c:strRef>
              <c:f>'8.3'!$L$9:$N$9</c:f>
              <c:strCache>
                <c:ptCount val="3"/>
                <c:pt idx="0">
                  <c:v>Leden</c:v>
                </c:pt>
                <c:pt idx="1">
                  <c:v>Únor</c:v>
                </c:pt>
                <c:pt idx="2">
                  <c:v>Březen</c:v>
                </c:pt>
              </c:strCache>
            </c:strRef>
          </c:cat>
          <c:val>
            <c:numRef>
              <c:f>'8.3'!$L$22:$N$22</c:f>
              <c:numCache>
                <c:formatCode>#,##0.0</c:formatCode>
                <c:ptCount val="3"/>
                <c:pt idx="0">
                  <c:v>0</c:v>
                </c:pt>
                <c:pt idx="1">
                  <c:v>0</c:v>
                </c:pt>
                <c:pt idx="2">
                  <c:v>0</c:v>
                </c:pt>
              </c:numCache>
            </c:numRef>
          </c:val>
        </c:ser>
        <c:ser>
          <c:idx val="13"/>
          <c:order val="13"/>
          <c:tx>
            <c:strRef>
              <c:f>'8.3'!$K$23</c:f>
              <c:strCache>
                <c:ptCount val="1"/>
                <c:pt idx="0">
                  <c:v>Ostatní</c:v>
                </c:pt>
              </c:strCache>
            </c:strRef>
          </c:tx>
          <c:invertIfNegative val="0"/>
          <c:cat>
            <c:strRef>
              <c:f>'8.3'!$L$9:$N$9</c:f>
              <c:strCache>
                <c:ptCount val="3"/>
                <c:pt idx="0">
                  <c:v>Leden</c:v>
                </c:pt>
                <c:pt idx="1">
                  <c:v>Únor</c:v>
                </c:pt>
                <c:pt idx="2">
                  <c:v>Březen</c:v>
                </c:pt>
              </c:strCache>
            </c:strRef>
          </c:cat>
          <c:val>
            <c:numRef>
              <c:f>'8.3'!$L$23:$N$23</c:f>
              <c:numCache>
                <c:formatCode>#,##0.0</c:formatCode>
                <c:ptCount val="3"/>
                <c:pt idx="0">
                  <c:v>0</c:v>
                </c:pt>
                <c:pt idx="1">
                  <c:v>0</c:v>
                </c:pt>
                <c:pt idx="2">
                  <c:v>0</c:v>
                </c:pt>
              </c:numCache>
            </c:numRef>
          </c:val>
        </c:ser>
        <c:ser>
          <c:idx val="14"/>
          <c:order val="14"/>
          <c:tx>
            <c:strRef>
              <c:f>'8.3'!$K$24</c:f>
              <c:strCache>
                <c:ptCount val="1"/>
                <c:pt idx="0">
                  <c:v>Topné oleje</c:v>
                </c:pt>
              </c:strCache>
            </c:strRef>
          </c:tx>
          <c:invertIfNegative val="0"/>
          <c:cat>
            <c:strRef>
              <c:f>'8.3'!$L$9:$N$9</c:f>
              <c:strCache>
                <c:ptCount val="3"/>
                <c:pt idx="0">
                  <c:v>Leden</c:v>
                </c:pt>
                <c:pt idx="1">
                  <c:v>Únor</c:v>
                </c:pt>
                <c:pt idx="2">
                  <c:v>Březen</c:v>
                </c:pt>
              </c:strCache>
            </c:strRef>
          </c:cat>
          <c:val>
            <c:numRef>
              <c:f>'8.3'!$L$24:$N$24</c:f>
              <c:numCache>
                <c:formatCode>#,##0.0</c:formatCode>
                <c:ptCount val="3"/>
                <c:pt idx="0">
                  <c:v>30.658000000000001</c:v>
                </c:pt>
                <c:pt idx="1">
                  <c:v>30.111999999999998</c:v>
                </c:pt>
                <c:pt idx="2">
                  <c:v>22.986999999999998</c:v>
                </c:pt>
              </c:numCache>
            </c:numRef>
          </c:val>
        </c:ser>
        <c:ser>
          <c:idx val="15"/>
          <c:order val="15"/>
          <c:tx>
            <c:strRef>
              <c:f>'8.3'!$K$25</c:f>
              <c:strCache>
                <c:ptCount val="1"/>
                <c:pt idx="0">
                  <c:v>Zemní plyn</c:v>
                </c:pt>
              </c:strCache>
            </c:strRef>
          </c:tx>
          <c:spPr>
            <a:solidFill>
              <a:srgbClr val="EBE600"/>
            </a:solidFill>
          </c:spPr>
          <c:invertIfNegative val="0"/>
          <c:cat>
            <c:strRef>
              <c:f>'8.3'!$L$9:$N$9</c:f>
              <c:strCache>
                <c:ptCount val="3"/>
                <c:pt idx="0">
                  <c:v>Leden</c:v>
                </c:pt>
                <c:pt idx="1">
                  <c:v>Únor</c:v>
                </c:pt>
                <c:pt idx="2">
                  <c:v>Březen</c:v>
                </c:pt>
              </c:strCache>
            </c:strRef>
          </c:cat>
          <c:val>
            <c:numRef>
              <c:f>'8.3'!$L$25:$N$25</c:f>
              <c:numCache>
                <c:formatCode>#,##0.0</c:formatCode>
                <c:ptCount val="3"/>
                <c:pt idx="0">
                  <c:v>719196.54500000016</c:v>
                </c:pt>
                <c:pt idx="1">
                  <c:v>534421.9310000001</c:v>
                </c:pt>
                <c:pt idx="2">
                  <c:v>411500.0340000001</c:v>
                </c:pt>
              </c:numCache>
            </c:numRef>
          </c:val>
        </c:ser>
        <c:dLbls>
          <c:showLegendKey val="0"/>
          <c:showVal val="0"/>
          <c:showCatName val="0"/>
          <c:showSerName val="0"/>
          <c:showPercent val="0"/>
          <c:showBubbleSize val="0"/>
        </c:dLbls>
        <c:gapWidth val="150"/>
        <c:overlap val="100"/>
        <c:axId val="372434048"/>
        <c:axId val="372435584"/>
      </c:barChart>
      <c:catAx>
        <c:axId val="372434048"/>
        <c:scaling>
          <c:orientation val="minMax"/>
        </c:scaling>
        <c:delete val="0"/>
        <c:axPos val="b"/>
        <c:numFmt formatCode="General" sourceLinked="1"/>
        <c:majorTickMark val="none"/>
        <c:minorTickMark val="none"/>
        <c:tickLblPos val="nextTo"/>
        <c:txPr>
          <a:bodyPr/>
          <a:lstStyle/>
          <a:p>
            <a:pPr>
              <a:defRPr sz="900"/>
            </a:pPr>
            <a:endParaRPr lang="cs-CZ"/>
          </a:p>
        </c:txPr>
        <c:crossAx val="372435584"/>
        <c:crosses val="autoZero"/>
        <c:auto val="1"/>
        <c:lblAlgn val="ctr"/>
        <c:lblOffset val="100"/>
        <c:noMultiLvlLbl val="0"/>
      </c:catAx>
      <c:valAx>
        <c:axId val="37243558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37243404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dPt>
          <c:dPt>
            <c:idx val="1"/>
            <c:bubble3D val="0"/>
            <c:spPr>
              <a:solidFill>
                <a:srgbClr val="EEECE1">
                  <a:lumMod val="50000"/>
                </a:srgbClr>
              </a:solidFill>
            </c:spPr>
          </c:dPt>
          <c:dPt>
            <c:idx val="2"/>
            <c:bubble3D val="0"/>
            <c:spPr>
              <a:solidFill>
                <a:sysClr val="windowText" lastClr="000000"/>
              </a:solidFill>
            </c:spPr>
          </c:dPt>
          <c:dPt>
            <c:idx val="5"/>
            <c:bubble3D val="0"/>
          </c:dPt>
          <c:dPt>
            <c:idx val="6"/>
            <c:bubble3D val="0"/>
            <c:spPr>
              <a:solidFill>
                <a:srgbClr val="6E4932"/>
              </a:solidFill>
            </c:spPr>
          </c:dPt>
          <c:dPt>
            <c:idx val="7"/>
            <c:bubble3D val="0"/>
          </c:dPt>
          <c:dPt>
            <c:idx val="15"/>
            <c:bubble3D val="0"/>
            <c:spPr>
              <a:solidFill>
                <a:srgbClr val="EBE600"/>
              </a:solidFill>
            </c:spPr>
          </c:dPt>
          <c:cat>
            <c:numRef>
              <c:f>'8.3'!$O$10:$O$25</c:f>
              <c:numCache>
                <c:formatCode>0.0%</c:formatCode>
                <c:ptCount val="16"/>
              </c:numCache>
            </c:numRef>
          </c:cat>
          <c:val>
            <c:numRef>
              <c:f>'8.3'!$J$10:$J$25</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'8.3'!$O$27:$O$34</c:f>
              <c:numCache>
                <c:formatCode>#,##0.0</c:formatCode>
                <c:ptCount val="8"/>
              </c:numCache>
            </c:numRef>
          </c:cat>
          <c:val>
            <c:numRef>
              <c:f>'8.3'!$J$27:$J$34</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'7.1'!$O$7</c:f>
              <c:strCache>
                <c:ptCount val="1"/>
              </c:strCache>
            </c:strRef>
          </c:tx>
          <c:invertIfNegative val="0"/>
          <c:cat>
            <c:numRef>
              <c:f>'7.1'!$P$6</c:f>
              <c:numCache>
                <c:formatCode>General</c:formatCode>
                <c:ptCount val="1"/>
              </c:numCache>
            </c:numRef>
          </c:cat>
          <c:val>
            <c:numRef>
              <c:f>'7.1'!$P$7</c:f>
              <c:numCache>
                <c:formatCode>0%</c:formatCode>
                <c:ptCount val="1"/>
              </c:numCache>
            </c:numRef>
          </c:val>
        </c:ser>
        <c:ser>
          <c:idx val="1"/>
          <c:order val="1"/>
          <c:tx>
            <c:strRef>
              <c:f>'7.1'!$O$8</c:f>
              <c:strCache>
                <c:ptCount val="1"/>
              </c:strCache>
            </c:strRef>
          </c:tx>
          <c:invertIfNegative val="0"/>
          <c:cat>
            <c:numRef>
              <c:f>'7.1'!$P$6</c:f>
              <c:numCache>
                <c:formatCode>General</c:formatCode>
                <c:ptCount val="1"/>
              </c:numCache>
            </c:numRef>
          </c:cat>
          <c:val>
            <c:numRef>
              <c:f>'7.1'!$P$8</c:f>
              <c:numCache>
                <c:formatCode>0%</c:formatCode>
                <c:ptCount val="1"/>
              </c:numCache>
            </c:numRef>
          </c:val>
        </c:ser>
        <c:ser>
          <c:idx val="2"/>
          <c:order val="2"/>
          <c:tx>
            <c:strRef>
              <c:f>'7.1'!$O$9</c:f>
              <c:strCache>
                <c:ptCount val="1"/>
              </c:strCache>
            </c:strRef>
          </c:tx>
          <c:invertIfNegative val="0"/>
          <c:cat>
            <c:numRef>
              <c:f>'7.1'!$P$6</c:f>
              <c:numCache>
                <c:formatCode>General</c:formatCode>
                <c:ptCount val="1"/>
              </c:numCache>
            </c:numRef>
          </c:cat>
          <c:val>
            <c:numRef>
              <c:f>'7.1'!$P$9</c:f>
              <c:numCache>
                <c:formatCode>0%</c:formatCode>
                <c:ptCount val="1"/>
              </c:numCache>
            </c:numRef>
          </c:val>
        </c:ser>
        <c:ser>
          <c:idx val="3"/>
          <c:order val="3"/>
          <c:tx>
            <c:strRef>
              <c:f>'7.1'!$O$10</c:f>
              <c:strCache>
                <c:ptCount val="1"/>
              </c:strCache>
            </c:strRef>
          </c:tx>
          <c:invertIfNegative val="0"/>
          <c:cat>
            <c:numRef>
              <c:f>'7.1'!$P$6</c:f>
              <c:numCache>
                <c:formatCode>General</c:formatCode>
                <c:ptCount val="1"/>
              </c:numCache>
            </c:numRef>
          </c:cat>
          <c:val>
            <c:numRef>
              <c:f>'7.1'!$P$10</c:f>
              <c:numCache>
                <c:formatCode>0%</c:formatCode>
                <c:ptCount val="1"/>
              </c:numCache>
            </c:numRef>
          </c:val>
        </c:ser>
        <c:ser>
          <c:idx val="4"/>
          <c:order val="4"/>
          <c:tx>
            <c:strRef>
              <c:f>'7.1'!$O$11</c:f>
              <c:strCache>
                <c:ptCount val="1"/>
              </c:strCache>
            </c:strRef>
          </c:tx>
          <c:invertIfNegative val="0"/>
          <c:cat>
            <c:numRef>
              <c:f>'7.1'!$P$6</c:f>
              <c:numCache>
                <c:formatCode>General</c:formatCode>
                <c:ptCount val="1"/>
              </c:numCache>
            </c:numRef>
          </c:cat>
          <c:val>
            <c:numRef>
              <c:f>'7.1'!$P$11</c:f>
              <c:numCache>
                <c:formatCode>0%</c:formatCode>
                <c:ptCount val="1"/>
              </c:numCache>
            </c:numRef>
          </c:val>
        </c:ser>
        <c:ser>
          <c:idx val="5"/>
          <c:order val="5"/>
          <c:tx>
            <c:strRef>
              <c:f>'7.1'!$O$12</c:f>
              <c:strCache>
                <c:ptCount val="1"/>
              </c:strCache>
            </c:strRef>
          </c:tx>
          <c:invertIfNegative val="0"/>
          <c:cat>
            <c:numRef>
              <c:f>'7.1'!$P$6</c:f>
              <c:numCache>
                <c:formatCode>General</c:formatCode>
                <c:ptCount val="1"/>
              </c:numCache>
            </c:numRef>
          </c:cat>
          <c:val>
            <c:numRef>
              <c:f>'7.1'!$P$12</c:f>
              <c:numCache>
                <c:formatCode>0%</c:formatCode>
                <c:ptCount val="1"/>
              </c:numCache>
            </c:numRef>
          </c:val>
        </c:ser>
        <c:ser>
          <c:idx val="6"/>
          <c:order val="6"/>
          <c:tx>
            <c:strRef>
              <c:f>'7.1'!$O$13</c:f>
              <c:strCache>
                <c:ptCount val="1"/>
              </c:strCache>
            </c:strRef>
          </c:tx>
          <c:invertIfNegative val="0"/>
          <c:cat>
            <c:numRef>
              <c:f>'7.1'!$P$6</c:f>
              <c:numCache>
                <c:formatCode>General</c:formatCode>
                <c:ptCount val="1"/>
              </c:numCache>
            </c:numRef>
          </c:cat>
          <c:val>
            <c:numRef>
              <c:f>'7.1'!$P$13</c:f>
              <c:numCache>
                <c:formatCode>0%</c:formatCode>
                <c:ptCount val="1"/>
              </c:numCache>
            </c:numRef>
          </c:val>
        </c:ser>
        <c:ser>
          <c:idx val="7"/>
          <c:order val="7"/>
          <c:tx>
            <c:strRef>
              <c:f>'7.1'!$O$14</c:f>
              <c:strCache>
                <c:ptCount val="1"/>
              </c:strCache>
            </c:strRef>
          </c:tx>
          <c:invertIfNegative val="0"/>
          <c:cat>
            <c:numRef>
              <c:f>'7.1'!$P$6</c:f>
              <c:numCache>
                <c:formatCode>General</c:formatCode>
                <c:ptCount val="1"/>
              </c:numCache>
            </c:numRef>
          </c:cat>
          <c:val>
            <c:numRef>
              <c:f>'7.1'!$P$14</c:f>
              <c:numCache>
                <c:formatCode>0%</c:formatCode>
                <c:ptCount val="1"/>
              </c:numCache>
            </c:numRef>
          </c:val>
        </c:ser>
        <c:dLbls>
          <c:showLegendKey val="0"/>
          <c:showVal val="0"/>
          <c:showCatName val="0"/>
          <c:showSerName val="0"/>
          <c:showPercent val="0"/>
          <c:showBubbleSize val="0"/>
        </c:dLbls>
        <c:gapWidth val="150"/>
        <c:axId val="394705152"/>
        <c:axId val="394719232"/>
      </c:barChart>
      <c:catAx>
        <c:axId val="394705152"/>
        <c:scaling>
          <c:orientation val="minMax"/>
        </c:scaling>
        <c:delete val="1"/>
        <c:axPos val="b"/>
        <c:numFmt formatCode="General" sourceLinked="1"/>
        <c:majorTickMark val="out"/>
        <c:minorTickMark val="none"/>
        <c:tickLblPos val="nextTo"/>
        <c:crossAx val="394719232"/>
        <c:crosses val="autoZero"/>
        <c:auto val="1"/>
        <c:lblAlgn val="ctr"/>
        <c:lblOffset val="100"/>
        <c:noMultiLvlLbl val="0"/>
      </c:catAx>
      <c:valAx>
        <c:axId val="394719232"/>
        <c:scaling>
          <c:orientation val="minMax"/>
        </c:scaling>
        <c:delete val="1"/>
        <c:axPos val="l"/>
        <c:numFmt formatCode="0%" sourceLinked="1"/>
        <c:majorTickMark val="out"/>
        <c:minorTickMark val="none"/>
        <c:tickLblPos val="nextTo"/>
        <c:crossAx val="39470515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8.7459664576854723E-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'8.4'!$K$27</c:f>
              <c:strCache>
                <c:ptCount val="1"/>
                <c:pt idx="0">
                  <c:v>Průmysl</c:v>
                </c:pt>
              </c:strCache>
            </c:strRef>
          </c:tx>
          <c:invertIfNegative val="0"/>
          <c:cat>
            <c:strRef>
              <c:f>'8.4'!$L$26:$N$26</c:f>
              <c:strCache>
                <c:ptCount val="3"/>
                <c:pt idx="0">
                  <c:v>Leden</c:v>
                </c:pt>
                <c:pt idx="1">
                  <c:v>Únor</c:v>
                </c:pt>
                <c:pt idx="2">
                  <c:v>Březen</c:v>
                </c:pt>
              </c:strCache>
            </c:strRef>
          </c:cat>
          <c:val>
            <c:numRef>
              <c:f>'8.4'!$L$27:$N$27</c:f>
              <c:numCache>
                <c:formatCode>#,##0.0</c:formatCode>
                <c:ptCount val="3"/>
                <c:pt idx="0">
                  <c:v>31411.091999999997</c:v>
                </c:pt>
                <c:pt idx="1">
                  <c:v>26323.323</c:v>
                </c:pt>
                <c:pt idx="2">
                  <c:v>23237.150999999998</c:v>
                </c:pt>
              </c:numCache>
            </c:numRef>
          </c:val>
        </c:ser>
        <c:ser>
          <c:idx val="1"/>
          <c:order val="1"/>
          <c:tx>
            <c:strRef>
              <c:f>'8.4'!$K$28</c:f>
              <c:strCache>
                <c:ptCount val="1"/>
                <c:pt idx="0">
                  <c:v>Energetika</c:v>
                </c:pt>
              </c:strCache>
            </c:strRef>
          </c:tx>
          <c:invertIfNegative val="0"/>
          <c:cat>
            <c:strRef>
              <c:f>'8.4'!$L$26:$N$26</c:f>
              <c:strCache>
                <c:ptCount val="3"/>
                <c:pt idx="0">
                  <c:v>Leden</c:v>
                </c:pt>
                <c:pt idx="1">
                  <c:v>Únor</c:v>
                </c:pt>
                <c:pt idx="2">
                  <c:v>Březen</c:v>
                </c:pt>
              </c:strCache>
            </c:strRef>
          </c:cat>
          <c:val>
            <c:numRef>
              <c:f>'8.4'!$L$28:$N$28</c:f>
              <c:numCache>
                <c:formatCode>#,##0.0</c:formatCode>
                <c:ptCount val="3"/>
                <c:pt idx="0">
                  <c:v>20921.04</c:v>
                </c:pt>
                <c:pt idx="1">
                  <c:v>16246.67</c:v>
                </c:pt>
                <c:pt idx="2">
                  <c:v>15062.99</c:v>
                </c:pt>
              </c:numCache>
            </c:numRef>
          </c:val>
        </c:ser>
        <c:ser>
          <c:idx val="2"/>
          <c:order val="2"/>
          <c:tx>
            <c:strRef>
              <c:f>'8.4'!$K$29</c:f>
              <c:strCache>
                <c:ptCount val="1"/>
                <c:pt idx="0">
                  <c:v>Doprava</c:v>
                </c:pt>
              </c:strCache>
            </c:strRef>
          </c:tx>
          <c:invertIfNegative val="0"/>
          <c:cat>
            <c:strRef>
              <c:f>'8.4'!$L$26:$N$26</c:f>
              <c:strCache>
                <c:ptCount val="3"/>
                <c:pt idx="0">
                  <c:v>Leden</c:v>
                </c:pt>
                <c:pt idx="1">
                  <c:v>Únor</c:v>
                </c:pt>
                <c:pt idx="2">
                  <c:v>Březen</c:v>
                </c:pt>
              </c:strCache>
            </c:strRef>
          </c:cat>
          <c:val>
            <c:numRef>
              <c:f>'8.4'!$L$29:$N$29</c:f>
              <c:numCache>
                <c:formatCode>#,##0.0</c:formatCode>
                <c:ptCount val="3"/>
                <c:pt idx="0">
                  <c:v>2659.846</c:v>
                </c:pt>
                <c:pt idx="1">
                  <c:v>2344.8580000000002</c:v>
                </c:pt>
                <c:pt idx="2">
                  <c:v>2070.7350000000001</c:v>
                </c:pt>
              </c:numCache>
            </c:numRef>
          </c:val>
        </c:ser>
        <c:ser>
          <c:idx val="3"/>
          <c:order val="3"/>
          <c:tx>
            <c:strRef>
              <c:f>'8.4'!$K$30</c:f>
              <c:strCache>
                <c:ptCount val="1"/>
                <c:pt idx="0">
                  <c:v>Stavebnictví</c:v>
                </c:pt>
              </c:strCache>
            </c:strRef>
          </c:tx>
          <c:invertIfNegative val="0"/>
          <c:cat>
            <c:strRef>
              <c:f>'8.4'!$L$26:$N$26</c:f>
              <c:strCache>
                <c:ptCount val="3"/>
                <c:pt idx="0">
                  <c:v>Leden</c:v>
                </c:pt>
                <c:pt idx="1">
                  <c:v>Únor</c:v>
                </c:pt>
                <c:pt idx="2">
                  <c:v>Březen</c:v>
                </c:pt>
              </c:strCache>
            </c:strRef>
          </c:cat>
          <c:val>
            <c:numRef>
              <c:f>'8.4'!$L$30:$N$30</c:f>
              <c:numCache>
                <c:formatCode>#,##0.0</c:formatCode>
                <c:ptCount val="3"/>
                <c:pt idx="0">
                  <c:v>3414.3100000000004</c:v>
                </c:pt>
                <c:pt idx="1">
                  <c:v>2807.85</c:v>
                </c:pt>
                <c:pt idx="2">
                  <c:v>2466.66</c:v>
                </c:pt>
              </c:numCache>
            </c:numRef>
          </c:val>
        </c:ser>
        <c:ser>
          <c:idx val="4"/>
          <c:order val="4"/>
          <c:tx>
            <c:strRef>
              <c:f>'8.4'!$K$31</c:f>
              <c:strCache>
                <c:ptCount val="1"/>
                <c:pt idx="0">
                  <c:v>Zemědělství a lesnictví</c:v>
                </c:pt>
              </c:strCache>
            </c:strRef>
          </c:tx>
          <c:invertIfNegative val="0"/>
          <c:cat>
            <c:strRef>
              <c:f>'8.4'!$L$26:$N$26</c:f>
              <c:strCache>
                <c:ptCount val="3"/>
                <c:pt idx="0">
                  <c:v>Leden</c:v>
                </c:pt>
                <c:pt idx="1">
                  <c:v>Únor</c:v>
                </c:pt>
                <c:pt idx="2">
                  <c:v>Březen</c:v>
                </c:pt>
              </c:strCache>
            </c:strRef>
          </c:cat>
          <c:val>
            <c:numRef>
              <c:f>'8.4'!$L$31:$N$31</c:f>
              <c:numCache>
                <c:formatCode>#,##0.0</c:formatCode>
                <c:ptCount val="3"/>
                <c:pt idx="0">
                  <c:v>916.16</c:v>
                </c:pt>
                <c:pt idx="1">
                  <c:v>358.8</c:v>
                </c:pt>
                <c:pt idx="2">
                  <c:v>1727.46</c:v>
                </c:pt>
              </c:numCache>
            </c:numRef>
          </c:val>
        </c:ser>
        <c:ser>
          <c:idx val="5"/>
          <c:order val="5"/>
          <c:tx>
            <c:strRef>
              <c:f>'8.4'!$K$32</c:f>
              <c:strCache>
                <c:ptCount val="1"/>
                <c:pt idx="0">
                  <c:v>Domácnosti</c:v>
                </c:pt>
              </c:strCache>
            </c:strRef>
          </c:tx>
          <c:invertIfNegative val="0"/>
          <c:cat>
            <c:strRef>
              <c:f>'8.4'!$L$26:$N$26</c:f>
              <c:strCache>
                <c:ptCount val="3"/>
                <c:pt idx="0">
                  <c:v>Leden</c:v>
                </c:pt>
                <c:pt idx="1">
                  <c:v>Únor</c:v>
                </c:pt>
                <c:pt idx="2">
                  <c:v>Březen</c:v>
                </c:pt>
              </c:strCache>
            </c:strRef>
          </c:cat>
          <c:val>
            <c:numRef>
              <c:f>'8.4'!$L$32:$N$32</c:f>
              <c:numCache>
                <c:formatCode>#,##0.0</c:formatCode>
                <c:ptCount val="3"/>
                <c:pt idx="0">
                  <c:v>260517.90799999997</c:v>
                </c:pt>
                <c:pt idx="1">
                  <c:v>208284.42200000002</c:v>
                </c:pt>
                <c:pt idx="2">
                  <c:v>180262.79300000001</c:v>
                </c:pt>
              </c:numCache>
            </c:numRef>
          </c:val>
        </c:ser>
        <c:ser>
          <c:idx val="6"/>
          <c:order val="6"/>
          <c:tx>
            <c:strRef>
              <c:f>'8.4'!$K$33</c:f>
              <c:strCache>
                <c:ptCount val="1"/>
                <c:pt idx="0">
                  <c:v>Obchod, služby, školství, zdravotnictví</c:v>
                </c:pt>
              </c:strCache>
            </c:strRef>
          </c:tx>
          <c:invertIfNegative val="0"/>
          <c:cat>
            <c:strRef>
              <c:f>'8.4'!$L$26:$N$26</c:f>
              <c:strCache>
                <c:ptCount val="3"/>
                <c:pt idx="0">
                  <c:v>Leden</c:v>
                </c:pt>
                <c:pt idx="1">
                  <c:v>Únor</c:v>
                </c:pt>
                <c:pt idx="2">
                  <c:v>Březen</c:v>
                </c:pt>
              </c:strCache>
            </c:strRef>
          </c:cat>
          <c:val>
            <c:numRef>
              <c:f>'8.4'!$L$33:$N$33</c:f>
              <c:numCache>
                <c:formatCode>#,##0.0</c:formatCode>
                <c:ptCount val="3"/>
                <c:pt idx="0">
                  <c:v>120074.95000000001</c:v>
                </c:pt>
                <c:pt idx="1">
                  <c:v>98738.667000000001</c:v>
                </c:pt>
                <c:pt idx="2">
                  <c:v>91274.53</c:v>
                </c:pt>
              </c:numCache>
            </c:numRef>
          </c:val>
        </c:ser>
        <c:ser>
          <c:idx val="7"/>
          <c:order val="7"/>
          <c:tx>
            <c:strRef>
              <c:f>'8.4'!$K$34</c:f>
              <c:strCache>
                <c:ptCount val="1"/>
                <c:pt idx="0">
                  <c:v>Ostatní</c:v>
                </c:pt>
              </c:strCache>
            </c:strRef>
          </c:tx>
          <c:invertIfNegative val="0"/>
          <c:cat>
            <c:strRef>
              <c:f>'8.4'!$L$26:$N$26</c:f>
              <c:strCache>
                <c:ptCount val="3"/>
                <c:pt idx="0">
                  <c:v>Leden</c:v>
                </c:pt>
                <c:pt idx="1">
                  <c:v>Únor</c:v>
                </c:pt>
                <c:pt idx="2">
                  <c:v>Březen</c:v>
                </c:pt>
              </c:strCache>
            </c:strRef>
          </c:cat>
          <c:val>
            <c:numRef>
              <c:f>'8.4'!$L$34:$N$34</c:f>
              <c:numCache>
                <c:formatCode>#,##0.0</c:formatCode>
                <c:ptCount val="3"/>
                <c:pt idx="0">
                  <c:v>27055.334999999999</c:v>
                </c:pt>
                <c:pt idx="1">
                  <c:v>21989.66</c:v>
                </c:pt>
                <c:pt idx="2">
                  <c:v>19564.98</c:v>
                </c:pt>
              </c:numCache>
            </c:numRef>
          </c:val>
        </c:ser>
        <c:dLbls>
          <c:showLegendKey val="0"/>
          <c:showVal val="0"/>
          <c:showCatName val="0"/>
          <c:showSerName val="0"/>
          <c:showPercent val="0"/>
          <c:showBubbleSize val="0"/>
        </c:dLbls>
        <c:gapWidth val="150"/>
        <c:overlap val="100"/>
        <c:axId val="104604800"/>
        <c:axId val="104606336"/>
      </c:barChart>
      <c:catAx>
        <c:axId val="104604800"/>
        <c:scaling>
          <c:orientation val="minMax"/>
        </c:scaling>
        <c:delete val="0"/>
        <c:axPos val="b"/>
        <c:numFmt formatCode="General" sourceLinked="1"/>
        <c:majorTickMark val="none"/>
        <c:minorTickMark val="none"/>
        <c:tickLblPos val="nextTo"/>
        <c:txPr>
          <a:bodyPr/>
          <a:lstStyle/>
          <a:p>
            <a:pPr>
              <a:defRPr sz="900"/>
            </a:pPr>
            <a:endParaRPr lang="cs-CZ"/>
          </a:p>
        </c:txPr>
        <c:crossAx val="104606336"/>
        <c:crosses val="autoZero"/>
        <c:auto val="1"/>
        <c:lblAlgn val="ctr"/>
        <c:lblOffset val="100"/>
        <c:noMultiLvlLbl val="0"/>
      </c:catAx>
      <c:valAx>
        <c:axId val="104606336"/>
        <c:scaling>
          <c:orientation val="minMax"/>
          <c:max val="700000"/>
        </c:scaling>
        <c:delete val="0"/>
        <c:axPos val="l"/>
        <c:majorGridlines/>
        <c:numFmt formatCode="#,##0" sourceLinked="0"/>
        <c:majorTickMark val="out"/>
        <c:minorTickMark val="none"/>
        <c:tickLblPos val="nextTo"/>
        <c:spPr>
          <a:ln>
            <a:noFill/>
          </a:ln>
        </c:spPr>
        <c:txPr>
          <a:bodyPr/>
          <a:lstStyle/>
          <a:p>
            <a:pPr>
              <a:defRPr sz="900"/>
            </a:pPr>
            <a:endParaRPr lang="cs-CZ"/>
          </a:p>
        </c:txPr>
        <c:crossAx val="104604800"/>
        <c:crosses val="autoZero"/>
        <c:crossBetween val="between"/>
        <c:majorUnit val="1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strRef>
              <c:f>'4.1'!$O$7</c:f>
              <c:strCache>
                <c:ptCount val="1"/>
              </c:strCache>
            </c:strRef>
          </c:tx>
          <c:spPr>
            <a:solidFill>
              <a:schemeClr val="accent3">
                <a:lumMod val="75000"/>
              </a:schemeClr>
            </a:solidFill>
          </c:spPr>
          <c:invertIfNegative val="0"/>
          <c:cat>
            <c:numRef>
              <c:f>'4.1'!$P$6</c:f>
              <c:numCache>
                <c:formatCode>General</c:formatCode>
                <c:ptCount val="1"/>
              </c:numCache>
            </c:numRef>
          </c:cat>
          <c:val>
            <c:numRef>
              <c:f>'4.1'!$P$7</c:f>
              <c:numCache>
                <c:formatCode>0.0%</c:formatCode>
                <c:ptCount val="1"/>
              </c:numCache>
            </c:numRef>
          </c:val>
        </c:ser>
        <c:ser>
          <c:idx val="1"/>
          <c:order val="1"/>
          <c:tx>
            <c:strRef>
              <c:f>'4.1'!$O$8</c:f>
              <c:strCache>
                <c:ptCount val="1"/>
              </c:strCache>
            </c:strRef>
          </c:tx>
          <c:spPr>
            <a:solidFill>
              <a:schemeClr val="bg2">
                <a:lumMod val="50000"/>
              </a:schemeClr>
            </a:solidFill>
          </c:spPr>
          <c:invertIfNegative val="0"/>
          <c:cat>
            <c:numRef>
              <c:f>'4.1'!$P$6</c:f>
              <c:numCache>
                <c:formatCode>General</c:formatCode>
                <c:ptCount val="1"/>
              </c:numCache>
            </c:numRef>
          </c:cat>
          <c:val>
            <c:numRef>
              <c:f>'4.1'!$P$8</c:f>
              <c:numCache>
                <c:formatCode>0.0%</c:formatCode>
                <c:ptCount val="1"/>
              </c:numCache>
            </c:numRef>
          </c:val>
        </c:ser>
        <c:ser>
          <c:idx val="2"/>
          <c:order val="2"/>
          <c:tx>
            <c:strRef>
              <c:f>'4.1'!$O$9</c:f>
              <c:strCache>
                <c:ptCount val="1"/>
              </c:strCache>
            </c:strRef>
          </c:tx>
          <c:spPr>
            <a:solidFill>
              <a:schemeClr val="tx1"/>
            </a:solidFill>
          </c:spPr>
          <c:invertIfNegative val="0"/>
          <c:cat>
            <c:numRef>
              <c:f>'4.1'!$P$6</c:f>
              <c:numCache>
                <c:formatCode>General</c:formatCode>
                <c:ptCount val="1"/>
              </c:numCache>
            </c:numRef>
          </c:cat>
          <c:val>
            <c:numRef>
              <c:f>'4.1'!$P$9</c:f>
              <c:numCache>
                <c:formatCode>0.0%</c:formatCode>
                <c:ptCount val="1"/>
              </c:numCache>
            </c:numRef>
          </c:val>
        </c:ser>
        <c:ser>
          <c:idx val="3"/>
          <c:order val="3"/>
          <c:tx>
            <c:strRef>
              <c:f>'4.1'!$O$10</c:f>
              <c:strCache>
                <c:ptCount val="1"/>
              </c:strCache>
            </c:strRef>
          </c:tx>
          <c:invertIfNegative val="0"/>
          <c:cat>
            <c:numRef>
              <c:f>'4.1'!$P$6</c:f>
              <c:numCache>
                <c:formatCode>General</c:formatCode>
                <c:ptCount val="1"/>
              </c:numCache>
            </c:numRef>
          </c:cat>
          <c:val>
            <c:numRef>
              <c:f>'4.1'!$P$10</c:f>
              <c:numCache>
                <c:formatCode>0.0%</c:formatCode>
                <c:ptCount val="1"/>
              </c:numCache>
            </c:numRef>
          </c:val>
        </c:ser>
        <c:ser>
          <c:idx val="4"/>
          <c:order val="4"/>
          <c:tx>
            <c:strRef>
              <c:f>'4.1'!$O$11</c:f>
              <c:strCache>
                <c:ptCount val="1"/>
              </c:strCache>
            </c:strRef>
          </c:tx>
          <c:invertIfNegative val="0"/>
          <c:cat>
            <c:numRef>
              <c:f>'4.1'!$P$6</c:f>
              <c:numCache>
                <c:formatCode>General</c:formatCode>
                <c:ptCount val="1"/>
              </c:numCache>
            </c:numRef>
          </c:cat>
          <c:val>
            <c:numRef>
              <c:f>'4.1'!$P$11</c:f>
              <c:numCache>
                <c:formatCode>0.0%</c:formatCode>
                <c:ptCount val="1"/>
              </c:numCache>
            </c:numRef>
          </c:val>
        </c:ser>
        <c:ser>
          <c:idx val="5"/>
          <c:order val="5"/>
          <c:tx>
            <c:strRef>
              <c:f>'4.1'!$O$12</c:f>
              <c:strCache>
                <c:ptCount val="1"/>
              </c:strCache>
            </c:strRef>
          </c:tx>
          <c:invertIfNegative val="0"/>
          <c:cat>
            <c:numRef>
              <c:f>'4.1'!$P$6</c:f>
              <c:numCache>
                <c:formatCode>General</c:formatCode>
                <c:ptCount val="1"/>
              </c:numCache>
            </c:numRef>
          </c:cat>
          <c:val>
            <c:numRef>
              <c:f>'4.1'!$P$12</c:f>
              <c:numCache>
                <c:formatCode>0.0%</c:formatCode>
                <c:ptCount val="1"/>
              </c:numCache>
            </c:numRef>
          </c:val>
        </c:ser>
        <c:ser>
          <c:idx val="6"/>
          <c:order val="6"/>
          <c:tx>
            <c:strRef>
              <c:f>'4.1'!$O$13</c:f>
              <c:strCache>
                <c:ptCount val="1"/>
              </c:strCache>
            </c:strRef>
          </c:tx>
          <c:spPr>
            <a:solidFill>
              <a:srgbClr val="6E4932"/>
            </a:solidFill>
          </c:spPr>
          <c:invertIfNegative val="0"/>
          <c:cat>
            <c:numRef>
              <c:f>'4.1'!$P$6</c:f>
              <c:numCache>
                <c:formatCode>General</c:formatCode>
                <c:ptCount val="1"/>
              </c:numCache>
            </c:numRef>
          </c:cat>
          <c:val>
            <c:numRef>
              <c:f>'4.1'!$P$13</c:f>
              <c:numCache>
                <c:formatCode>0.0%</c:formatCode>
                <c:ptCount val="1"/>
              </c:numCache>
            </c:numRef>
          </c:val>
        </c:ser>
        <c:ser>
          <c:idx val="7"/>
          <c:order val="7"/>
          <c:tx>
            <c:strRef>
              <c:f>'4.1'!$O$14</c:f>
              <c:strCache>
                <c:ptCount val="1"/>
              </c:strCache>
            </c:strRef>
          </c:tx>
          <c:invertIfNegative val="0"/>
          <c:cat>
            <c:numRef>
              <c:f>'4.1'!$P$6</c:f>
              <c:numCache>
                <c:formatCode>General</c:formatCode>
                <c:ptCount val="1"/>
              </c:numCache>
            </c:numRef>
          </c:cat>
          <c:val>
            <c:numRef>
              <c:f>'4.1'!$P$14</c:f>
              <c:numCache>
                <c:formatCode>0.0%</c:formatCode>
                <c:ptCount val="1"/>
              </c:numCache>
            </c:numRef>
          </c:val>
        </c:ser>
        <c:ser>
          <c:idx val="8"/>
          <c:order val="8"/>
          <c:tx>
            <c:strRef>
              <c:f>'4.1'!$O$15</c:f>
              <c:strCache>
                <c:ptCount val="1"/>
              </c:strCache>
            </c:strRef>
          </c:tx>
          <c:invertIfNegative val="0"/>
          <c:cat>
            <c:numRef>
              <c:f>'4.1'!$P$6</c:f>
              <c:numCache>
                <c:formatCode>General</c:formatCode>
                <c:ptCount val="1"/>
              </c:numCache>
            </c:numRef>
          </c:cat>
          <c:val>
            <c:numRef>
              <c:f>'4.1'!$P$15</c:f>
              <c:numCache>
                <c:formatCode>0.0%</c:formatCode>
                <c:ptCount val="1"/>
              </c:numCache>
            </c:numRef>
          </c:val>
        </c:ser>
        <c:ser>
          <c:idx val="9"/>
          <c:order val="9"/>
          <c:tx>
            <c:strRef>
              <c:f>'4.1'!$O$16</c:f>
              <c:strCache>
                <c:ptCount val="1"/>
              </c:strCache>
            </c:strRef>
          </c:tx>
          <c:invertIfNegative val="0"/>
          <c:cat>
            <c:numRef>
              <c:f>'4.1'!$P$6</c:f>
              <c:numCache>
                <c:formatCode>General</c:formatCode>
                <c:ptCount val="1"/>
              </c:numCache>
            </c:numRef>
          </c:cat>
          <c:val>
            <c:numRef>
              <c:f>'4.1'!$P$16</c:f>
              <c:numCache>
                <c:formatCode>0.0%</c:formatCode>
                <c:ptCount val="1"/>
              </c:numCache>
            </c:numRef>
          </c:val>
        </c:ser>
        <c:ser>
          <c:idx val="10"/>
          <c:order val="10"/>
          <c:tx>
            <c:strRef>
              <c:f>'4.1'!$O$17</c:f>
              <c:strCache>
                <c:ptCount val="1"/>
              </c:strCache>
            </c:strRef>
          </c:tx>
          <c:invertIfNegative val="0"/>
          <c:cat>
            <c:numRef>
              <c:f>'4.1'!$P$6</c:f>
              <c:numCache>
                <c:formatCode>General</c:formatCode>
                <c:ptCount val="1"/>
              </c:numCache>
            </c:numRef>
          </c:cat>
          <c:val>
            <c:numRef>
              <c:f>'4.1'!$P$17</c:f>
              <c:numCache>
                <c:formatCode>0.0%</c:formatCode>
                <c:ptCount val="1"/>
              </c:numCache>
            </c:numRef>
          </c:val>
        </c:ser>
        <c:ser>
          <c:idx val="11"/>
          <c:order val="11"/>
          <c:tx>
            <c:strRef>
              <c:f>'4.1'!$O$18</c:f>
              <c:strCache>
                <c:ptCount val="1"/>
              </c:strCache>
            </c:strRef>
          </c:tx>
          <c:invertIfNegative val="0"/>
          <c:cat>
            <c:numRef>
              <c:f>'4.1'!$P$6</c:f>
              <c:numCache>
                <c:formatCode>General</c:formatCode>
                <c:ptCount val="1"/>
              </c:numCache>
            </c:numRef>
          </c:cat>
          <c:val>
            <c:numRef>
              <c:f>'4.1'!$P$18</c:f>
              <c:numCache>
                <c:formatCode>0.0%</c:formatCode>
                <c:ptCount val="1"/>
              </c:numCache>
            </c:numRef>
          </c:val>
        </c:ser>
        <c:ser>
          <c:idx val="12"/>
          <c:order val="12"/>
          <c:tx>
            <c:strRef>
              <c:f>'4.1'!$O$19</c:f>
              <c:strCache>
                <c:ptCount val="1"/>
              </c:strCache>
            </c:strRef>
          </c:tx>
          <c:invertIfNegative val="0"/>
          <c:cat>
            <c:numRef>
              <c:f>'4.1'!$P$6</c:f>
              <c:numCache>
                <c:formatCode>General</c:formatCode>
                <c:ptCount val="1"/>
              </c:numCache>
            </c:numRef>
          </c:cat>
          <c:val>
            <c:numRef>
              <c:f>'4.1'!$P$19</c:f>
              <c:numCache>
                <c:formatCode>0.0%</c:formatCode>
                <c:ptCount val="1"/>
              </c:numCache>
            </c:numRef>
          </c:val>
        </c:ser>
        <c:ser>
          <c:idx val="13"/>
          <c:order val="13"/>
          <c:tx>
            <c:strRef>
              <c:f>'4.1'!$O$20</c:f>
              <c:strCache>
                <c:ptCount val="1"/>
              </c:strCache>
            </c:strRef>
          </c:tx>
          <c:invertIfNegative val="0"/>
          <c:cat>
            <c:numRef>
              <c:f>'4.1'!$P$6</c:f>
              <c:numCache>
                <c:formatCode>General</c:formatCode>
                <c:ptCount val="1"/>
              </c:numCache>
            </c:numRef>
          </c:cat>
          <c:val>
            <c:numRef>
              <c:f>'4.1'!$P$20</c:f>
              <c:numCache>
                <c:formatCode>0.0%</c:formatCode>
                <c:ptCount val="1"/>
              </c:numCache>
            </c:numRef>
          </c:val>
        </c:ser>
        <c:ser>
          <c:idx val="14"/>
          <c:order val="14"/>
          <c:tx>
            <c:strRef>
              <c:f>'4.1'!$O$21</c:f>
              <c:strCache>
                <c:ptCount val="1"/>
              </c:strCache>
            </c:strRef>
          </c:tx>
          <c:invertIfNegative val="0"/>
          <c:cat>
            <c:numRef>
              <c:f>'4.1'!$P$6</c:f>
              <c:numCache>
                <c:formatCode>General</c:formatCode>
                <c:ptCount val="1"/>
              </c:numCache>
            </c:numRef>
          </c:cat>
          <c:val>
            <c:numRef>
              <c:f>'4.1'!$P$21</c:f>
              <c:numCache>
                <c:formatCode>0.0%</c:formatCode>
                <c:ptCount val="1"/>
              </c:numCache>
            </c:numRef>
          </c:val>
        </c:ser>
        <c:ser>
          <c:idx val="15"/>
          <c:order val="15"/>
          <c:tx>
            <c:strRef>
              <c:f>'4.1'!$O$22</c:f>
              <c:strCache>
                <c:ptCount val="1"/>
              </c:strCache>
            </c:strRef>
          </c:tx>
          <c:spPr>
            <a:solidFill>
              <a:srgbClr val="EBE600"/>
            </a:solidFill>
          </c:spPr>
          <c:invertIfNegative val="0"/>
          <c:cat>
            <c:numRef>
              <c:f>'4.1'!$P$6</c:f>
              <c:numCache>
                <c:formatCode>General</c:formatCode>
                <c:ptCount val="1"/>
              </c:numCache>
            </c:numRef>
          </c:cat>
          <c:val>
            <c:numRef>
              <c:f>'4.1'!$P$22</c:f>
              <c:numCache>
                <c:formatCode>0.0%</c:formatCode>
                <c:ptCount val="1"/>
              </c:numCache>
            </c:numRef>
          </c:val>
        </c:ser>
        <c:dLbls>
          <c:showLegendKey val="0"/>
          <c:showVal val="0"/>
          <c:showCatName val="0"/>
          <c:showSerName val="0"/>
          <c:showPercent val="0"/>
          <c:showBubbleSize val="0"/>
        </c:dLbls>
        <c:gapWidth val="150"/>
        <c:axId val="115452544"/>
        <c:axId val="118120832"/>
      </c:barChart>
      <c:catAx>
        <c:axId val="115452544"/>
        <c:scaling>
          <c:orientation val="minMax"/>
        </c:scaling>
        <c:delete val="1"/>
        <c:axPos val="b"/>
        <c:numFmt formatCode="General" sourceLinked="1"/>
        <c:majorTickMark val="out"/>
        <c:minorTickMark val="none"/>
        <c:tickLblPos val="nextTo"/>
        <c:crossAx val="118120832"/>
        <c:crosses val="autoZero"/>
        <c:auto val="1"/>
        <c:lblAlgn val="ctr"/>
        <c:lblOffset val="100"/>
        <c:noMultiLvlLbl val="0"/>
      </c:catAx>
      <c:valAx>
        <c:axId val="118120832"/>
        <c:scaling>
          <c:orientation val="minMax"/>
        </c:scaling>
        <c:delete val="1"/>
        <c:axPos val="l"/>
        <c:numFmt formatCode="0.0%" sourceLinked="1"/>
        <c:majorTickMark val="out"/>
        <c:minorTickMark val="none"/>
        <c:tickLblPos val="nextTo"/>
        <c:crossAx val="115452544"/>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'8.4'!$L$39</c:f>
              <c:strCache>
                <c:ptCount val="1"/>
                <c:pt idx="0">
                  <c:v>Instalovaný výkon</c:v>
                </c:pt>
              </c:strCache>
            </c:strRef>
          </c:tx>
          <c:invertIfNegative val="0"/>
          <c:val>
            <c:numRef>
              <c:f>'8.4'!$M$39</c:f>
              <c:numCache>
                <c:formatCode>0.0%</c:formatCode>
                <c:ptCount val="1"/>
                <c:pt idx="0">
                  <c:v>6.5874940279789088E-2</c:v>
                </c:pt>
              </c:numCache>
            </c:numRef>
          </c:val>
        </c:ser>
        <c:ser>
          <c:idx val="1"/>
          <c:order val="1"/>
          <c:tx>
            <c:strRef>
              <c:f>'8.4'!$L$40</c:f>
              <c:strCache>
                <c:ptCount val="1"/>
                <c:pt idx="0">
                  <c:v>Výroba tepla brutto</c:v>
                </c:pt>
              </c:strCache>
            </c:strRef>
          </c:tx>
          <c:invertIfNegative val="0"/>
          <c:val>
            <c:numRef>
              <c:f>'8.4'!$M$40</c:f>
              <c:numCache>
                <c:formatCode>0.0%</c:formatCode>
                <c:ptCount val="1"/>
                <c:pt idx="0">
                  <c:v>8.2643769260354147E-2</c:v>
                </c:pt>
              </c:numCache>
            </c:numRef>
          </c:val>
        </c:ser>
        <c:ser>
          <c:idx val="2"/>
          <c:order val="2"/>
          <c:tx>
            <c:strRef>
              <c:f>'8.4'!$L$41</c:f>
              <c:strCache>
                <c:ptCount val="1"/>
                <c:pt idx="0">
                  <c:v>Dodávky tepla</c:v>
                </c:pt>
              </c:strCache>
            </c:strRef>
          </c:tx>
          <c:invertIfNegative val="0"/>
          <c:val>
            <c:numRef>
              <c:f>'8.4'!$M$41</c:f>
              <c:numCache>
                <c:formatCode>0.0%</c:formatCode>
                <c:ptCount val="1"/>
                <c:pt idx="0">
                  <c:v>3.868913383986302E-2</c:v>
                </c:pt>
              </c:numCache>
            </c:numRef>
          </c:val>
        </c:ser>
        <c:dLbls>
          <c:showLegendKey val="0"/>
          <c:showVal val="0"/>
          <c:showCatName val="0"/>
          <c:showSerName val="0"/>
          <c:showPercent val="0"/>
          <c:showBubbleSize val="0"/>
        </c:dLbls>
        <c:gapWidth val="150"/>
        <c:axId val="235675648"/>
        <c:axId val="235677184"/>
      </c:barChart>
      <c:catAx>
        <c:axId val="235675648"/>
        <c:scaling>
          <c:orientation val="maxMin"/>
        </c:scaling>
        <c:delete val="0"/>
        <c:axPos val="l"/>
        <c:numFmt formatCode="General" sourceLinked="1"/>
        <c:majorTickMark val="none"/>
        <c:minorTickMark val="none"/>
        <c:tickLblPos val="none"/>
        <c:crossAx val="235677184"/>
        <c:crosses val="autoZero"/>
        <c:auto val="1"/>
        <c:lblAlgn val="ctr"/>
        <c:lblOffset val="100"/>
        <c:noMultiLvlLbl val="0"/>
      </c:catAx>
      <c:valAx>
        <c:axId val="235677184"/>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35675648"/>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28462293680703638"/>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'8.4'!$K$10</c:f>
              <c:strCache>
                <c:ptCount val="1"/>
                <c:pt idx="0">
                  <c:v>Biomasa</c:v>
                </c:pt>
              </c:strCache>
            </c:strRef>
          </c:tx>
          <c:spPr>
            <a:solidFill>
              <a:schemeClr val="accent3">
                <a:lumMod val="75000"/>
              </a:schemeClr>
            </a:solidFill>
          </c:spPr>
          <c:invertIfNegative val="0"/>
          <c:cat>
            <c:strRef>
              <c:f>'8.4'!$L$9:$N$9</c:f>
              <c:strCache>
                <c:ptCount val="3"/>
                <c:pt idx="0">
                  <c:v>Leden</c:v>
                </c:pt>
                <c:pt idx="1">
                  <c:v>Únor</c:v>
                </c:pt>
                <c:pt idx="2">
                  <c:v>Březen</c:v>
                </c:pt>
              </c:strCache>
            </c:strRef>
          </c:cat>
          <c:val>
            <c:numRef>
              <c:f>'8.4'!$L$10:$N$10</c:f>
              <c:numCache>
                <c:formatCode>#,##0.0</c:formatCode>
                <c:ptCount val="3"/>
                <c:pt idx="0">
                  <c:v>31052.197</c:v>
                </c:pt>
                <c:pt idx="1">
                  <c:v>28352.007999999998</c:v>
                </c:pt>
                <c:pt idx="2">
                  <c:v>30804.300999999996</c:v>
                </c:pt>
              </c:numCache>
            </c:numRef>
          </c:val>
        </c:ser>
        <c:ser>
          <c:idx val="1"/>
          <c:order val="1"/>
          <c:tx>
            <c:strRef>
              <c:f>'8.4'!$K$11</c:f>
              <c:strCache>
                <c:ptCount val="1"/>
                <c:pt idx="0">
                  <c:v>Bioplyn</c:v>
                </c:pt>
              </c:strCache>
            </c:strRef>
          </c:tx>
          <c:spPr>
            <a:solidFill>
              <a:schemeClr val="bg2">
                <a:lumMod val="50000"/>
              </a:schemeClr>
            </a:solidFill>
          </c:spPr>
          <c:invertIfNegative val="0"/>
          <c:cat>
            <c:strRef>
              <c:f>'8.4'!$L$9:$N$9</c:f>
              <c:strCache>
                <c:ptCount val="3"/>
                <c:pt idx="0">
                  <c:v>Leden</c:v>
                </c:pt>
                <c:pt idx="1">
                  <c:v>Únor</c:v>
                </c:pt>
                <c:pt idx="2">
                  <c:v>Březen</c:v>
                </c:pt>
              </c:strCache>
            </c:strRef>
          </c:cat>
          <c:val>
            <c:numRef>
              <c:f>'8.4'!$L$11:$N$11</c:f>
              <c:numCache>
                <c:formatCode>#,##0.0</c:formatCode>
                <c:ptCount val="3"/>
                <c:pt idx="0">
                  <c:v>921</c:v>
                </c:pt>
                <c:pt idx="1">
                  <c:v>375</c:v>
                </c:pt>
                <c:pt idx="2">
                  <c:v>835</c:v>
                </c:pt>
              </c:numCache>
            </c:numRef>
          </c:val>
        </c:ser>
        <c:ser>
          <c:idx val="2"/>
          <c:order val="2"/>
          <c:tx>
            <c:strRef>
              <c:f>'8.4'!$K$12</c:f>
              <c:strCache>
                <c:ptCount val="1"/>
                <c:pt idx="0">
                  <c:v>Černé uhlí</c:v>
                </c:pt>
              </c:strCache>
            </c:strRef>
          </c:tx>
          <c:spPr>
            <a:solidFill>
              <a:schemeClr val="tx1"/>
            </a:solidFill>
          </c:spPr>
          <c:invertIfNegative val="0"/>
          <c:cat>
            <c:strRef>
              <c:f>'8.4'!$L$9:$N$9</c:f>
              <c:strCache>
                <c:ptCount val="3"/>
                <c:pt idx="0">
                  <c:v>Leden</c:v>
                </c:pt>
                <c:pt idx="1">
                  <c:v>Únor</c:v>
                </c:pt>
                <c:pt idx="2">
                  <c:v>Březen</c:v>
                </c:pt>
              </c:strCache>
            </c:strRef>
          </c:cat>
          <c:val>
            <c:numRef>
              <c:f>'8.4'!$L$12:$N$12</c:f>
              <c:numCache>
                <c:formatCode>#,##0.0</c:formatCode>
                <c:ptCount val="3"/>
                <c:pt idx="0">
                  <c:v>0</c:v>
                </c:pt>
                <c:pt idx="1">
                  <c:v>0</c:v>
                </c:pt>
                <c:pt idx="2">
                  <c:v>0</c:v>
                </c:pt>
              </c:numCache>
            </c:numRef>
          </c:val>
        </c:ser>
        <c:ser>
          <c:idx val="3"/>
          <c:order val="3"/>
          <c:tx>
            <c:strRef>
              <c:f>'8.4'!$K$13</c:f>
              <c:strCache>
                <c:ptCount val="1"/>
                <c:pt idx="0">
                  <c:v>Elektrická energie</c:v>
                </c:pt>
              </c:strCache>
            </c:strRef>
          </c:tx>
          <c:invertIfNegative val="0"/>
          <c:cat>
            <c:strRef>
              <c:f>'8.4'!$L$9:$N$9</c:f>
              <c:strCache>
                <c:ptCount val="3"/>
                <c:pt idx="0">
                  <c:v>Leden</c:v>
                </c:pt>
                <c:pt idx="1">
                  <c:v>Únor</c:v>
                </c:pt>
                <c:pt idx="2">
                  <c:v>Březen</c:v>
                </c:pt>
              </c:strCache>
            </c:strRef>
          </c:cat>
          <c:val>
            <c:numRef>
              <c:f>'8.4'!$L$13:$N$13</c:f>
              <c:numCache>
                <c:formatCode>#,##0.0</c:formatCode>
                <c:ptCount val="3"/>
                <c:pt idx="0">
                  <c:v>0</c:v>
                </c:pt>
                <c:pt idx="1">
                  <c:v>0</c:v>
                </c:pt>
                <c:pt idx="2">
                  <c:v>0</c:v>
                </c:pt>
              </c:numCache>
            </c:numRef>
          </c:val>
        </c:ser>
        <c:ser>
          <c:idx val="4"/>
          <c:order val="4"/>
          <c:tx>
            <c:strRef>
              <c:f>'8.4'!$K$14</c:f>
              <c:strCache>
                <c:ptCount val="1"/>
                <c:pt idx="0">
                  <c:v>Energie prostředí (tepelné čerpadlo)</c:v>
                </c:pt>
              </c:strCache>
            </c:strRef>
          </c:tx>
          <c:invertIfNegative val="0"/>
          <c:cat>
            <c:strRef>
              <c:f>'8.4'!$L$9:$N$9</c:f>
              <c:strCache>
                <c:ptCount val="3"/>
                <c:pt idx="0">
                  <c:v>Leden</c:v>
                </c:pt>
                <c:pt idx="1">
                  <c:v>Únor</c:v>
                </c:pt>
                <c:pt idx="2">
                  <c:v>Březen</c:v>
                </c:pt>
              </c:strCache>
            </c:strRef>
          </c:cat>
          <c:val>
            <c:numRef>
              <c:f>'8.4'!$L$14:$N$14</c:f>
              <c:numCache>
                <c:formatCode>#,##0.0</c:formatCode>
                <c:ptCount val="3"/>
                <c:pt idx="0">
                  <c:v>660.01</c:v>
                </c:pt>
                <c:pt idx="1">
                  <c:v>515.28</c:v>
                </c:pt>
                <c:pt idx="2">
                  <c:v>666.42000000000007</c:v>
                </c:pt>
              </c:numCache>
            </c:numRef>
          </c:val>
        </c:ser>
        <c:ser>
          <c:idx val="5"/>
          <c:order val="5"/>
          <c:tx>
            <c:strRef>
              <c:f>'8.4'!$K$15</c:f>
              <c:strCache>
                <c:ptCount val="1"/>
                <c:pt idx="0">
                  <c:v>Energie Slunce (solární kolektor)</c:v>
                </c:pt>
              </c:strCache>
            </c:strRef>
          </c:tx>
          <c:invertIfNegative val="0"/>
          <c:cat>
            <c:strRef>
              <c:f>'8.4'!$L$9:$N$9</c:f>
              <c:strCache>
                <c:ptCount val="3"/>
                <c:pt idx="0">
                  <c:v>Leden</c:v>
                </c:pt>
                <c:pt idx="1">
                  <c:v>Únor</c:v>
                </c:pt>
                <c:pt idx="2">
                  <c:v>Březen</c:v>
                </c:pt>
              </c:strCache>
            </c:strRef>
          </c:cat>
          <c:val>
            <c:numRef>
              <c:f>'8.4'!$L$15:$N$15</c:f>
              <c:numCache>
                <c:formatCode>#,##0.0</c:formatCode>
                <c:ptCount val="3"/>
                <c:pt idx="0">
                  <c:v>0</c:v>
                </c:pt>
                <c:pt idx="1">
                  <c:v>0</c:v>
                </c:pt>
                <c:pt idx="2">
                  <c:v>5.98</c:v>
                </c:pt>
              </c:numCache>
            </c:numRef>
          </c:val>
        </c:ser>
        <c:ser>
          <c:idx val="6"/>
          <c:order val="6"/>
          <c:tx>
            <c:strRef>
              <c:f>'8.4'!$K$16</c:f>
              <c:strCache>
                <c:ptCount val="1"/>
                <c:pt idx="0">
                  <c:v>Hnědé uhlí</c:v>
                </c:pt>
              </c:strCache>
            </c:strRef>
          </c:tx>
          <c:spPr>
            <a:solidFill>
              <a:srgbClr val="6E4932"/>
            </a:solidFill>
          </c:spPr>
          <c:invertIfNegative val="0"/>
          <c:cat>
            <c:strRef>
              <c:f>'8.4'!$L$9:$N$9</c:f>
              <c:strCache>
                <c:ptCount val="3"/>
                <c:pt idx="0">
                  <c:v>Leden</c:v>
                </c:pt>
                <c:pt idx="1">
                  <c:v>Únor</c:v>
                </c:pt>
                <c:pt idx="2">
                  <c:v>Březen</c:v>
                </c:pt>
              </c:strCache>
            </c:strRef>
          </c:cat>
          <c:val>
            <c:numRef>
              <c:f>'8.4'!$L$16:$N$16</c:f>
              <c:numCache>
                <c:formatCode>#,##0.0</c:formatCode>
                <c:ptCount val="3"/>
                <c:pt idx="0">
                  <c:v>341713.505</c:v>
                </c:pt>
                <c:pt idx="1">
                  <c:v>268783.38199999998</c:v>
                </c:pt>
                <c:pt idx="2">
                  <c:v>240042.158</c:v>
                </c:pt>
              </c:numCache>
            </c:numRef>
          </c:val>
        </c:ser>
        <c:ser>
          <c:idx val="7"/>
          <c:order val="7"/>
          <c:tx>
            <c:strRef>
              <c:f>'8.4'!$K$17</c:f>
              <c:strCache>
                <c:ptCount val="1"/>
                <c:pt idx="0">
                  <c:v>Jaderné palivo</c:v>
                </c:pt>
              </c:strCache>
            </c:strRef>
          </c:tx>
          <c:invertIfNegative val="0"/>
          <c:cat>
            <c:strRef>
              <c:f>'8.4'!$L$9:$N$9</c:f>
              <c:strCache>
                <c:ptCount val="3"/>
                <c:pt idx="0">
                  <c:v>Leden</c:v>
                </c:pt>
                <c:pt idx="1">
                  <c:v>Únor</c:v>
                </c:pt>
                <c:pt idx="2">
                  <c:v>Březen</c:v>
                </c:pt>
              </c:strCache>
            </c:strRef>
          </c:cat>
          <c:val>
            <c:numRef>
              <c:f>'8.4'!$L$17:$N$17</c:f>
              <c:numCache>
                <c:formatCode>#,##0.0</c:formatCode>
                <c:ptCount val="3"/>
                <c:pt idx="0">
                  <c:v>0</c:v>
                </c:pt>
                <c:pt idx="1">
                  <c:v>0</c:v>
                </c:pt>
                <c:pt idx="2">
                  <c:v>0</c:v>
                </c:pt>
              </c:numCache>
            </c:numRef>
          </c:val>
        </c:ser>
        <c:ser>
          <c:idx val="8"/>
          <c:order val="8"/>
          <c:tx>
            <c:strRef>
              <c:f>'8.4'!$K$18</c:f>
              <c:strCache>
                <c:ptCount val="1"/>
                <c:pt idx="0">
                  <c:v>Koks</c:v>
                </c:pt>
              </c:strCache>
            </c:strRef>
          </c:tx>
          <c:invertIfNegative val="0"/>
          <c:cat>
            <c:strRef>
              <c:f>'8.4'!$L$9:$N$9</c:f>
              <c:strCache>
                <c:ptCount val="3"/>
                <c:pt idx="0">
                  <c:v>Leden</c:v>
                </c:pt>
                <c:pt idx="1">
                  <c:v>Únor</c:v>
                </c:pt>
                <c:pt idx="2">
                  <c:v>Březen</c:v>
                </c:pt>
              </c:strCache>
            </c:strRef>
          </c:cat>
          <c:val>
            <c:numRef>
              <c:f>'8.4'!$L$18:$N$18</c:f>
              <c:numCache>
                <c:formatCode>#,##0.0</c:formatCode>
                <c:ptCount val="3"/>
                <c:pt idx="0">
                  <c:v>0</c:v>
                </c:pt>
                <c:pt idx="1">
                  <c:v>0</c:v>
                </c:pt>
                <c:pt idx="2">
                  <c:v>0</c:v>
                </c:pt>
              </c:numCache>
            </c:numRef>
          </c:val>
        </c:ser>
        <c:ser>
          <c:idx val="9"/>
          <c:order val="9"/>
          <c:tx>
            <c:strRef>
              <c:f>'8.4'!$K$19</c:f>
              <c:strCache>
                <c:ptCount val="1"/>
                <c:pt idx="0">
                  <c:v>Odpadní teplo</c:v>
                </c:pt>
              </c:strCache>
            </c:strRef>
          </c:tx>
          <c:invertIfNegative val="0"/>
          <c:cat>
            <c:strRef>
              <c:f>'8.4'!$L$9:$N$9</c:f>
              <c:strCache>
                <c:ptCount val="3"/>
                <c:pt idx="0">
                  <c:v>Leden</c:v>
                </c:pt>
                <c:pt idx="1">
                  <c:v>Únor</c:v>
                </c:pt>
                <c:pt idx="2">
                  <c:v>Březen</c:v>
                </c:pt>
              </c:strCache>
            </c:strRef>
          </c:cat>
          <c:val>
            <c:numRef>
              <c:f>'8.4'!$L$19:$N$19</c:f>
              <c:numCache>
                <c:formatCode>#,##0.0</c:formatCode>
                <c:ptCount val="3"/>
                <c:pt idx="0">
                  <c:v>0</c:v>
                </c:pt>
                <c:pt idx="1">
                  <c:v>0</c:v>
                </c:pt>
                <c:pt idx="2">
                  <c:v>0</c:v>
                </c:pt>
              </c:numCache>
            </c:numRef>
          </c:val>
        </c:ser>
        <c:ser>
          <c:idx val="10"/>
          <c:order val="10"/>
          <c:tx>
            <c:strRef>
              <c:f>'8.4'!$K$20</c:f>
              <c:strCache>
                <c:ptCount val="1"/>
                <c:pt idx="0">
                  <c:v>Ostatní kapalná paliva</c:v>
                </c:pt>
              </c:strCache>
            </c:strRef>
          </c:tx>
          <c:invertIfNegative val="0"/>
          <c:cat>
            <c:strRef>
              <c:f>'8.4'!$L$9:$N$9</c:f>
              <c:strCache>
                <c:ptCount val="3"/>
                <c:pt idx="0">
                  <c:v>Leden</c:v>
                </c:pt>
                <c:pt idx="1">
                  <c:v>Únor</c:v>
                </c:pt>
                <c:pt idx="2">
                  <c:v>Březen</c:v>
                </c:pt>
              </c:strCache>
            </c:strRef>
          </c:cat>
          <c:val>
            <c:numRef>
              <c:f>'8.4'!$L$20:$N$20</c:f>
              <c:numCache>
                <c:formatCode>#,##0.0</c:formatCode>
                <c:ptCount val="3"/>
                <c:pt idx="0">
                  <c:v>0</c:v>
                </c:pt>
                <c:pt idx="1">
                  <c:v>0</c:v>
                </c:pt>
                <c:pt idx="2">
                  <c:v>0</c:v>
                </c:pt>
              </c:numCache>
            </c:numRef>
          </c:val>
        </c:ser>
        <c:ser>
          <c:idx val="11"/>
          <c:order val="11"/>
          <c:tx>
            <c:strRef>
              <c:f>'8.4'!$K$21</c:f>
              <c:strCache>
                <c:ptCount val="1"/>
                <c:pt idx="0">
                  <c:v>Ostatní pevná paliva</c:v>
                </c:pt>
              </c:strCache>
            </c:strRef>
          </c:tx>
          <c:invertIfNegative val="0"/>
          <c:cat>
            <c:strRef>
              <c:f>'8.4'!$L$9:$N$9</c:f>
              <c:strCache>
                <c:ptCount val="3"/>
                <c:pt idx="0">
                  <c:v>Leden</c:v>
                </c:pt>
                <c:pt idx="1">
                  <c:v>Únor</c:v>
                </c:pt>
                <c:pt idx="2">
                  <c:v>Březen</c:v>
                </c:pt>
              </c:strCache>
            </c:strRef>
          </c:cat>
          <c:val>
            <c:numRef>
              <c:f>'8.4'!$L$21:$N$21</c:f>
              <c:numCache>
                <c:formatCode>#,##0.0</c:formatCode>
                <c:ptCount val="3"/>
                <c:pt idx="0">
                  <c:v>0</c:v>
                </c:pt>
                <c:pt idx="1">
                  <c:v>0</c:v>
                </c:pt>
                <c:pt idx="2">
                  <c:v>0</c:v>
                </c:pt>
              </c:numCache>
            </c:numRef>
          </c:val>
        </c:ser>
        <c:ser>
          <c:idx val="12"/>
          <c:order val="12"/>
          <c:tx>
            <c:strRef>
              <c:f>'8.4'!$K$22</c:f>
              <c:strCache>
                <c:ptCount val="1"/>
                <c:pt idx="0">
                  <c:v>Ostatní plyny</c:v>
                </c:pt>
              </c:strCache>
            </c:strRef>
          </c:tx>
          <c:invertIfNegative val="0"/>
          <c:cat>
            <c:strRef>
              <c:f>'8.4'!$L$9:$N$9</c:f>
              <c:strCache>
                <c:ptCount val="3"/>
                <c:pt idx="0">
                  <c:v>Leden</c:v>
                </c:pt>
                <c:pt idx="1">
                  <c:v>Únor</c:v>
                </c:pt>
                <c:pt idx="2">
                  <c:v>Březen</c:v>
                </c:pt>
              </c:strCache>
            </c:strRef>
          </c:cat>
          <c:val>
            <c:numRef>
              <c:f>'8.4'!$L$22:$N$22</c:f>
              <c:numCache>
                <c:formatCode>#,##0.0</c:formatCode>
                <c:ptCount val="3"/>
                <c:pt idx="0">
                  <c:v>44879.34</c:v>
                </c:pt>
                <c:pt idx="1">
                  <c:v>38641.399999999994</c:v>
                </c:pt>
                <c:pt idx="2">
                  <c:v>32678.39</c:v>
                </c:pt>
              </c:numCache>
            </c:numRef>
          </c:val>
        </c:ser>
        <c:ser>
          <c:idx val="13"/>
          <c:order val="13"/>
          <c:tx>
            <c:strRef>
              <c:f>'8.4'!$K$23</c:f>
              <c:strCache>
                <c:ptCount val="1"/>
                <c:pt idx="0">
                  <c:v>Ostatní</c:v>
                </c:pt>
              </c:strCache>
            </c:strRef>
          </c:tx>
          <c:invertIfNegative val="0"/>
          <c:cat>
            <c:strRef>
              <c:f>'8.4'!$L$9:$N$9</c:f>
              <c:strCache>
                <c:ptCount val="3"/>
                <c:pt idx="0">
                  <c:v>Leden</c:v>
                </c:pt>
                <c:pt idx="1">
                  <c:v>Únor</c:v>
                </c:pt>
                <c:pt idx="2">
                  <c:v>Březen</c:v>
                </c:pt>
              </c:strCache>
            </c:strRef>
          </c:cat>
          <c:val>
            <c:numRef>
              <c:f>'8.4'!$L$23:$N$23</c:f>
              <c:numCache>
                <c:formatCode>#,##0.0</c:formatCode>
                <c:ptCount val="3"/>
                <c:pt idx="0">
                  <c:v>0</c:v>
                </c:pt>
                <c:pt idx="1">
                  <c:v>0</c:v>
                </c:pt>
                <c:pt idx="2">
                  <c:v>0</c:v>
                </c:pt>
              </c:numCache>
            </c:numRef>
          </c:val>
        </c:ser>
        <c:ser>
          <c:idx val="14"/>
          <c:order val="14"/>
          <c:tx>
            <c:strRef>
              <c:f>'8.4'!$K$24</c:f>
              <c:strCache>
                <c:ptCount val="1"/>
                <c:pt idx="0">
                  <c:v>Topné oleje</c:v>
                </c:pt>
              </c:strCache>
            </c:strRef>
          </c:tx>
          <c:invertIfNegative val="0"/>
          <c:cat>
            <c:strRef>
              <c:f>'8.4'!$L$9:$N$9</c:f>
              <c:strCache>
                <c:ptCount val="3"/>
                <c:pt idx="0">
                  <c:v>Leden</c:v>
                </c:pt>
                <c:pt idx="1">
                  <c:v>Únor</c:v>
                </c:pt>
                <c:pt idx="2">
                  <c:v>Březen</c:v>
                </c:pt>
              </c:strCache>
            </c:strRef>
          </c:cat>
          <c:val>
            <c:numRef>
              <c:f>'8.4'!$L$24:$N$24</c:f>
              <c:numCache>
                <c:formatCode>#,##0.0</c:formatCode>
                <c:ptCount val="3"/>
                <c:pt idx="0">
                  <c:v>0</c:v>
                </c:pt>
                <c:pt idx="1">
                  <c:v>0</c:v>
                </c:pt>
                <c:pt idx="2">
                  <c:v>0</c:v>
                </c:pt>
              </c:numCache>
            </c:numRef>
          </c:val>
        </c:ser>
        <c:ser>
          <c:idx val="15"/>
          <c:order val="15"/>
          <c:tx>
            <c:strRef>
              <c:f>'8.4'!$K$25</c:f>
              <c:strCache>
                <c:ptCount val="1"/>
                <c:pt idx="0">
                  <c:v>Zemní plyn</c:v>
                </c:pt>
              </c:strCache>
            </c:strRef>
          </c:tx>
          <c:spPr>
            <a:solidFill>
              <a:srgbClr val="EBE600"/>
            </a:solidFill>
          </c:spPr>
          <c:invertIfNegative val="0"/>
          <c:cat>
            <c:strRef>
              <c:f>'8.4'!$L$9:$N$9</c:f>
              <c:strCache>
                <c:ptCount val="3"/>
                <c:pt idx="0">
                  <c:v>Leden</c:v>
                </c:pt>
                <c:pt idx="1">
                  <c:v>Únor</c:v>
                </c:pt>
                <c:pt idx="2">
                  <c:v>Březen</c:v>
                </c:pt>
              </c:strCache>
            </c:strRef>
          </c:cat>
          <c:val>
            <c:numRef>
              <c:f>'8.4'!$L$25:$N$25</c:f>
              <c:numCache>
                <c:formatCode>#,##0.0</c:formatCode>
                <c:ptCount val="3"/>
                <c:pt idx="0">
                  <c:v>105037.02200000001</c:v>
                </c:pt>
                <c:pt idx="1">
                  <c:v>84544.698999999993</c:v>
                </c:pt>
                <c:pt idx="2">
                  <c:v>68679.736999999994</c:v>
                </c:pt>
              </c:numCache>
            </c:numRef>
          </c:val>
        </c:ser>
        <c:dLbls>
          <c:showLegendKey val="0"/>
          <c:showVal val="0"/>
          <c:showCatName val="0"/>
          <c:showSerName val="0"/>
          <c:showPercent val="0"/>
          <c:showBubbleSize val="0"/>
        </c:dLbls>
        <c:gapWidth val="150"/>
        <c:overlap val="100"/>
        <c:axId val="104715776"/>
        <c:axId val="104717312"/>
      </c:barChart>
      <c:catAx>
        <c:axId val="104715776"/>
        <c:scaling>
          <c:orientation val="minMax"/>
        </c:scaling>
        <c:delete val="0"/>
        <c:axPos val="b"/>
        <c:numFmt formatCode="General" sourceLinked="1"/>
        <c:majorTickMark val="none"/>
        <c:minorTickMark val="none"/>
        <c:tickLblPos val="nextTo"/>
        <c:txPr>
          <a:bodyPr/>
          <a:lstStyle/>
          <a:p>
            <a:pPr>
              <a:defRPr sz="900"/>
            </a:pPr>
            <a:endParaRPr lang="cs-CZ"/>
          </a:p>
        </c:txPr>
        <c:crossAx val="104717312"/>
        <c:crosses val="autoZero"/>
        <c:auto val="1"/>
        <c:lblAlgn val="ctr"/>
        <c:lblOffset val="100"/>
        <c:noMultiLvlLbl val="0"/>
      </c:catAx>
      <c:valAx>
        <c:axId val="104717312"/>
        <c:scaling>
          <c:orientation val="minMax"/>
          <c:max val="700000"/>
        </c:scaling>
        <c:delete val="0"/>
        <c:axPos val="l"/>
        <c:majorGridlines/>
        <c:numFmt formatCode="#,##0" sourceLinked="0"/>
        <c:majorTickMark val="out"/>
        <c:minorTickMark val="none"/>
        <c:tickLblPos val="nextTo"/>
        <c:spPr>
          <a:ln>
            <a:noFill/>
          </a:ln>
        </c:spPr>
        <c:txPr>
          <a:bodyPr/>
          <a:lstStyle/>
          <a:p>
            <a:pPr>
              <a:defRPr sz="900"/>
            </a:pPr>
            <a:endParaRPr lang="cs-CZ"/>
          </a:p>
        </c:txPr>
        <c:crossAx val="104715776"/>
        <c:crosses val="autoZero"/>
        <c:crossBetween val="between"/>
        <c:majorUnit val="1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dPt>
          <c:dPt>
            <c:idx val="1"/>
            <c:bubble3D val="0"/>
            <c:spPr>
              <a:solidFill>
                <a:srgbClr val="EEECE1">
                  <a:lumMod val="50000"/>
                </a:srgbClr>
              </a:solidFill>
            </c:spPr>
          </c:dPt>
          <c:dPt>
            <c:idx val="2"/>
            <c:bubble3D val="0"/>
            <c:spPr>
              <a:solidFill>
                <a:sysClr val="windowText" lastClr="000000"/>
              </a:solidFill>
            </c:spPr>
          </c:dPt>
          <c:dPt>
            <c:idx val="5"/>
            <c:bubble3D val="0"/>
          </c:dPt>
          <c:dPt>
            <c:idx val="6"/>
            <c:bubble3D val="0"/>
            <c:spPr>
              <a:solidFill>
                <a:srgbClr val="6E4932"/>
              </a:solidFill>
            </c:spPr>
          </c:dPt>
          <c:dPt>
            <c:idx val="7"/>
            <c:bubble3D val="0"/>
          </c:dPt>
          <c:dPt>
            <c:idx val="15"/>
            <c:bubble3D val="0"/>
            <c:spPr>
              <a:solidFill>
                <a:srgbClr val="EBE600"/>
              </a:solidFill>
            </c:spPr>
          </c:dPt>
          <c:cat>
            <c:numRef>
              <c:f>'8.4'!$O$10:$O$25</c:f>
              <c:numCache>
                <c:formatCode>0.0%</c:formatCode>
                <c:ptCount val="16"/>
              </c:numCache>
            </c:numRef>
          </c:cat>
          <c:val>
            <c:numRef>
              <c:f>'8.4'!$J$10:$J$25</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'8.4'!$O$27:$O$34</c:f>
              <c:numCache>
                <c:formatCode>#,##0.0</c:formatCode>
                <c:ptCount val="8"/>
              </c:numCache>
            </c:numRef>
          </c:cat>
          <c:val>
            <c:numRef>
              <c:f>'8.4'!$J$27:$J$34</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'7.1'!$O$7</c:f>
              <c:strCache>
                <c:ptCount val="1"/>
              </c:strCache>
            </c:strRef>
          </c:tx>
          <c:invertIfNegative val="0"/>
          <c:cat>
            <c:numRef>
              <c:f>'7.1'!$P$6</c:f>
              <c:numCache>
                <c:formatCode>General</c:formatCode>
                <c:ptCount val="1"/>
              </c:numCache>
            </c:numRef>
          </c:cat>
          <c:val>
            <c:numRef>
              <c:f>'7.1'!$P$7</c:f>
              <c:numCache>
                <c:formatCode>0%</c:formatCode>
                <c:ptCount val="1"/>
              </c:numCache>
            </c:numRef>
          </c:val>
        </c:ser>
        <c:ser>
          <c:idx val="1"/>
          <c:order val="1"/>
          <c:tx>
            <c:strRef>
              <c:f>'7.1'!$O$8</c:f>
              <c:strCache>
                <c:ptCount val="1"/>
              </c:strCache>
            </c:strRef>
          </c:tx>
          <c:invertIfNegative val="0"/>
          <c:cat>
            <c:numRef>
              <c:f>'7.1'!$P$6</c:f>
              <c:numCache>
                <c:formatCode>General</c:formatCode>
                <c:ptCount val="1"/>
              </c:numCache>
            </c:numRef>
          </c:cat>
          <c:val>
            <c:numRef>
              <c:f>'7.1'!$P$8</c:f>
              <c:numCache>
                <c:formatCode>0%</c:formatCode>
                <c:ptCount val="1"/>
              </c:numCache>
            </c:numRef>
          </c:val>
        </c:ser>
        <c:ser>
          <c:idx val="2"/>
          <c:order val="2"/>
          <c:tx>
            <c:strRef>
              <c:f>'7.1'!$O$9</c:f>
              <c:strCache>
                <c:ptCount val="1"/>
              </c:strCache>
            </c:strRef>
          </c:tx>
          <c:invertIfNegative val="0"/>
          <c:cat>
            <c:numRef>
              <c:f>'7.1'!$P$6</c:f>
              <c:numCache>
                <c:formatCode>General</c:formatCode>
                <c:ptCount val="1"/>
              </c:numCache>
            </c:numRef>
          </c:cat>
          <c:val>
            <c:numRef>
              <c:f>'7.1'!$P$9</c:f>
              <c:numCache>
                <c:formatCode>0%</c:formatCode>
                <c:ptCount val="1"/>
              </c:numCache>
            </c:numRef>
          </c:val>
        </c:ser>
        <c:ser>
          <c:idx val="3"/>
          <c:order val="3"/>
          <c:tx>
            <c:strRef>
              <c:f>'7.1'!$O$10</c:f>
              <c:strCache>
                <c:ptCount val="1"/>
              </c:strCache>
            </c:strRef>
          </c:tx>
          <c:invertIfNegative val="0"/>
          <c:cat>
            <c:numRef>
              <c:f>'7.1'!$P$6</c:f>
              <c:numCache>
                <c:formatCode>General</c:formatCode>
                <c:ptCount val="1"/>
              </c:numCache>
            </c:numRef>
          </c:cat>
          <c:val>
            <c:numRef>
              <c:f>'7.1'!$P$10</c:f>
              <c:numCache>
                <c:formatCode>0%</c:formatCode>
                <c:ptCount val="1"/>
              </c:numCache>
            </c:numRef>
          </c:val>
        </c:ser>
        <c:ser>
          <c:idx val="4"/>
          <c:order val="4"/>
          <c:tx>
            <c:strRef>
              <c:f>'7.1'!$O$11</c:f>
              <c:strCache>
                <c:ptCount val="1"/>
              </c:strCache>
            </c:strRef>
          </c:tx>
          <c:invertIfNegative val="0"/>
          <c:cat>
            <c:numRef>
              <c:f>'7.1'!$P$6</c:f>
              <c:numCache>
                <c:formatCode>General</c:formatCode>
                <c:ptCount val="1"/>
              </c:numCache>
            </c:numRef>
          </c:cat>
          <c:val>
            <c:numRef>
              <c:f>'7.1'!$P$11</c:f>
              <c:numCache>
                <c:formatCode>0%</c:formatCode>
                <c:ptCount val="1"/>
              </c:numCache>
            </c:numRef>
          </c:val>
        </c:ser>
        <c:ser>
          <c:idx val="5"/>
          <c:order val="5"/>
          <c:tx>
            <c:strRef>
              <c:f>'7.1'!$O$12</c:f>
              <c:strCache>
                <c:ptCount val="1"/>
              </c:strCache>
            </c:strRef>
          </c:tx>
          <c:invertIfNegative val="0"/>
          <c:cat>
            <c:numRef>
              <c:f>'7.1'!$P$6</c:f>
              <c:numCache>
                <c:formatCode>General</c:formatCode>
                <c:ptCount val="1"/>
              </c:numCache>
            </c:numRef>
          </c:cat>
          <c:val>
            <c:numRef>
              <c:f>'7.1'!$P$12</c:f>
              <c:numCache>
                <c:formatCode>0%</c:formatCode>
                <c:ptCount val="1"/>
              </c:numCache>
            </c:numRef>
          </c:val>
        </c:ser>
        <c:ser>
          <c:idx val="6"/>
          <c:order val="6"/>
          <c:tx>
            <c:strRef>
              <c:f>'7.1'!$O$13</c:f>
              <c:strCache>
                <c:ptCount val="1"/>
              </c:strCache>
            </c:strRef>
          </c:tx>
          <c:invertIfNegative val="0"/>
          <c:cat>
            <c:numRef>
              <c:f>'7.1'!$P$6</c:f>
              <c:numCache>
                <c:formatCode>General</c:formatCode>
                <c:ptCount val="1"/>
              </c:numCache>
            </c:numRef>
          </c:cat>
          <c:val>
            <c:numRef>
              <c:f>'7.1'!$P$13</c:f>
              <c:numCache>
                <c:formatCode>0%</c:formatCode>
                <c:ptCount val="1"/>
              </c:numCache>
            </c:numRef>
          </c:val>
        </c:ser>
        <c:ser>
          <c:idx val="7"/>
          <c:order val="7"/>
          <c:tx>
            <c:strRef>
              <c:f>'7.1'!$O$14</c:f>
              <c:strCache>
                <c:ptCount val="1"/>
              </c:strCache>
            </c:strRef>
          </c:tx>
          <c:invertIfNegative val="0"/>
          <c:cat>
            <c:numRef>
              <c:f>'7.1'!$P$6</c:f>
              <c:numCache>
                <c:formatCode>General</c:formatCode>
                <c:ptCount val="1"/>
              </c:numCache>
            </c:numRef>
          </c:cat>
          <c:val>
            <c:numRef>
              <c:f>'7.1'!$P$14</c:f>
              <c:numCache>
                <c:formatCode>0%</c:formatCode>
                <c:ptCount val="1"/>
              </c:numCache>
            </c:numRef>
          </c:val>
        </c:ser>
        <c:dLbls>
          <c:showLegendKey val="0"/>
          <c:showVal val="0"/>
          <c:showCatName val="0"/>
          <c:showSerName val="0"/>
          <c:showPercent val="0"/>
          <c:showBubbleSize val="0"/>
        </c:dLbls>
        <c:gapWidth val="150"/>
        <c:axId val="182295168"/>
        <c:axId val="182296960"/>
      </c:barChart>
      <c:catAx>
        <c:axId val="182295168"/>
        <c:scaling>
          <c:orientation val="minMax"/>
        </c:scaling>
        <c:delete val="1"/>
        <c:axPos val="b"/>
        <c:numFmt formatCode="General" sourceLinked="1"/>
        <c:majorTickMark val="out"/>
        <c:minorTickMark val="none"/>
        <c:tickLblPos val="nextTo"/>
        <c:crossAx val="182296960"/>
        <c:crosses val="autoZero"/>
        <c:auto val="1"/>
        <c:lblAlgn val="ctr"/>
        <c:lblOffset val="100"/>
        <c:noMultiLvlLbl val="0"/>
      </c:catAx>
      <c:valAx>
        <c:axId val="182296960"/>
        <c:scaling>
          <c:orientation val="minMax"/>
        </c:scaling>
        <c:delete val="1"/>
        <c:axPos val="l"/>
        <c:numFmt formatCode="0%" sourceLinked="1"/>
        <c:majorTickMark val="out"/>
        <c:minorTickMark val="none"/>
        <c:tickLblPos val="nextTo"/>
        <c:crossAx val="182295168"/>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8.7459664576854723E-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'8.5'!$K$27</c:f>
              <c:strCache>
                <c:ptCount val="1"/>
                <c:pt idx="0">
                  <c:v>Průmysl</c:v>
                </c:pt>
              </c:strCache>
            </c:strRef>
          </c:tx>
          <c:invertIfNegative val="0"/>
          <c:cat>
            <c:strRef>
              <c:f>'8.5'!$L$26:$N$26</c:f>
              <c:strCache>
                <c:ptCount val="3"/>
                <c:pt idx="0">
                  <c:v>Leden</c:v>
                </c:pt>
                <c:pt idx="1">
                  <c:v>Únor</c:v>
                </c:pt>
                <c:pt idx="2">
                  <c:v>Březen</c:v>
                </c:pt>
              </c:strCache>
            </c:strRef>
          </c:cat>
          <c:val>
            <c:numRef>
              <c:f>'8.5'!$L$27:$N$27</c:f>
              <c:numCache>
                <c:formatCode>#,##0.0</c:formatCode>
                <c:ptCount val="3"/>
                <c:pt idx="0">
                  <c:v>16931.274000000001</c:v>
                </c:pt>
                <c:pt idx="1">
                  <c:v>12667.405999999999</c:v>
                </c:pt>
                <c:pt idx="2">
                  <c:v>9334.75</c:v>
                </c:pt>
              </c:numCache>
            </c:numRef>
          </c:val>
        </c:ser>
        <c:ser>
          <c:idx val="1"/>
          <c:order val="1"/>
          <c:tx>
            <c:strRef>
              <c:f>'8.5'!$K$28</c:f>
              <c:strCache>
                <c:ptCount val="1"/>
                <c:pt idx="0">
                  <c:v>Energetika</c:v>
                </c:pt>
              </c:strCache>
            </c:strRef>
          </c:tx>
          <c:invertIfNegative val="0"/>
          <c:cat>
            <c:strRef>
              <c:f>'8.5'!$L$26:$N$26</c:f>
              <c:strCache>
                <c:ptCount val="3"/>
                <c:pt idx="0">
                  <c:v>Leden</c:v>
                </c:pt>
                <c:pt idx="1">
                  <c:v>Únor</c:v>
                </c:pt>
                <c:pt idx="2">
                  <c:v>Březen</c:v>
                </c:pt>
              </c:strCache>
            </c:strRef>
          </c:cat>
          <c:val>
            <c:numRef>
              <c:f>'8.5'!$L$28:$N$28</c:f>
              <c:numCache>
                <c:formatCode>#,##0.0</c:formatCode>
                <c:ptCount val="3"/>
                <c:pt idx="0">
                  <c:v>6495.49</c:v>
                </c:pt>
                <c:pt idx="1">
                  <c:v>5666.46</c:v>
                </c:pt>
                <c:pt idx="2">
                  <c:v>5149.8500000000004</c:v>
                </c:pt>
              </c:numCache>
            </c:numRef>
          </c:val>
        </c:ser>
        <c:ser>
          <c:idx val="2"/>
          <c:order val="2"/>
          <c:tx>
            <c:strRef>
              <c:f>'8.5'!$K$29</c:f>
              <c:strCache>
                <c:ptCount val="1"/>
                <c:pt idx="0">
                  <c:v>Doprava</c:v>
                </c:pt>
              </c:strCache>
            </c:strRef>
          </c:tx>
          <c:invertIfNegative val="0"/>
          <c:cat>
            <c:strRef>
              <c:f>'8.5'!$L$26:$N$26</c:f>
              <c:strCache>
                <c:ptCount val="3"/>
                <c:pt idx="0">
                  <c:v>Leden</c:v>
                </c:pt>
                <c:pt idx="1">
                  <c:v>Únor</c:v>
                </c:pt>
                <c:pt idx="2">
                  <c:v>Březen</c:v>
                </c:pt>
              </c:strCache>
            </c:strRef>
          </c:cat>
          <c:val>
            <c:numRef>
              <c:f>'8.5'!$L$29:$N$29</c:f>
              <c:numCache>
                <c:formatCode>#,##0.0</c:formatCode>
                <c:ptCount val="3"/>
                <c:pt idx="0">
                  <c:v>684.13</c:v>
                </c:pt>
                <c:pt idx="1">
                  <c:v>561.61</c:v>
                </c:pt>
                <c:pt idx="2">
                  <c:v>371.71</c:v>
                </c:pt>
              </c:numCache>
            </c:numRef>
          </c:val>
        </c:ser>
        <c:ser>
          <c:idx val="3"/>
          <c:order val="3"/>
          <c:tx>
            <c:strRef>
              <c:f>'8.5'!$K$30</c:f>
              <c:strCache>
                <c:ptCount val="1"/>
                <c:pt idx="0">
                  <c:v>Stavebnictví</c:v>
                </c:pt>
              </c:strCache>
            </c:strRef>
          </c:tx>
          <c:invertIfNegative val="0"/>
          <c:cat>
            <c:strRef>
              <c:f>'8.5'!$L$26:$N$26</c:f>
              <c:strCache>
                <c:ptCount val="3"/>
                <c:pt idx="0">
                  <c:v>Leden</c:v>
                </c:pt>
                <c:pt idx="1">
                  <c:v>Únor</c:v>
                </c:pt>
                <c:pt idx="2">
                  <c:v>Březen</c:v>
                </c:pt>
              </c:strCache>
            </c:strRef>
          </c:cat>
          <c:val>
            <c:numRef>
              <c:f>'8.5'!$L$30:$N$30</c:f>
              <c:numCache>
                <c:formatCode>#,##0.0</c:formatCode>
                <c:ptCount val="3"/>
                <c:pt idx="0">
                  <c:v>719.93000000000006</c:v>
                </c:pt>
                <c:pt idx="1">
                  <c:v>559.77</c:v>
                </c:pt>
                <c:pt idx="2">
                  <c:v>442.49</c:v>
                </c:pt>
              </c:numCache>
            </c:numRef>
          </c:val>
        </c:ser>
        <c:ser>
          <c:idx val="4"/>
          <c:order val="4"/>
          <c:tx>
            <c:strRef>
              <c:f>'8.5'!$K$31</c:f>
              <c:strCache>
                <c:ptCount val="1"/>
                <c:pt idx="0">
                  <c:v>Zemědělství a lesnictví</c:v>
                </c:pt>
              </c:strCache>
            </c:strRef>
          </c:tx>
          <c:invertIfNegative val="0"/>
          <c:cat>
            <c:strRef>
              <c:f>'8.5'!$L$26:$N$26</c:f>
              <c:strCache>
                <c:ptCount val="3"/>
                <c:pt idx="0">
                  <c:v>Leden</c:v>
                </c:pt>
                <c:pt idx="1">
                  <c:v>Únor</c:v>
                </c:pt>
                <c:pt idx="2">
                  <c:v>Březen</c:v>
                </c:pt>
              </c:strCache>
            </c:strRef>
          </c:cat>
          <c:val>
            <c:numRef>
              <c:f>'8.5'!$L$31:$N$31</c:f>
              <c:numCache>
                <c:formatCode>#,##0.0</c:formatCode>
                <c:ptCount val="3"/>
                <c:pt idx="0">
                  <c:v>1577.107</c:v>
                </c:pt>
                <c:pt idx="1">
                  <c:v>1503.3920000000001</c:v>
                </c:pt>
                <c:pt idx="2">
                  <c:v>1793.7280000000001</c:v>
                </c:pt>
              </c:numCache>
            </c:numRef>
          </c:val>
        </c:ser>
        <c:ser>
          <c:idx val="5"/>
          <c:order val="5"/>
          <c:tx>
            <c:strRef>
              <c:f>'8.5'!$K$32</c:f>
              <c:strCache>
                <c:ptCount val="1"/>
                <c:pt idx="0">
                  <c:v>Domácnosti</c:v>
                </c:pt>
              </c:strCache>
            </c:strRef>
          </c:tx>
          <c:invertIfNegative val="0"/>
          <c:cat>
            <c:strRef>
              <c:f>'8.5'!$L$26:$N$26</c:f>
              <c:strCache>
                <c:ptCount val="3"/>
                <c:pt idx="0">
                  <c:v>Leden</c:v>
                </c:pt>
                <c:pt idx="1">
                  <c:v>Únor</c:v>
                </c:pt>
                <c:pt idx="2">
                  <c:v>Březen</c:v>
                </c:pt>
              </c:strCache>
            </c:strRef>
          </c:cat>
          <c:val>
            <c:numRef>
              <c:f>'8.5'!$L$32:$N$32</c:f>
              <c:numCache>
                <c:formatCode>#,##0.0</c:formatCode>
                <c:ptCount val="3"/>
                <c:pt idx="0">
                  <c:v>146355.45099999997</c:v>
                </c:pt>
                <c:pt idx="1">
                  <c:v>110656.77100000001</c:v>
                </c:pt>
                <c:pt idx="2">
                  <c:v>92383.810000000012</c:v>
                </c:pt>
              </c:numCache>
            </c:numRef>
          </c:val>
        </c:ser>
        <c:ser>
          <c:idx val="6"/>
          <c:order val="6"/>
          <c:tx>
            <c:strRef>
              <c:f>'8.5'!$K$33</c:f>
              <c:strCache>
                <c:ptCount val="1"/>
                <c:pt idx="0">
                  <c:v>Obchod, služby, školství, zdravotnictví</c:v>
                </c:pt>
              </c:strCache>
            </c:strRef>
          </c:tx>
          <c:invertIfNegative val="0"/>
          <c:cat>
            <c:strRef>
              <c:f>'8.5'!$L$26:$N$26</c:f>
              <c:strCache>
                <c:ptCount val="3"/>
                <c:pt idx="0">
                  <c:v>Leden</c:v>
                </c:pt>
                <c:pt idx="1">
                  <c:v>Únor</c:v>
                </c:pt>
                <c:pt idx="2">
                  <c:v>Březen</c:v>
                </c:pt>
              </c:strCache>
            </c:strRef>
          </c:cat>
          <c:val>
            <c:numRef>
              <c:f>'8.5'!$L$33:$N$33</c:f>
              <c:numCache>
                <c:formatCode>#,##0.0</c:formatCode>
                <c:ptCount val="3"/>
                <c:pt idx="0">
                  <c:v>59718.805000000008</c:v>
                </c:pt>
                <c:pt idx="1">
                  <c:v>44367.741999999998</c:v>
                </c:pt>
                <c:pt idx="2">
                  <c:v>36120.795000000006</c:v>
                </c:pt>
              </c:numCache>
            </c:numRef>
          </c:val>
        </c:ser>
        <c:ser>
          <c:idx val="7"/>
          <c:order val="7"/>
          <c:tx>
            <c:strRef>
              <c:f>'8.5'!$K$34</c:f>
              <c:strCache>
                <c:ptCount val="1"/>
                <c:pt idx="0">
                  <c:v>Ostatní</c:v>
                </c:pt>
              </c:strCache>
            </c:strRef>
          </c:tx>
          <c:invertIfNegative val="0"/>
          <c:cat>
            <c:strRef>
              <c:f>'8.5'!$L$26:$N$26</c:f>
              <c:strCache>
                <c:ptCount val="3"/>
                <c:pt idx="0">
                  <c:v>Leden</c:v>
                </c:pt>
                <c:pt idx="1">
                  <c:v>Únor</c:v>
                </c:pt>
                <c:pt idx="2">
                  <c:v>Březen</c:v>
                </c:pt>
              </c:strCache>
            </c:strRef>
          </c:cat>
          <c:val>
            <c:numRef>
              <c:f>'8.5'!$L$34:$N$34</c:f>
              <c:numCache>
                <c:formatCode>#,##0.0</c:formatCode>
                <c:ptCount val="3"/>
                <c:pt idx="0">
                  <c:v>90.23</c:v>
                </c:pt>
                <c:pt idx="1">
                  <c:v>67.37</c:v>
                </c:pt>
                <c:pt idx="2">
                  <c:v>54.879999999999995</c:v>
                </c:pt>
              </c:numCache>
            </c:numRef>
          </c:val>
        </c:ser>
        <c:dLbls>
          <c:showLegendKey val="0"/>
          <c:showVal val="0"/>
          <c:showCatName val="0"/>
          <c:showSerName val="0"/>
          <c:showPercent val="0"/>
          <c:showBubbleSize val="0"/>
        </c:dLbls>
        <c:gapWidth val="150"/>
        <c:overlap val="100"/>
        <c:axId val="183592832"/>
        <c:axId val="183594368"/>
      </c:barChart>
      <c:catAx>
        <c:axId val="183592832"/>
        <c:scaling>
          <c:orientation val="minMax"/>
        </c:scaling>
        <c:delete val="0"/>
        <c:axPos val="b"/>
        <c:numFmt formatCode="General" sourceLinked="1"/>
        <c:majorTickMark val="none"/>
        <c:minorTickMark val="none"/>
        <c:tickLblPos val="nextTo"/>
        <c:txPr>
          <a:bodyPr/>
          <a:lstStyle/>
          <a:p>
            <a:pPr>
              <a:defRPr sz="900"/>
            </a:pPr>
            <a:endParaRPr lang="cs-CZ"/>
          </a:p>
        </c:txPr>
        <c:crossAx val="183594368"/>
        <c:crosses val="autoZero"/>
        <c:auto val="1"/>
        <c:lblAlgn val="ctr"/>
        <c:lblOffset val="100"/>
        <c:noMultiLvlLbl val="0"/>
      </c:catAx>
      <c:valAx>
        <c:axId val="183594368"/>
        <c:scaling>
          <c:orientation val="minMax"/>
          <c:max val="300000"/>
        </c:scaling>
        <c:delete val="0"/>
        <c:axPos val="l"/>
        <c:majorGridlines/>
        <c:numFmt formatCode="#,##0" sourceLinked="0"/>
        <c:majorTickMark val="out"/>
        <c:minorTickMark val="none"/>
        <c:tickLblPos val="nextTo"/>
        <c:spPr>
          <a:ln>
            <a:noFill/>
          </a:ln>
        </c:spPr>
        <c:txPr>
          <a:bodyPr/>
          <a:lstStyle/>
          <a:p>
            <a:pPr>
              <a:defRPr sz="900"/>
            </a:pPr>
            <a:endParaRPr lang="cs-CZ"/>
          </a:p>
        </c:txPr>
        <c:crossAx val="18359283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'8.5'!$L$39</c:f>
              <c:strCache>
                <c:ptCount val="1"/>
                <c:pt idx="0">
                  <c:v>Instalovaný výkon</c:v>
                </c:pt>
              </c:strCache>
            </c:strRef>
          </c:tx>
          <c:invertIfNegative val="0"/>
          <c:val>
            <c:numRef>
              <c:f>'8.5'!$M$39</c:f>
              <c:numCache>
                <c:formatCode>0.0%</c:formatCode>
                <c:ptCount val="1"/>
                <c:pt idx="0">
                  <c:v>1.370306921206061E-2</c:v>
                </c:pt>
              </c:numCache>
            </c:numRef>
          </c:val>
        </c:ser>
        <c:ser>
          <c:idx val="1"/>
          <c:order val="1"/>
          <c:tx>
            <c:strRef>
              <c:f>'8.5'!$L$40</c:f>
              <c:strCache>
                <c:ptCount val="1"/>
                <c:pt idx="0">
                  <c:v>Výroba tepla brutto</c:v>
                </c:pt>
              </c:strCache>
            </c:strRef>
          </c:tx>
          <c:invertIfNegative val="0"/>
          <c:val>
            <c:numRef>
              <c:f>'8.5'!$M$40</c:f>
              <c:numCache>
                <c:formatCode>0.0%</c:formatCode>
                <c:ptCount val="1"/>
                <c:pt idx="0">
                  <c:v>2.1741991995216297E-2</c:v>
                </c:pt>
              </c:numCache>
            </c:numRef>
          </c:val>
        </c:ser>
        <c:ser>
          <c:idx val="2"/>
          <c:order val="2"/>
          <c:tx>
            <c:strRef>
              <c:f>'8.5'!$L$41</c:f>
              <c:strCache>
                <c:ptCount val="1"/>
                <c:pt idx="0">
                  <c:v>Dodávky tepla</c:v>
                </c:pt>
              </c:strCache>
            </c:strRef>
          </c:tx>
          <c:invertIfNegative val="0"/>
          <c:val>
            <c:numRef>
              <c:f>'8.5'!$M$41</c:f>
              <c:numCache>
                <c:formatCode>0.0%</c:formatCode>
                <c:ptCount val="1"/>
                <c:pt idx="0">
                  <c:v>1.7342407073894242E-2</c:v>
                </c:pt>
              </c:numCache>
            </c:numRef>
          </c:val>
        </c:ser>
        <c:dLbls>
          <c:showLegendKey val="0"/>
          <c:showVal val="0"/>
          <c:showCatName val="0"/>
          <c:showSerName val="0"/>
          <c:showPercent val="0"/>
          <c:showBubbleSize val="0"/>
        </c:dLbls>
        <c:gapWidth val="150"/>
        <c:axId val="183960320"/>
        <c:axId val="183961856"/>
      </c:barChart>
      <c:catAx>
        <c:axId val="183960320"/>
        <c:scaling>
          <c:orientation val="maxMin"/>
        </c:scaling>
        <c:delete val="0"/>
        <c:axPos val="l"/>
        <c:numFmt formatCode="General" sourceLinked="1"/>
        <c:majorTickMark val="none"/>
        <c:minorTickMark val="none"/>
        <c:tickLblPos val="none"/>
        <c:crossAx val="183961856"/>
        <c:crosses val="autoZero"/>
        <c:auto val="1"/>
        <c:lblAlgn val="ctr"/>
        <c:lblOffset val="100"/>
        <c:noMultiLvlLbl val="0"/>
      </c:catAx>
      <c:valAx>
        <c:axId val="183961856"/>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83960320"/>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2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28462293680703638"/>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'8.5'!$K$10</c:f>
              <c:strCache>
                <c:ptCount val="1"/>
                <c:pt idx="0">
                  <c:v>Biomasa</c:v>
                </c:pt>
              </c:strCache>
            </c:strRef>
          </c:tx>
          <c:spPr>
            <a:solidFill>
              <a:schemeClr val="accent3">
                <a:lumMod val="75000"/>
              </a:schemeClr>
            </a:solidFill>
          </c:spPr>
          <c:invertIfNegative val="0"/>
          <c:cat>
            <c:strRef>
              <c:f>'8.5'!$L$9:$N$9</c:f>
              <c:strCache>
                <c:ptCount val="3"/>
                <c:pt idx="0">
                  <c:v>Leden</c:v>
                </c:pt>
                <c:pt idx="1">
                  <c:v>Únor</c:v>
                </c:pt>
                <c:pt idx="2">
                  <c:v>Březen</c:v>
                </c:pt>
              </c:strCache>
            </c:strRef>
          </c:cat>
          <c:val>
            <c:numRef>
              <c:f>'8.5'!$L$10:$N$10</c:f>
              <c:numCache>
                <c:formatCode>#,##0.0</c:formatCode>
                <c:ptCount val="3"/>
                <c:pt idx="0">
                  <c:v>99148.2</c:v>
                </c:pt>
                <c:pt idx="1">
                  <c:v>71853.33</c:v>
                </c:pt>
                <c:pt idx="2">
                  <c:v>59820.01</c:v>
                </c:pt>
              </c:numCache>
            </c:numRef>
          </c:val>
        </c:ser>
        <c:ser>
          <c:idx val="1"/>
          <c:order val="1"/>
          <c:tx>
            <c:strRef>
              <c:f>'8.5'!$K$11</c:f>
              <c:strCache>
                <c:ptCount val="1"/>
                <c:pt idx="0">
                  <c:v>Bioplyn</c:v>
                </c:pt>
              </c:strCache>
            </c:strRef>
          </c:tx>
          <c:spPr>
            <a:solidFill>
              <a:schemeClr val="bg2">
                <a:lumMod val="50000"/>
              </a:schemeClr>
            </a:solidFill>
          </c:spPr>
          <c:invertIfNegative val="0"/>
          <c:cat>
            <c:strRef>
              <c:f>'8.5'!$L$9:$N$9</c:f>
              <c:strCache>
                <c:ptCount val="3"/>
                <c:pt idx="0">
                  <c:v>Leden</c:v>
                </c:pt>
                <c:pt idx="1">
                  <c:v>Únor</c:v>
                </c:pt>
                <c:pt idx="2">
                  <c:v>Březen</c:v>
                </c:pt>
              </c:strCache>
            </c:strRef>
          </c:cat>
          <c:val>
            <c:numRef>
              <c:f>'8.5'!$L$11:$N$11</c:f>
              <c:numCache>
                <c:formatCode>#,##0.0</c:formatCode>
                <c:ptCount val="3"/>
                <c:pt idx="0">
                  <c:v>6789.2159999999994</c:v>
                </c:pt>
                <c:pt idx="1">
                  <c:v>6142.6790000000001</c:v>
                </c:pt>
                <c:pt idx="2">
                  <c:v>5861.5770000000002</c:v>
                </c:pt>
              </c:numCache>
            </c:numRef>
          </c:val>
        </c:ser>
        <c:ser>
          <c:idx val="2"/>
          <c:order val="2"/>
          <c:tx>
            <c:strRef>
              <c:f>'8.5'!$K$12</c:f>
              <c:strCache>
                <c:ptCount val="1"/>
                <c:pt idx="0">
                  <c:v>Černé uhlí</c:v>
                </c:pt>
              </c:strCache>
            </c:strRef>
          </c:tx>
          <c:spPr>
            <a:solidFill>
              <a:schemeClr val="tx1"/>
            </a:solidFill>
          </c:spPr>
          <c:invertIfNegative val="0"/>
          <c:cat>
            <c:strRef>
              <c:f>'8.5'!$L$9:$N$9</c:f>
              <c:strCache>
                <c:ptCount val="3"/>
                <c:pt idx="0">
                  <c:v>Leden</c:v>
                </c:pt>
                <c:pt idx="1">
                  <c:v>Únor</c:v>
                </c:pt>
                <c:pt idx="2">
                  <c:v>Březen</c:v>
                </c:pt>
              </c:strCache>
            </c:strRef>
          </c:cat>
          <c:val>
            <c:numRef>
              <c:f>'8.5'!$L$12:$N$12</c:f>
              <c:numCache>
                <c:formatCode>#,##0.0</c:formatCode>
                <c:ptCount val="3"/>
                <c:pt idx="0">
                  <c:v>0</c:v>
                </c:pt>
                <c:pt idx="1">
                  <c:v>0</c:v>
                </c:pt>
                <c:pt idx="2">
                  <c:v>0</c:v>
                </c:pt>
              </c:numCache>
            </c:numRef>
          </c:val>
        </c:ser>
        <c:ser>
          <c:idx val="3"/>
          <c:order val="3"/>
          <c:tx>
            <c:strRef>
              <c:f>'8.5'!$K$13</c:f>
              <c:strCache>
                <c:ptCount val="1"/>
                <c:pt idx="0">
                  <c:v>Elektrická energie</c:v>
                </c:pt>
              </c:strCache>
            </c:strRef>
          </c:tx>
          <c:invertIfNegative val="0"/>
          <c:cat>
            <c:strRef>
              <c:f>'8.5'!$L$9:$N$9</c:f>
              <c:strCache>
                <c:ptCount val="3"/>
                <c:pt idx="0">
                  <c:v>Leden</c:v>
                </c:pt>
                <c:pt idx="1">
                  <c:v>Únor</c:v>
                </c:pt>
                <c:pt idx="2">
                  <c:v>Březen</c:v>
                </c:pt>
              </c:strCache>
            </c:strRef>
          </c:cat>
          <c:val>
            <c:numRef>
              <c:f>'8.5'!$L$13:$N$13</c:f>
              <c:numCache>
                <c:formatCode>#,##0.0</c:formatCode>
                <c:ptCount val="3"/>
                <c:pt idx="0">
                  <c:v>10</c:v>
                </c:pt>
                <c:pt idx="1">
                  <c:v>15</c:v>
                </c:pt>
                <c:pt idx="2">
                  <c:v>5</c:v>
                </c:pt>
              </c:numCache>
            </c:numRef>
          </c:val>
        </c:ser>
        <c:ser>
          <c:idx val="4"/>
          <c:order val="4"/>
          <c:tx>
            <c:strRef>
              <c:f>'8.5'!$K$14</c:f>
              <c:strCache>
                <c:ptCount val="1"/>
                <c:pt idx="0">
                  <c:v>Energie prostředí (tepelné čerpadlo)</c:v>
                </c:pt>
              </c:strCache>
            </c:strRef>
          </c:tx>
          <c:invertIfNegative val="0"/>
          <c:cat>
            <c:strRef>
              <c:f>'8.5'!$L$9:$N$9</c:f>
              <c:strCache>
                <c:ptCount val="3"/>
                <c:pt idx="0">
                  <c:v>Leden</c:v>
                </c:pt>
                <c:pt idx="1">
                  <c:v>Únor</c:v>
                </c:pt>
                <c:pt idx="2">
                  <c:v>Březen</c:v>
                </c:pt>
              </c:strCache>
            </c:strRef>
          </c:cat>
          <c:val>
            <c:numRef>
              <c:f>'8.5'!$L$14:$N$14</c:f>
              <c:numCache>
                <c:formatCode>#,##0.0</c:formatCode>
                <c:ptCount val="3"/>
                <c:pt idx="0">
                  <c:v>0</c:v>
                </c:pt>
                <c:pt idx="1">
                  <c:v>0</c:v>
                </c:pt>
                <c:pt idx="2">
                  <c:v>0</c:v>
                </c:pt>
              </c:numCache>
            </c:numRef>
          </c:val>
        </c:ser>
        <c:ser>
          <c:idx val="5"/>
          <c:order val="5"/>
          <c:tx>
            <c:strRef>
              <c:f>'8.5'!$K$15</c:f>
              <c:strCache>
                <c:ptCount val="1"/>
                <c:pt idx="0">
                  <c:v>Energie Slunce (solární kolektor)</c:v>
                </c:pt>
              </c:strCache>
            </c:strRef>
          </c:tx>
          <c:invertIfNegative val="0"/>
          <c:cat>
            <c:strRef>
              <c:f>'8.5'!$L$9:$N$9</c:f>
              <c:strCache>
                <c:ptCount val="3"/>
                <c:pt idx="0">
                  <c:v>Leden</c:v>
                </c:pt>
                <c:pt idx="1">
                  <c:v>Únor</c:v>
                </c:pt>
                <c:pt idx="2">
                  <c:v>Březen</c:v>
                </c:pt>
              </c:strCache>
            </c:strRef>
          </c:cat>
          <c:val>
            <c:numRef>
              <c:f>'8.5'!$L$15:$N$15</c:f>
              <c:numCache>
                <c:formatCode>#,##0.0</c:formatCode>
                <c:ptCount val="3"/>
                <c:pt idx="0">
                  <c:v>4.2</c:v>
                </c:pt>
                <c:pt idx="1">
                  <c:v>9.3000000000000007</c:v>
                </c:pt>
                <c:pt idx="2">
                  <c:v>13.1</c:v>
                </c:pt>
              </c:numCache>
            </c:numRef>
          </c:val>
        </c:ser>
        <c:ser>
          <c:idx val="6"/>
          <c:order val="6"/>
          <c:tx>
            <c:strRef>
              <c:f>'8.5'!$K$16</c:f>
              <c:strCache>
                <c:ptCount val="1"/>
                <c:pt idx="0">
                  <c:v>Hnědé uhlí</c:v>
                </c:pt>
              </c:strCache>
            </c:strRef>
          </c:tx>
          <c:spPr>
            <a:solidFill>
              <a:srgbClr val="6E4932"/>
            </a:solidFill>
          </c:spPr>
          <c:invertIfNegative val="0"/>
          <c:cat>
            <c:strRef>
              <c:f>'8.5'!$L$9:$N$9</c:f>
              <c:strCache>
                <c:ptCount val="3"/>
                <c:pt idx="0">
                  <c:v>Leden</c:v>
                </c:pt>
                <c:pt idx="1">
                  <c:v>Únor</c:v>
                </c:pt>
                <c:pt idx="2">
                  <c:v>Březen</c:v>
                </c:pt>
              </c:strCache>
            </c:strRef>
          </c:cat>
          <c:val>
            <c:numRef>
              <c:f>'8.5'!$L$16:$N$16</c:f>
              <c:numCache>
                <c:formatCode>#,##0.0</c:formatCode>
                <c:ptCount val="3"/>
                <c:pt idx="0">
                  <c:v>48241.623</c:v>
                </c:pt>
                <c:pt idx="1">
                  <c:v>36941.334000000003</c:v>
                </c:pt>
                <c:pt idx="2">
                  <c:v>31382.998</c:v>
                </c:pt>
              </c:numCache>
            </c:numRef>
          </c:val>
        </c:ser>
        <c:ser>
          <c:idx val="7"/>
          <c:order val="7"/>
          <c:tx>
            <c:strRef>
              <c:f>'8.5'!$K$17</c:f>
              <c:strCache>
                <c:ptCount val="1"/>
                <c:pt idx="0">
                  <c:v>Jaderné palivo</c:v>
                </c:pt>
              </c:strCache>
            </c:strRef>
          </c:tx>
          <c:invertIfNegative val="0"/>
          <c:cat>
            <c:strRef>
              <c:f>'8.5'!$L$9:$N$9</c:f>
              <c:strCache>
                <c:ptCount val="3"/>
                <c:pt idx="0">
                  <c:v>Leden</c:v>
                </c:pt>
                <c:pt idx="1">
                  <c:v>Únor</c:v>
                </c:pt>
                <c:pt idx="2">
                  <c:v>Březen</c:v>
                </c:pt>
              </c:strCache>
            </c:strRef>
          </c:cat>
          <c:val>
            <c:numRef>
              <c:f>'8.5'!$L$17:$N$17</c:f>
              <c:numCache>
                <c:formatCode>#,##0.0</c:formatCode>
                <c:ptCount val="3"/>
                <c:pt idx="0">
                  <c:v>6495.49</c:v>
                </c:pt>
                <c:pt idx="1">
                  <c:v>5666.46</c:v>
                </c:pt>
                <c:pt idx="2">
                  <c:v>5149.8500000000004</c:v>
                </c:pt>
              </c:numCache>
            </c:numRef>
          </c:val>
        </c:ser>
        <c:ser>
          <c:idx val="8"/>
          <c:order val="8"/>
          <c:tx>
            <c:strRef>
              <c:f>'8.5'!$K$18</c:f>
              <c:strCache>
                <c:ptCount val="1"/>
                <c:pt idx="0">
                  <c:v>Koks</c:v>
                </c:pt>
              </c:strCache>
            </c:strRef>
          </c:tx>
          <c:invertIfNegative val="0"/>
          <c:cat>
            <c:strRef>
              <c:f>'8.5'!$L$9:$N$9</c:f>
              <c:strCache>
                <c:ptCount val="3"/>
                <c:pt idx="0">
                  <c:v>Leden</c:v>
                </c:pt>
                <c:pt idx="1">
                  <c:v>Únor</c:v>
                </c:pt>
                <c:pt idx="2">
                  <c:v>Březen</c:v>
                </c:pt>
              </c:strCache>
            </c:strRef>
          </c:cat>
          <c:val>
            <c:numRef>
              <c:f>'8.5'!$L$18:$N$18</c:f>
              <c:numCache>
                <c:formatCode>#,##0.0</c:formatCode>
                <c:ptCount val="3"/>
                <c:pt idx="0">
                  <c:v>0</c:v>
                </c:pt>
                <c:pt idx="1">
                  <c:v>0</c:v>
                </c:pt>
                <c:pt idx="2">
                  <c:v>0</c:v>
                </c:pt>
              </c:numCache>
            </c:numRef>
          </c:val>
        </c:ser>
        <c:ser>
          <c:idx val="9"/>
          <c:order val="9"/>
          <c:tx>
            <c:strRef>
              <c:f>'8.5'!$K$19</c:f>
              <c:strCache>
                <c:ptCount val="1"/>
                <c:pt idx="0">
                  <c:v>Odpadní teplo</c:v>
                </c:pt>
              </c:strCache>
            </c:strRef>
          </c:tx>
          <c:invertIfNegative val="0"/>
          <c:cat>
            <c:strRef>
              <c:f>'8.5'!$L$9:$N$9</c:f>
              <c:strCache>
                <c:ptCount val="3"/>
                <c:pt idx="0">
                  <c:v>Leden</c:v>
                </c:pt>
                <c:pt idx="1">
                  <c:v>Únor</c:v>
                </c:pt>
                <c:pt idx="2">
                  <c:v>Březen</c:v>
                </c:pt>
              </c:strCache>
            </c:strRef>
          </c:cat>
          <c:val>
            <c:numRef>
              <c:f>'8.5'!$L$19:$N$19</c:f>
              <c:numCache>
                <c:formatCode>#,##0.0</c:formatCode>
                <c:ptCount val="3"/>
                <c:pt idx="0">
                  <c:v>702.548</c:v>
                </c:pt>
                <c:pt idx="1">
                  <c:v>1190.3820000000001</c:v>
                </c:pt>
                <c:pt idx="2">
                  <c:v>2150.5509999999999</c:v>
                </c:pt>
              </c:numCache>
            </c:numRef>
          </c:val>
        </c:ser>
        <c:ser>
          <c:idx val="10"/>
          <c:order val="10"/>
          <c:tx>
            <c:strRef>
              <c:f>'8.5'!$K$20</c:f>
              <c:strCache>
                <c:ptCount val="1"/>
                <c:pt idx="0">
                  <c:v>Ostatní kapalná paliva</c:v>
                </c:pt>
              </c:strCache>
            </c:strRef>
          </c:tx>
          <c:invertIfNegative val="0"/>
          <c:cat>
            <c:strRef>
              <c:f>'8.5'!$L$9:$N$9</c:f>
              <c:strCache>
                <c:ptCount val="3"/>
                <c:pt idx="0">
                  <c:v>Leden</c:v>
                </c:pt>
                <c:pt idx="1">
                  <c:v>Únor</c:v>
                </c:pt>
                <c:pt idx="2">
                  <c:v>Březen</c:v>
                </c:pt>
              </c:strCache>
            </c:strRef>
          </c:cat>
          <c:val>
            <c:numRef>
              <c:f>'8.5'!$L$20:$N$20</c:f>
              <c:numCache>
                <c:formatCode>#,##0.0</c:formatCode>
                <c:ptCount val="3"/>
                <c:pt idx="0">
                  <c:v>0</c:v>
                </c:pt>
                <c:pt idx="1">
                  <c:v>0</c:v>
                </c:pt>
                <c:pt idx="2">
                  <c:v>0</c:v>
                </c:pt>
              </c:numCache>
            </c:numRef>
          </c:val>
        </c:ser>
        <c:ser>
          <c:idx val="11"/>
          <c:order val="11"/>
          <c:tx>
            <c:strRef>
              <c:f>'8.5'!$K$21</c:f>
              <c:strCache>
                <c:ptCount val="1"/>
                <c:pt idx="0">
                  <c:v>Ostatní pevná paliva</c:v>
                </c:pt>
              </c:strCache>
            </c:strRef>
          </c:tx>
          <c:invertIfNegative val="0"/>
          <c:cat>
            <c:strRef>
              <c:f>'8.5'!$L$9:$N$9</c:f>
              <c:strCache>
                <c:ptCount val="3"/>
                <c:pt idx="0">
                  <c:v>Leden</c:v>
                </c:pt>
                <c:pt idx="1">
                  <c:v>Únor</c:v>
                </c:pt>
                <c:pt idx="2">
                  <c:v>Březen</c:v>
                </c:pt>
              </c:strCache>
            </c:strRef>
          </c:cat>
          <c:val>
            <c:numRef>
              <c:f>'8.5'!$L$21:$N$21</c:f>
              <c:numCache>
                <c:formatCode>#,##0.0</c:formatCode>
                <c:ptCount val="3"/>
                <c:pt idx="0">
                  <c:v>947</c:v>
                </c:pt>
                <c:pt idx="1">
                  <c:v>725</c:v>
                </c:pt>
                <c:pt idx="2">
                  <c:v>619</c:v>
                </c:pt>
              </c:numCache>
            </c:numRef>
          </c:val>
        </c:ser>
        <c:ser>
          <c:idx val="12"/>
          <c:order val="12"/>
          <c:tx>
            <c:strRef>
              <c:f>'8.5'!$K$22</c:f>
              <c:strCache>
                <c:ptCount val="1"/>
                <c:pt idx="0">
                  <c:v>Ostatní plyny</c:v>
                </c:pt>
              </c:strCache>
            </c:strRef>
          </c:tx>
          <c:invertIfNegative val="0"/>
          <c:cat>
            <c:strRef>
              <c:f>'8.5'!$L$9:$N$9</c:f>
              <c:strCache>
                <c:ptCount val="3"/>
                <c:pt idx="0">
                  <c:v>Leden</c:v>
                </c:pt>
                <c:pt idx="1">
                  <c:v>Únor</c:v>
                </c:pt>
                <c:pt idx="2">
                  <c:v>Březen</c:v>
                </c:pt>
              </c:strCache>
            </c:strRef>
          </c:cat>
          <c:val>
            <c:numRef>
              <c:f>'8.5'!$L$22:$N$22</c:f>
              <c:numCache>
                <c:formatCode>#,##0.0</c:formatCode>
                <c:ptCount val="3"/>
                <c:pt idx="0">
                  <c:v>0</c:v>
                </c:pt>
                <c:pt idx="1">
                  <c:v>0</c:v>
                </c:pt>
                <c:pt idx="2">
                  <c:v>0</c:v>
                </c:pt>
              </c:numCache>
            </c:numRef>
          </c:val>
        </c:ser>
        <c:ser>
          <c:idx val="13"/>
          <c:order val="13"/>
          <c:tx>
            <c:strRef>
              <c:f>'8.5'!$K$23</c:f>
              <c:strCache>
                <c:ptCount val="1"/>
                <c:pt idx="0">
                  <c:v>Ostatní</c:v>
                </c:pt>
              </c:strCache>
            </c:strRef>
          </c:tx>
          <c:invertIfNegative val="0"/>
          <c:cat>
            <c:strRef>
              <c:f>'8.5'!$L$9:$N$9</c:f>
              <c:strCache>
                <c:ptCount val="3"/>
                <c:pt idx="0">
                  <c:v>Leden</c:v>
                </c:pt>
                <c:pt idx="1">
                  <c:v>Únor</c:v>
                </c:pt>
                <c:pt idx="2">
                  <c:v>Březen</c:v>
                </c:pt>
              </c:strCache>
            </c:strRef>
          </c:cat>
          <c:val>
            <c:numRef>
              <c:f>'8.5'!$L$23:$N$23</c:f>
              <c:numCache>
                <c:formatCode>#,##0.0</c:formatCode>
                <c:ptCount val="3"/>
                <c:pt idx="0">
                  <c:v>0</c:v>
                </c:pt>
                <c:pt idx="1">
                  <c:v>0</c:v>
                </c:pt>
                <c:pt idx="2">
                  <c:v>0</c:v>
                </c:pt>
              </c:numCache>
            </c:numRef>
          </c:val>
        </c:ser>
        <c:ser>
          <c:idx val="14"/>
          <c:order val="14"/>
          <c:tx>
            <c:strRef>
              <c:f>'8.5'!$K$24</c:f>
              <c:strCache>
                <c:ptCount val="1"/>
                <c:pt idx="0">
                  <c:v>Topné oleje</c:v>
                </c:pt>
              </c:strCache>
            </c:strRef>
          </c:tx>
          <c:invertIfNegative val="0"/>
          <c:cat>
            <c:strRef>
              <c:f>'8.5'!$L$9:$N$9</c:f>
              <c:strCache>
                <c:ptCount val="3"/>
                <c:pt idx="0">
                  <c:v>Leden</c:v>
                </c:pt>
                <c:pt idx="1">
                  <c:v>Únor</c:v>
                </c:pt>
                <c:pt idx="2">
                  <c:v>Březen</c:v>
                </c:pt>
              </c:strCache>
            </c:strRef>
          </c:cat>
          <c:val>
            <c:numRef>
              <c:f>'8.5'!$L$24:$N$24</c:f>
              <c:numCache>
                <c:formatCode>#,##0.0</c:formatCode>
                <c:ptCount val="3"/>
                <c:pt idx="0">
                  <c:v>30</c:v>
                </c:pt>
                <c:pt idx="1">
                  <c:v>24</c:v>
                </c:pt>
                <c:pt idx="2">
                  <c:v>20</c:v>
                </c:pt>
              </c:numCache>
            </c:numRef>
          </c:val>
        </c:ser>
        <c:ser>
          <c:idx val="15"/>
          <c:order val="15"/>
          <c:tx>
            <c:strRef>
              <c:f>'8.5'!$K$25</c:f>
              <c:strCache>
                <c:ptCount val="1"/>
                <c:pt idx="0">
                  <c:v>Zemní plyn</c:v>
                </c:pt>
              </c:strCache>
            </c:strRef>
          </c:tx>
          <c:spPr>
            <a:solidFill>
              <a:srgbClr val="EBE600"/>
            </a:solidFill>
          </c:spPr>
          <c:invertIfNegative val="0"/>
          <c:cat>
            <c:strRef>
              <c:f>'8.5'!$L$9:$N$9</c:f>
              <c:strCache>
                <c:ptCount val="3"/>
                <c:pt idx="0">
                  <c:v>Leden</c:v>
                </c:pt>
                <c:pt idx="1">
                  <c:v>Únor</c:v>
                </c:pt>
                <c:pt idx="2">
                  <c:v>Březen</c:v>
                </c:pt>
              </c:strCache>
            </c:strRef>
          </c:cat>
          <c:val>
            <c:numRef>
              <c:f>'8.5'!$L$25:$N$25</c:f>
              <c:numCache>
                <c:formatCode>#,##0.0</c:formatCode>
                <c:ptCount val="3"/>
                <c:pt idx="0">
                  <c:v>85715.674599999984</c:v>
                </c:pt>
                <c:pt idx="1">
                  <c:v>63243.358</c:v>
                </c:pt>
                <c:pt idx="2">
                  <c:v>52408.712</c:v>
                </c:pt>
              </c:numCache>
            </c:numRef>
          </c:val>
        </c:ser>
        <c:dLbls>
          <c:showLegendKey val="0"/>
          <c:showVal val="0"/>
          <c:showCatName val="0"/>
          <c:showSerName val="0"/>
          <c:showPercent val="0"/>
          <c:showBubbleSize val="0"/>
        </c:dLbls>
        <c:gapWidth val="150"/>
        <c:overlap val="100"/>
        <c:axId val="184027392"/>
        <c:axId val="184033280"/>
      </c:barChart>
      <c:catAx>
        <c:axId val="184027392"/>
        <c:scaling>
          <c:orientation val="minMax"/>
        </c:scaling>
        <c:delete val="0"/>
        <c:axPos val="b"/>
        <c:numFmt formatCode="General" sourceLinked="1"/>
        <c:majorTickMark val="none"/>
        <c:minorTickMark val="none"/>
        <c:tickLblPos val="nextTo"/>
        <c:txPr>
          <a:bodyPr/>
          <a:lstStyle/>
          <a:p>
            <a:pPr>
              <a:defRPr sz="900"/>
            </a:pPr>
            <a:endParaRPr lang="cs-CZ"/>
          </a:p>
        </c:txPr>
        <c:crossAx val="184033280"/>
        <c:crosses val="autoZero"/>
        <c:auto val="1"/>
        <c:lblAlgn val="ctr"/>
        <c:lblOffset val="100"/>
        <c:noMultiLvlLbl val="0"/>
      </c:catAx>
      <c:valAx>
        <c:axId val="18403328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8402739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2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dPt>
          <c:dPt>
            <c:idx val="1"/>
            <c:bubble3D val="0"/>
            <c:spPr>
              <a:solidFill>
                <a:srgbClr val="EEECE1">
                  <a:lumMod val="50000"/>
                </a:srgbClr>
              </a:solidFill>
            </c:spPr>
          </c:dPt>
          <c:dPt>
            <c:idx val="2"/>
            <c:bubble3D val="0"/>
            <c:spPr>
              <a:solidFill>
                <a:sysClr val="windowText" lastClr="000000"/>
              </a:solidFill>
            </c:spPr>
          </c:dPt>
          <c:dPt>
            <c:idx val="5"/>
            <c:bubble3D val="0"/>
          </c:dPt>
          <c:dPt>
            <c:idx val="6"/>
            <c:bubble3D val="0"/>
            <c:spPr>
              <a:solidFill>
                <a:srgbClr val="6E4932"/>
              </a:solidFill>
            </c:spPr>
          </c:dPt>
          <c:dPt>
            <c:idx val="7"/>
            <c:bubble3D val="0"/>
          </c:dPt>
          <c:dPt>
            <c:idx val="15"/>
            <c:bubble3D val="0"/>
            <c:spPr>
              <a:solidFill>
                <a:srgbClr val="EBE600"/>
              </a:solidFill>
            </c:spPr>
          </c:dPt>
          <c:cat>
            <c:numRef>
              <c:f>'8.5'!$O$10:$O$25</c:f>
              <c:numCache>
                <c:formatCode>0.0%</c:formatCode>
                <c:ptCount val="16"/>
              </c:numCache>
            </c:numRef>
          </c:cat>
          <c:val>
            <c:numRef>
              <c:f>'8.5'!$J$10:$J$25</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2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'8.5'!$O$27:$O$34</c:f>
              <c:numCache>
                <c:formatCode>#,##0.0</c:formatCode>
                <c:ptCount val="8"/>
              </c:numCache>
            </c:numRef>
          </c:cat>
          <c:val>
            <c:numRef>
              <c:f>'8.5'!$J$27:$J$34</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a:pPr>
            <a:r>
              <a:rPr lang="cs-CZ" sz="1000"/>
              <a:t>Podíl paliv na dodávkách tepla</a:t>
            </a:r>
          </a:p>
        </c:rich>
      </c:tx>
      <c:overlay val="0"/>
    </c:title>
    <c:autoTitleDeleted val="0"/>
    <c:plotArea>
      <c:layout>
        <c:manualLayout>
          <c:layoutTarget val="inner"/>
          <c:xMode val="edge"/>
          <c:yMode val="edge"/>
          <c:x val="0.18930606060606062"/>
          <c:y val="0.16804238258877435"/>
          <c:w val="0.63742323232323228"/>
          <c:h val="0.72285108820160371"/>
        </c:manualLayout>
      </c:layout>
      <c:doughnutChart>
        <c:varyColors val="1"/>
        <c:ser>
          <c:idx val="0"/>
          <c:order val="0"/>
          <c:dPt>
            <c:idx val="0"/>
            <c:bubble3D val="0"/>
            <c:spPr>
              <a:solidFill>
                <a:srgbClr val="9BBB59">
                  <a:lumMod val="75000"/>
                </a:srgbClr>
              </a:solidFill>
            </c:spPr>
          </c:dPt>
          <c:dPt>
            <c:idx val="1"/>
            <c:bubble3D val="0"/>
            <c:spPr>
              <a:solidFill>
                <a:srgbClr val="EEECE1">
                  <a:lumMod val="50000"/>
                </a:srgbClr>
              </a:solidFill>
            </c:spPr>
          </c:dPt>
          <c:dPt>
            <c:idx val="2"/>
            <c:bubble3D val="0"/>
            <c:spPr>
              <a:solidFill>
                <a:sysClr val="windowText" lastClr="000000"/>
              </a:solidFill>
            </c:spPr>
          </c:dPt>
          <c:dPt>
            <c:idx val="6"/>
            <c:bubble3D val="0"/>
            <c:spPr>
              <a:solidFill>
                <a:srgbClr val="6E4932"/>
              </a:solidFill>
            </c:spPr>
          </c:dPt>
          <c:dPt>
            <c:idx val="15"/>
            <c:bubble3D val="0"/>
            <c:spPr>
              <a:solidFill>
                <a:srgbClr val="EBE600"/>
              </a:solidFill>
            </c:spPr>
          </c:dPt>
          <c:dLbls>
            <c:dLbl>
              <c:idx val="1"/>
              <c:layout>
                <c:manualLayout>
                  <c:x val="6.7348484848484852E-2"/>
                  <c:y val="-0.1163802978235968"/>
                </c:manualLayout>
              </c:layout>
              <c:numFmt formatCode="0.0%" sourceLinked="0"/>
              <c:spPr/>
              <c:txPr>
                <a:bodyPr/>
                <a:lstStyle/>
                <a:p>
                  <a:pPr>
                    <a:defRPr sz="900"/>
                  </a:pPr>
                  <a:endParaRPr lang="cs-CZ"/>
                </a:p>
              </c:txPr>
              <c:showLegendKey val="0"/>
              <c:showVal val="0"/>
              <c:showCatName val="0"/>
              <c:showSerName val="0"/>
              <c:showPercent val="1"/>
              <c:showBubbleSize val="0"/>
            </c:dLbl>
            <c:dLbl>
              <c:idx val="2"/>
              <c:spPr/>
              <c:txPr>
                <a:bodyPr/>
                <a:lstStyle/>
                <a:p>
                  <a:pPr>
                    <a:defRPr sz="900">
                      <a:solidFill>
                        <a:schemeClr val="bg1"/>
                      </a:solidFill>
                    </a:defRPr>
                  </a:pPr>
                  <a:endParaRPr lang="cs-CZ"/>
                </a:p>
              </c:txPr>
              <c:showLegendKey val="0"/>
              <c:showVal val="0"/>
              <c:showCatName val="0"/>
              <c:showSerName val="0"/>
              <c:showPercent val="1"/>
              <c:showBubbleSize val="0"/>
            </c:dLbl>
            <c:dLbl>
              <c:idx val="3"/>
              <c:delete val="1"/>
            </c:dLbl>
            <c:dLbl>
              <c:idx val="4"/>
              <c:delete val="1"/>
            </c:dLbl>
            <c:dLbl>
              <c:idx val="5"/>
              <c:delete val="1"/>
            </c:dLbl>
            <c:dLbl>
              <c:idx val="6"/>
              <c:spPr/>
              <c:txPr>
                <a:bodyPr/>
                <a:lstStyle/>
                <a:p>
                  <a:pPr>
                    <a:defRPr sz="900">
                      <a:solidFill>
                        <a:schemeClr val="bg1"/>
                      </a:solidFill>
                    </a:defRPr>
                  </a:pPr>
                  <a:endParaRPr lang="cs-CZ"/>
                </a:p>
              </c:txPr>
              <c:showLegendKey val="0"/>
              <c:showVal val="0"/>
              <c:showCatName val="0"/>
              <c:showSerName val="0"/>
              <c:showPercent val="1"/>
              <c:showBubbleSize val="0"/>
            </c:dLbl>
            <c:dLbl>
              <c:idx val="7"/>
              <c:layout>
                <c:manualLayout>
                  <c:x val="-0.12828282828282828"/>
                  <c:y val="6.5463917525773199E-2"/>
                </c:manualLayout>
              </c:layout>
              <c:numFmt formatCode="0.0%" sourceLinked="0"/>
              <c:spPr/>
              <c:txPr>
                <a:bodyPr/>
                <a:lstStyle/>
                <a:p>
                  <a:pPr>
                    <a:defRPr sz="900"/>
                  </a:pPr>
                  <a:endParaRPr lang="cs-CZ"/>
                </a:p>
              </c:txPr>
              <c:showLegendKey val="0"/>
              <c:showVal val="0"/>
              <c:showCatName val="0"/>
              <c:showSerName val="0"/>
              <c:showPercent val="1"/>
              <c:showBubbleSize val="0"/>
            </c:dLbl>
            <c:dLbl>
              <c:idx val="8"/>
              <c:delete val="1"/>
            </c:dLbl>
            <c:dLbl>
              <c:idx val="9"/>
              <c:delete val="1"/>
            </c:dLbl>
            <c:dLbl>
              <c:idx val="10"/>
              <c:layout>
                <c:manualLayout>
                  <c:x val="-0.14752550505050505"/>
                  <c:y val="3.27319587628866E-2"/>
                </c:manualLayout>
              </c:layout>
              <c:numFmt formatCode="0.0%" sourceLinked="0"/>
              <c:spPr/>
              <c:txPr>
                <a:bodyPr/>
                <a:lstStyle/>
                <a:p>
                  <a:pPr>
                    <a:defRPr sz="900"/>
                  </a:pPr>
                  <a:endParaRPr lang="cs-CZ"/>
                </a:p>
              </c:txPr>
              <c:showLegendKey val="0"/>
              <c:showVal val="0"/>
              <c:showCatName val="0"/>
              <c:showSerName val="0"/>
              <c:showPercent val="1"/>
              <c:showBubbleSize val="0"/>
            </c:dLbl>
            <c:dLbl>
              <c:idx val="13"/>
              <c:delete val="1"/>
            </c:dLbl>
            <c:dLbl>
              <c:idx val="14"/>
              <c:layout>
                <c:manualLayout>
                  <c:x val="-7.6969949494949494E-2"/>
                  <c:y val="0.21821305841924399"/>
                </c:manualLayout>
              </c:layout>
              <c:tx>
                <c:rich>
                  <a:bodyPr/>
                  <a:lstStyle/>
                  <a:p>
                    <a:pPr>
                      <a:defRPr sz="900"/>
                    </a:pPr>
                    <a:r>
                      <a:rPr lang="en-US"/>
                      <a:t>0,</a:t>
                    </a:r>
                    <a:r>
                      <a:rPr lang="cs-CZ"/>
                      <a:t>4</a:t>
                    </a:r>
                    <a:r>
                      <a:rPr lang="en-US"/>
                      <a:t>%</a:t>
                    </a:r>
                  </a:p>
                </c:rich>
              </c:tx>
              <c:numFmt formatCode="0.0%" sourceLinked="0"/>
              <c:spPr/>
              <c:showLegendKey val="0"/>
              <c:showVal val="0"/>
              <c:showCatName val="0"/>
              <c:showSerName val="0"/>
              <c:showPercent val="1"/>
              <c:showBubbleSize val="0"/>
            </c:dLbl>
            <c:txPr>
              <a:bodyPr/>
              <a:lstStyle/>
              <a:p>
                <a:pPr>
                  <a:defRPr sz="900"/>
                </a:pPr>
                <a:endParaRPr lang="cs-CZ"/>
              </a:p>
            </c:txPr>
            <c:showLegendKey val="0"/>
            <c:showVal val="0"/>
            <c:showCatName val="0"/>
            <c:showSerName val="0"/>
            <c:showPercent val="1"/>
            <c:showBubbleSize val="0"/>
            <c:showLeaderLines val="1"/>
          </c:dLbls>
          <c:cat>
            <c:strRef>
              <c:f>'5.1'!$A$25:$A$40</c:f>
              <c:strCache>
                <c:ptCount val="16"/>
                <c:pt idx="0">
                  <c:v>Biomasa</c:v>
                </c:pt>
                <c:pt idx="1">
                  <c:v>Bioplyn</c:v>
                </c:pt>
                <c:pt idx="2">
                  <c:v>Černé uhlí</c:v>
                </c:pt>
                <c:pt idx="3">
                  <c:v>Elektrická energie</c:v>
                </c:pt>
                <c:pt idx="4">
                  <c:v>Energie prostředí (tepelné čerpadlo)</c:v>
                </c:pt>
                <c:pt idx="5">
                  <c:v>Energie Slunce (solární kolektor)</c:v>
                </c:pt>
                <c:pt idx="6">
                  <c:v>Hnědé uhlí</c:v>
                </c:pt>
                <c:pt idx="7">
                  <c:v>Jaderné palivo</c:v>
                </c:pt>
                <c:pt idx="8">
                  <c:v>Koks</c:v>
                </c:pt>
                <c:pt idx="9">
                  <c:v>Odpadní teplo</c:v>
                </c:pt>
                <c:pt idx="10">
                  <c:v>Ostatní kapalná paliva</c:v>
                </c:pt>
                <c:pt idx="11">
                  <c:v>Ostatní pevná paliva</c:v>
                </c:pt>
                <c:pt idx="12">
                  <c:v>Ostatní plyny</c:v>
                </c:pt>
                <c:pt idx="13">
                  <c:v>Ostatní</c:v>
                </c:pt>
                <c:pt idx="14">
                  <c:v>Topné oleje</c:v>
                </c:pt>
                <c:pt idx="15">
                  <c:v>Zemní plyn</c:v>
                </c:pt>
              </c:strCache>
            </c:strRef>
          </c:cat>
          <c:val>
            <c:numRef>
              <c:f>'5.1'!$B$25:$B$40</c:f>
              <c:numCache>
                <c:formatCode>#,##0.0</c:formatCode>
                <c:ptCount val="16"/>
                <c:pt idx="0">
                  <c:v>2129.2075609999997</c:v>
                </c:pt>
                <c:pt idx="1">
                  <c:v>181.59573399999996</c:v>
                </c:pt>
                <c:pt idx="2">
                  <c:v>4501.6551820000004</c:v>
                </c:pt>
                <c:pt idx="3">
                  <c:v>2.7125180000000002</c:v>
                </c:pt>
                <c:pt idx="4">
                  <c:v>3.7888920000000001</c:v>
                </c:pt>
                <c:pt idx="5">
                  <c:v>4.9579999999999999E-2</c:v>
                </c:pt>
                <c:pt idx="6">
                  <c:v>16439.116485000002</c:v>
                </c:pt>
                <c:pt idx="7">
                  <c:v>95.144570000000002</c:v>
                </c:pt>
                <c:pt idx="8">
                  <c:v>0.13250999999999999</c:v>
                </c:pt>
                <c:pt idx="9">
                  <c:v>140.56495100000001</c:v>
                </c:pt>
                <c:pt idx="10">
                  <c:v>39.882151</c:v>
                </c:pt>
                <c:pt idx="11">
                  <c:v>789.90788740560379</c:v>
                </c:pt>
                <c:pt idx="12">
                  <c:v>1213.7189229999999</c:v>
                </c:pt>
                <c:pt idx="13">
                  <c:v>0</c:v>
                </c:pt>
                <c:pt idx="14">
                  <c:v>16.179949000000001</c:v>
                </c:pt>
                <c:pt idx="15">
                  <c:v>8543.4318256183215</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'7.1'!$O$7</c:f>
              <c:strCache>
                <c:ptCount val="1"/>
              </c:strCache>
            </c:strRef>
          </c:tx>
          <c:invertIfNegative val="0"/>
          <c:cat>
            <c:numRef>
              <c:f>'7.1'!$P$6</c:f>
              <c:numCache>
                <c:formatCode>General</c:formatCode>
                <c:ptCount val="1"/>
              </c:numCache>
            </c:numRef>
          </c:cat>
          <c:val>
            <c:numRef>
              <c:f>'7.1'!$P$7</c:f>
              <c:numCache>
                <c:formatCode>0%</c:formatCode>
                <c:ptCount val="1"/>
              </c:numCache>
            </c:numRef>
          </c:val>
        </c:ser>
        <c:ser>
          <c:idx val="1"/>
          <c:order val="1"/>
          <c:tx>
            <c:strRef>
              <c:f>'7.1'!$O$8</c:f>
              <c:strCache>
                <c:ptCount val="1"/>
              </c:strCache>
            </c:strRef>
          </c:tx>
          <c:invertIfNegative val="0"/>
          <c:cat>
            <c:numRef>
              <c:f>'7.1'!$P$6</c:f>
              <c:numCache>
                <c:formatCode>General</c:formatCode>
                <c:ptCount val="1"/>
              </c:numCache>
            </c:numRef>
          </c:cat>
          <c:val>
            <c:numRef>
              <c:f>'7.1'!$P$8</c:f>
              <c:numCache>
                <c:formatCode>0%</c:formatCode>
                <c:ptCount val="1"/>
              </c:numCache>
            </c:numRef>
          </c:val>
        </c:ser>
        <c:ser>
          <c:idx val="2"/>
          <c:order val="2"/>
          <c:tx>
            <c:strRef>
              <c:f>'7.1'!$O$9</c:f>
              <c:strCache>
                <c:ptCount val="1"/>
              </c:strCache>
            </c:strRef>
          </c:tx>
          <c:invertIfNegative val="0"/>
          <c:cat>
            <c:numRef>
              <c:f>'7.1'!$P$6</c:f>
              <c:numCache>
                <c:formatCode>General</c:formatCode>
                <c:ptCount val="1"/>
              </c:numCache>
            </c:numRef>
          </c:cat>
          <c:val>
            <c:numRef>
              <c:f>'7.1'!$P$9</c:f>
              <c:numCache>
                <c:formatCode>0%</c:formatCode>
                <c:ptCount val="1"/>
              </c:numCache>
            </c:numRef>
          </c:val>
        </c:ser>
        <c:ser>
          <c:idx val="3"/>
          <c:order val="3"/>
          <c:tx>
            <c:strRef>
              <c:f>'7.1'!$O$10</c:f>
              <c:strCache>
                <c:ptCount val="1"/>
              </c:strCache>
            </c:strRef>
          </c:tx>
          <c:invertIfNegative val="0"/>
          <c:cat>
            <c:numRef>
              <c:f>'7.1'!$P$6</c:f>
              <c:numCache>
                <c:formatCode>General</c:formatCode>
                <c:ptCount val="1"/>
              </c:numCache>
            </c:numRef>
          </c:cat>
          <c:val>
            <c:numRef>
              <c:f>'7.1'!$P$10</c:f>
              <c:numCache>
                <c:formatCode>0%</c:formatCode>
                <c:ptCount val="1"/>
              </c:numCache>
            </c:numRef>
          </c:val>
        </c:ser>
        <c:ser>
          <c:idx val="4"/>
          <c:order val="4"/>
          <c:tx>
            <c:strRef>
              <c:f>'7.1'!$O$11</c:f>
              <c:strCache>
                <c:ptCount val="1"/>
              </c:strCache>
            </c:strRef>
          </c:tx>
          <c:invertIfNegative val="0"/>
          <c:cat>
            <c:numRef>
              <c:f>'7.1'!$P$6</c:f>
              <c:numCache>
                <c:formatCode>General</c:formatCode>
                <c:ptCount val="1"/>
              </c:numCache>
            </c:numRef>
          </c:cat>
          <c:val>
            <c:numRef>
              <c:f>'7.1'!$P$11</c:f>
              <c:numCache>
                <c:formatCode>0%</c:formatCode>
                <c:ptCount val="1"/>
              </c:numCache>
            </c:numRef>
          </c:val>
        </c:ser>
        <c:ser>
          <c:idx val="5"/>
          <c:order val="5"/>
          <c:tx>
            <c:strRef>
              <c:f>'7.1'!$O$12</c:f>
              <c:strCache>
                <c:ptCount val="1"/>
              </c:strCache>
            </c:strRef>
          </c:tx>
          <c:invertIfNegative val="0"/>
          <c:cat>
            <c:numRef>
              <c:f>'7.1'!$P$6</c:f>
              <c:numCache>
                <c:formatCode>General</c:formatCode>
                <c:ptCount val="1"/>
              </c:numCache>
            </c:numRef>
          </c:cat>
          <c:val>
            <c:numRef>
              <c:f>'7.1'!$P$12</c:f>
              <c:numCache>
                <c:formatCode>0%</c:formatCode>
                <c:ptCount val="1"/>
              </c:numCache>
            </c:numRef>
          </c:val>
        </c:ser>
        <c:ser>
          <c:idx val="6"/>
          <c:order val="6"/>
          <c:tx>
            <c:strRef>
              <c:f>'7.1'!$O$13</c:f>
              <c:strCache>
                <c:ptCount val="1"/>
              </c:strCache>
            </c:strRef>
          </c:tx>
          <c:invertIfNegative val="0"/>
          <c:cat>
            <c:numRef>
              <c:f>'7.1'!$P$6</c:f>
              <c:numCache>
                <c:formatCode>General</c:formatCode>
                <c:ptCount val="1"/>
              </c:numCache>
            </c:numRef>
          </c:cat>
          <c:val>
            <c:numRef>
              <c:f>'7.1'!$P$13</c:f>
              <c:numCache>
                <c:formatCode>0%</c:formatCode>
                <c:ptCount val="1"/>
              </c:numCache>
            </c:numRef>
          </c:val>
        </c:ser>
        <c:ser>
          <c:idx val="7"/>
          <c:order val="7"/>
          <c:tx>
            <c:strRef>
              <c:f>'7.1'!$O$14</c:f>
              <c:strCache>
                <c:ptCount val="1"/>
              </c:strCache>
            </c:strRef>
          </c:tx>
          <c:invertIfNegative val="0"/>
          <c:cat>
            <c:numRef>
              <c:f>'7.1'!$P$6</c:f>
              <c:numCache>
                <c:formatCode>General</c:formatCode>
                <c:ptCount val="1"/>
              </c:numCache>
            </c:numRef>
          </c:cat>
          <c:val>
            <c:numRef>
              <c:f>'7.1'!$P$14</c:f>
              <c:numCache>
                <c:formatCode>0%</c:formatCode>
                <c:ptCount val="1"/>
              </c:numCache>
            </c:numRef>
          </c:val>
        </c:ser>
        <c:dLbls>
          <c:showLegendKey val="0"/>
          <c:showVal val="0"/>
          <c:showCatName val="0"/>
          <c:showSerName val="0"/>
          <c:showPercent val="0"/>
          <c:showBubbleSize val="0"/>
        </c:dLbls>
        <c:gapWidth val="150"/>
        <c:axId val="184139136"/>
        <c:axId val="184149120"/>
      </c:barChart>
      <c:catAx>
        <c:axId val="184139136"/>
        <c:scaling>
          <c:orientation val="minMax"/>
        </c:scaling>
        <c:delete val="1"/>
        <c:axPos val="b"/>
        <c:numFmt formatCode="General" sourceLinked="1"/>
        <c:majorTickMark val="out"/>
        <c:minorTickMark val="none"/>
        <c:tickLblPos val="nextTo"/>
        <c:crossAx val="184149120"/>
        <c:crosses val="autoZero"/>
        <c:auto val="1"/>
        <c:lblAlgn val="ctr"/>
        <c:lblOffset val="100"/>
        <c:noMultiLvlLbl val="0"/>
      </c:catAx>
      <c:valAx>
        <c:axId val="184149120"/>
        <c:scaling>
          <c:orientation val="minMax"/>
        </c:scaling>
        <c:delete val="1"/>
        <c:axPos val="l"/>
        <c:numFmt formatCode="0%" sourceLinked="1"/>
        <c:majorTickMark val="out"/>
        <c:minorTickMark val="none"/>
        <c:tickLblPos val="nextTo"/>
        <c:crossAx val="184139136"/>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8.7459664576854723E-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'8.6'!$K$28</c:f>
              <c:strCache>
                <c:ptCount val="1"/>
                <c:pt idx="0">
                  <c:v>Průmysl</c:v>
                </c:pt>
              </c:strCache>
            </c:strRef>
          </c:tx>
          <c:invertIfNegative val="0"/>
          <c:cat>
            <c:strRef>
              <c:f>'8.6'!$L$27:$N$27</c:f>
              <c:strCache>
                <c:ptCount val="3"/>
                <c:pt idx="0">
                  <c:v>Leden</c:v>
                </c:pt>
                <c:pt idx="1">
                  <c:v>Únor</c:v>
                </c:pt>
                <c:pt idx="2">
                  <c:v>Březen</c:v>
                </c:pt>
              </c:strCache>
            </c:strRef>
          </c:cat>
          <c:val>
            <c:numRef>
              <c:f>'8.6'!$L$28:$N$28</c:f>
              <c:numCache>
                <c:formatCode>#,##0.0</c:formatCode>
                <c:ptCount val="3"/>
                <c:pt idx="0">
                  <c:v>104439.31492655838</c:v>
                </c:pt>
                <c:pt idx="1">
                  <c:v>91251.040438613796</c:v>
                </c:pt>
                <c:pt idx="2">
                  <c:v>88761.619503377093</c:v>
                </c:pt>
              </c:numCache>
            </c:numRef>
          </c:val>
        </c:ser>
        <c:ser>
          <c:idx val="1"/>
          <c:order val="1"/>
          <c:tx>
            <c:strRef>
              <c:f>'8.6'!$K$29</c:f>
              <c:strCache>
                <c:ptCount val="1"/>
                <c:pt idx="0">
                  <c:v>Energetika</c:v>
                </c:pt>
              </c:strCache>
            </c:strRef>
          </c:tx>
          <c:invertIfNegative val="0"/>
          <c:cat>
            <c:strRef>
              <c:f>'8.6'!$L$27:$N$27</c:f>
              <c:strCache>
                <c:ptCount val="3"/>
                <c:pt idx="0">
                  <c:v>Leden</c:v>
                </c:pt>
                <c:pt idx="1">
                  <c:v>Únor</c:v>
                </c:pt>
                <c:pt idx="2">
                  <c:v>Březen</c:v>
                </c:pt>
              </c:strCache>
            </c:strRef>
          </c:cat>
          <c:val>
            <c:numRef>
              <c:f>'8.6'!$L$29:$N$29</c:f>
              <c:numCache>
                <c:formatCode>#,##0.0</c:formatCode>
                <c:ptCount val="3"/>
                <c:pt idx="0">
                  <c:v>1399.85</c:v>
                </c:pt>
                <c:pt idx="1">
                  <c:v>1161.98</c:v>
                </c:pt>
                <c:pt idx="2">
                  <c:v>947</c:v>
                </c:pt>
              </c:numCache>
            </c:numRef>
          </c:val>
        </c:ser>
        <c:ser>
          <c:idx val="2"/>
          <c:order val="2"/>
          <c:tx>
            <c:strRef>
              <c:f>'8.6'!$K$30</c:f>
              <c:strCache>
                <c:ptCount val="1"/>
                <c:pt idx="0">
                  <c:v>Doprava</c:v>
                </c:pt>
              </c:strCache>
            </c:strRef>
          </c:tx>
          <c:invertIfNegative val="0"/>
          <c:cat>
            <c:strRef>
              <c:f>'8.6'!$L$27:$N$27</c:f>
              <c:strCache>
                <c:ptCount val="3"/>
                <c:pt idx="0">
                  <c:v>Leden</c:v>
                </c:pt>
                <c:pt idx="1">
                  <c:v>Únor</c:v>
                </c:pt>
                <c:pt idx="2">
                  <c:v>Březen</c:v>
                </c:pt>
              </c:strCache>
            </c:strRef>
          </c:cat>
          <c:val>
            <c:numRef>
              <c:f>'8.6'!$L$30:$N$30</c:f>
              <c:numCache>
                <c:formatCode>#,##0.0</c:formatCode>
                <c:ptCount val="3"/>
                <c:pt idx="0">
                  <c:v>1740.63</c:v>
                </c:pt>
                <c:pt idx="1">
                  <c:v>1529.7</c:v>
                </c:pt>
                <c:pt idx="2">
                  <c:v>1230.7</c:v>
                </c:pt>
              </c:numCache>
            </c:numRef>
          </c:val>
        </c:ser>
        <c:ser>
          <c:idx val="3"/>
          <c:order val="3"/>
          <c:tx>
            <c:strRef>
              <c:f>'8.6'!$K$31</c:f>
              <c:strCache>
                <c:ptCount val="1"/>
                <c:pt idx="0">
                  <c:v>Stavebnictví</c:v>
                </c:pt>
              </c:strCache>
            </c:strRef>
          </c:tx>
          <c:invertIfNegative val="0"/>
          <c:cat>
            <c:strRef>
              <c:f>'8.6'!$L$27:$N$27</c:f>
              <c:strCache>
                <c:ptCount val="3"/>
                <c:pt idx="0">
                  <c:v>Leden</c:v>
                </c:pt>
                <c:pt idx="1">
                  <c:v>Únor</c:v>
                </c:pt>
                <c:pt idx="2">
                  <c:v>Březen</c:v>
                </c:pt>
              </c:strCache>
            </c:strRef>
          </c:cat>
          <c:val>
            <c:numRef>
              <c:f>'8.6'!$L$31:$N$31</c:f>
              <c:numCache>
                <c:formatCode>#,##0.0</c:formatCode>
                <c:ptCount val="3"/>
                <c:pt idx="0">
                  <c:v>1701.51</c:v>
                </c:pt>
                <c:pt idx="1">
                  <c:v>1271.5999999999999</c:v>
                </c:pt>
                <c:pt idx="2">
                  <c:v>1002.4</c:v>
                </c:pt>
              </c:numCache>
            </c:numRef>
          </c:val>
        </c:ser>
        <c:ser>
          <c:idx val="4"/>
          <c:order val="4"/>
          <c:tx>
            <c:strRef>
              <c:f>'8.6'!$K$32</c:f>
              <c:strCache>
                <c:ptCount val="1"/>
                <c:pt idx="0">
                  <c:v>Zemědělství a lesnictví</c:v>
                </c:pt>
              </c:strCache>
            </c:strRef>
          </c:tx>
          <c:invertIfNegative val="0"/>
          <c:cat>
            <c:strRef>
              <c:f>'8.6'!$L$27:$N$27</c:f>
              <c:strCache>
                <c:ptCount val="3"/>
                <c:pt idx="0">
                  <c:v>Leden</c:v>
                </c:pt>
                <c:pt idx="1">
                  <c:v>Únor</c:v>
                </c:pt>
                <c:pt idx="2">
                  <c:v>Březen</c:v>
                </c:pt>
              </c:strCache>
            </c:strRef>
          </c:cat>
          <c:val>
            <c:numRef>
              <c:f>'8.6'!$L$32:$N$32</c:f>
              <c:numCache>
                <c:formatCode>#,##0.0</c:formatCode>
                <c:ptCount val="3"/>
                <c:pt idx="0">
                  <c:v>175.67</c:v>
                </c:pt>
                <c:pt idx="1">
                  <c:v>151</c:v>
                </c:pt>
                <c:pt idx="2">
                  <c:v>134</c:v>
                </c:pt>
              </c:numCache>
            </c:numRef>
          </c:val>
        </c:ser>
        <c:ser>
          <c:idx val="5"/>
          <c:order val="5"/>
          <c:tx>
            <c:strRef>
              <c:f>'8.6'!$K$33</c:f>
              <c:strCache>
                <c:ptCount val="1"/>
                <c:pt idx="0">
                  <c:v>Domácnosti</c:v>
                </c:pt>
              </c:strCache>
            </c:strRef>
          </c:tx>
          <c:invertIfNegative val="0"/>
          <c:cat>
            <c:strRef>
              <c:f>'8.6'!$L$27:$N$27</c:f>
              <c:strCache>
                <c:ptCount val="3"/>
                <c:pt idx="0">
                  <c:v>Leden</c:v>
                </c:pt>
                <c:pt idx="1">
                  <c:v>Únor</c:v>
                </c:pt>
                <c:pt idx="2">
                  <c:v>Březen</c:v>
                </c:pt>
              </c:strCache>
            </c:strRef>
          </c:cat>
          <c:val>
            <c:numRef>
              <c:f>'8.6'!$L$33:$N$33</c:f>
              <c:numCache>
                <c:formatCode>#,##0.0</c:formatCode>
                <c:ptCount val="3"/>
                <c:pt idx="0">
                  <c:v>290753.60500000004</c:v>
                </c:pt>
                <c:pt idx="1">
                  <c:v>222889.462</c:v>
                </c:pt>
                <c:pt idx="2">
                  <c:v>187055.242</c:v>
                </c:pt>
              </c:numCache>
            </c:numRef>
          </c:val>
        </c:ser>
        <c:ser>
          <c:idx val="6"/>
          <c:order val="6"/>
          <c:tx>
            <c:strRef>
              <c:f>'8.6'!$K$34</c:f>
              <c:strCache>
                <c:ptCount val="1"/>
                <c:pt idx="0">
                  <c:v>Obchod, služby, školství, zdravotnictví</c:v>
                </c:pt>
              </c:strCache>
            </c:strRef>
          </c:tx>
          <c:invertIfNegative val="0"/>
          <c:cat>
            <c:strRef>
              <c:f>'8.6'!$L$27:$N$27</c:f>
              <c:strCache>
                <c:ptCount val="3"/>
                <c:pt idx="0">
                  <c:v>Leden</c:v>
                </c:pt>
                <c:pt idx="1">
                  <c:v>Únor</c:v>
                </c:pt>
                <c:pt idx="2">
                  <c:v>Březen</c:v>
                </c:pt>
              </c:strCache>
            </c:strRef>
          </c:cat>
          <c:val>
            <c:numRef>
              <c:f>'8.6'!$L$34:$N$34</c:f>
              <c:numCache>
                <c:formatCode>#,##0.0</c:formatCode>
                <c:ptCount val="3"/>
                <c:pt idx="0">
                  <c:v>170452.41099999999</c:v>
                </c:pt>
                <c:pt idx="1">
                  <c:v>133283.24100000001</c:v>
                </c:pt>
                <c:pt idx="2">
                  <c:v>110173.67000000001</c:v>
                </c:pt>
              </c:numCache>
            </c:numRef>
          </c:val>
        </c:ser>
        <c:ser>
          <c:idx val="7"/>
          <c:order val="7"/>
          <c:tx>
            <c:strRef>
              <c:f>'8.6'!$K$35</c:f>
              <c:strCache>
                <c:ptCount val="1"/>
                <c:pt idx="0">
                  <c:v>Ostatní</c:v>
                </c:pt>
              </c:strCache>
            </c:strRef>
          </c:tx>
          <c:invertIfNegative val="0"/>
          <c:cat>
            <c:strRef>
              <c:f>'8.6'!$L$27:$N$27</c:f>
              <c:strCache>
                <c:ptCount val="3"/>
                <c:pt idx="0">
                  <c:v>Leden</c:v>
                </c:pt>
                <c:pt idx="1">
                  <c:v>Únor</c:v>
                </c:pt>
                <c:pt idx="2">
                  <c:v>Březen</c:v>
                </c:pt>
              </c:strCache>
            </c:strRef>
          </c:cat>
          <c:val>
            <c:numRef>
              <c:f>'8.6'!$L$35:$N$35</c:f>
              <c:numCache>
                <c:formatCode>#,##0.0</c:formatCode>
                <c:ptCount val="3"/>
                <c:pt idx="0">
                  <c:v>4182.3419999999996</c:v>
                </c:pt>
                <c:pt idx="1">
                  <c:v>3388.0430000000001</c:v>
                </c:pt>
                <c:pt idx="2">
                  <c:v>2834.21</c:v>
                </c:pt>
              </c:numCache>
            </c:numRef>
          </c:val>
        </c:ser>
        <c:dLbls>
          <c:showLegendKey val="0"/>
          <c:showVal val="0"/>
          <c:showCatName val="0"/>
          <c:showSerName val="0"/>
          <c:showPercent val="0"/>
          <c:showBubbleSize val="0"/>
        </c:dLbls>
        <c:gapWidth val="150"/>
        <c:overlap val="100"/>
        <c:axId val="184343168"/>
        <c:axId val="184349056"/>
      </c:barChart>
      <c:catAx>
        <c:axId val="184343168"/>
        <c:scaling>
          <c:orientation val="minMax"/>
        </c:scaling>
        <c:delete val="0"/>
        <c:axPos val="b"/>
        <c:numFmt formatCode="General" sourceLinked="1"/>
        <c:majorTickMark val="none"/>
        <c:minorTickMark val="none"/>
        <c:tickLblPos val="nextTo"/>
        <c:txPr>
          <a:bodyPr/>
          <a:lstStyle/>
          <a:p>
            <a:pPr>
              <a:defRPr sz="900"/>
            </a:pPr>
            <a:endParaRPr lang="cs-CZ"/>
          </a:p>
        </c:txPr>
        <c:crossAx val="184349056"/>
        <c:crosses val="autoZero"/>
        <c:auto val="1"/>
        <c:lblAlgn val="ctr"/>
        <c:lblOffset val="100"/>
        <c:noMultiLvlLbl val="0"/>
      </c:catAx>
      <c:valAx>
        <c:axId val="184349056"/>
        <c:scaling>
          <c:orientation val="minMax"/>
          <c:max val="600000"/>
        </c:scaling>
        <c:delete val="0"/>
        <c:axPos val="l"/>
        <c:majorGridlines/>
        <c:numFmt formatCode="#,##0" sourceLinked="0"/>
        <c:majorTickMark val="out"/>
        <c:minorTickMark val="none"/>
        <c:tickLblPos val="nextTo"/>
        <c:spPr>
          <a:ln>
            <a:noFill/>
          </a:ln>
        </c:spPr>
        <c:txPr>
          <a:bodyPr/>
          <a:lstStyle/>
          <a:p>
            <a:pPr>
              <a:defRPr sz="900"/>
            </a:pPr>
            <a:endParaRPr lang="cs-CZ"/>
          </a:p>
        </c:txPr>
        <c:crossAx val="18434316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'8.6'!$L$40</c:f>
              <c:strCache>
                <c:ptCount val="1"/>
                <c:pt idx="0">
                  <c:v>Instalovaný výkon</c:v>
                </c:pt>
              </c:strCache>
            </c:strRef>
          </c:tx>
          <c:invertIfNegative val="0"/>
          <c:val>
            <c:numRef>
              <c:f>'8.6'!$M$40</c:f>
              <c:numCache>
                <c:formatCode>0.0%</c:formatCode>
                <c:ptCount val="1"/>
                <c:pt idx="0">
                  <c:v>2.3952840436950961E-2</c:v>
                </c:pt>
              </c:numCache>
            </c:numRef>
          </c:val>
        </c:ser>
        <c:ser>
          <c:idx val="1"/>
          <c:order val="1"/>
          <c:tx>
            <c:strRef>
              <c:f>'8.6'!$L$41</c:f>
              <c:strCache>
                <c:ptCount val="1"/>
                <c:pt idx="0">
                  <c:v>Výroba tepla brutto</c:v>
                </c:pt>
              </c:strCache>
            </c:strRef>
          </c:tx>
          <c:invertIfNegative val="0"/>
          <c:val>
            <c:numRef>
              <c:f>'8.6'!$M$41</c:f>
              <c:numCache>
                <c:formatCode>0.0%</c:formatCode>
                <c:ptCount val="1"/>
                <c:pt idx="0">
                  <c:v>2.7906712223919945E-2</c:v>
                </c:pt>
              </c:numCache>
            </c:numRef>
          </c:val>
        </c:ser>
        <c:ser>
          <c:idx val="2"/>
          <c:order val="2"/>
          <c:tx>
            <c:strRef>
              <c:f>'8.6'!$L$42</c:f>
              <c:strCache>
                <c:ptCount val="1"/>
                <c:pt idx="0">
                  <c:v>Dodávky tepla</c:v>
                </c:pt>
              </c:strCache>
            </c:strRef>
          </c:tx>
          <c:invertIfNegative val="0"/>
          <c:val>
            <c:numRef>
              <c:f>'8.6'!$M$42</c:f>
              <c:numCache>
                <c:formatCode>0.0%</c:formatCode>
                <c:ptCount val="1"/>
                <c:pt idx="0">
                  <c:v>3.3989098201863292E-2</c:v>
                </c:pt>
              </c:numCache>
            </c:numRef>
          </c:val>
        </c:ser>
        <c:dLbls>
          <c:showLegendKey val="0"/>
          <c:showVal val="0"/>
          <c:showCatName val="0"/>
          <c:showSerName val="0"/>
          <c:showPercent val="0"/>
          <c:showBubbleSize val="0"/>
        </c:dLbls>
        <c:gapWidth val="150"/>
        <c:axId val="184907264"/>
        <c:axId val="184908800"/>
      </c:barChart>
      <c:catAx>
        <c:axId val="184907264"/>
        <c:scaling>
          <c:orientation val="maxMin"/>
        </c:scaling>
        <c:delete val="0"/>
        <c:axPos val="l"/>
        <c:numFmt formatCode="General" sourceLinked="1"/>
        <c:majorTickMark val="none"/>
        <c:minorTickMark val="none"/>
        <c:tickLblPos val="none"/>
        <c:crossAx val="184908800"/>
        <c:crosses val="autoZero"/>
        <c:auto val="1"/>
        <c:lblAlgn val="ctr"/>
        <c:lblOffset val="100"/>
        <c:noMultiLvlLbl val="0"/>
      </c:catAx>
      <c:valAx>
        <c:axId val="184908800"/>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84907264"/>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3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28462293680703638"/>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'8.6'!$K$10</c:f>
              <c:strCache>
                <c:ptCount val="1"/>
                <c:pt idx="0">
                  <c:v>Biomasa</c:v>
                </c:pt>
              </c:strCache>
            </c:strRef>
          </c:tx>
          <c:spPr>
            <a:solidFill>
              <a:schemeClr val="accent3">
                <a:lumMod val="75000"/>
              </a:schemeClr>
            </a:solidFill>
          </c:spPr>
          <c:invertIfNegative val="0"/>
          <c:cat>
            <c:strRef>
              <c:f>'8.6'!$L$9:$N$9</c:f>
              <c:strCache>
                <c:ptCount val="3"/>
                <c:pt idx="0">
                  <c:v>Leden</c:v>
                </c:pt>
                <c:pt idx="1">
                  <c:v>Únor</c:v>
                </c:pt>
                <c:pt idx="2">
                  <c:v>Březen</c:v>
                </c:pt>
              </c:strCache>
            </c:strRef>
          </c:cat>
          <c:val>
            <c:numRef>
              <c:f>'8.6'!$L$10:$N$10</c:f>
              <c:numCache>
                <c:formatCode>#,##0.0</c:formatCode>
                <c:ptCount val="3"/>
                <c:pt idx="0">
                  <c:v>58994.01</c:v>
                </c:pt>
                <c:pt idx="1">
                  <c:v>24608.54</c:v>
                </c:pt>
                <c:pt idx="2">
                  <c:v>61658.49</c:v>
                </c:pt>
              </c:numCache>
            </c:numRef>
          </c:val>
        </c:ser>
        <c:ser>
          <c:idx val="1"/>
          <c:order val="1"/>
          <c:tx>
            <c:strRef>
              <c:f>'8.6'!$K$11</c:f>
              <c:strCache>
                <c:ptCount val="1"/>
                <c:pt idx="0">
                  <c:v>Bioplyn</c:v>
                </c:pt>
              </c:strCache>
            </c:strRef>
          </c:tx>
          <c:spPr>
            <a:solidFill>
              <a:schemeClr val="bg2">
                <a:lumMod val="50000"/>
              </a:schemeClr>
            </a:solidFill>
          </c:spPr>
          <c:invertIfNegative val="0"/>
          <c:cat>
            <c:strRef>
              <c:f>'8.6'!$L$9:$N$9</c:f>
              <c:strCache>
                <c:ptCount val="3"/>
                <c:pt idx="0">
                  <c:v>Leden</c:v>
                </c:pt>
                <c:pt idx="1">
                  <c:v>Únor</c:v>
                </c:pt>
                <c:pt idx="2">
                  <c:v>Březen</c:v>
                </c:pt>
              </c:strCache>
            </c:strRef>
          </c:cat>
          <c:val>
            <c:numRef>
              <c:f>'8.6'!$L$11:$N$11</c:f>
              <c:numCache>
                <c:formatCode>#,##0.0</c:formatCode>
                <c:ptCount val="3"/>
                <c:pt idx="0">
                  <c:v>7388.0049999999992</c:v>
                </c:pt>
                <c:pt idx="1">
                  <c:v>6587.39</c:v>
                </c:pt>
                <c:pt idx="2">
                  <c:v>6506.62</c:v>
                </c:pt>
              </c:numCache>
            </c:numRef>
          </c:val>
        </c:ser>
        <c:ser>
          <c:idx val="2"/>
          <c:order val="2"/>
          <c:tx>
            <c:strRef>
              <c:f>'8.6'!$K$12</c:f>
              <c:strCache>
                <c:ptCount val="1"/>
                <c:pt idx="0">
                  <c:v>Černé uhlí</c:v>
                </c:pt>
              </c:strCache>
            </c:strRef>
          </c:tx>
          <c:spPr>
            <a:solidFill>
              <a:schemeClr val="tx1"/>
            </a:solidFill>
          </c:spPr>
          <c:invertIfNegative val="0"/>
          <c:cat>
            <c:strRef>
              <c:f>'8.6'!$L$9:$N$9</c:f>
              <c:strCache>
                <c:ptCount val="3"/>
                <c:pt idx="0">
                  <c:v>Leden</c:v>
                </c:pt>
                <c:pt idx="1">
                  <c:v>Únor</c:v>
                </c:pt>
                <c:pt idx="2">
                  <c:v>Březen</c:v>
                </c:pt>
              </c:strCache>
            </c:strRef>
          </c:cat>
          <c:val>
            <c:numRef>
              <c:f>'8.6'!$L$12:$N$12</c:f>
              <c:numCache>
                <c:formatCode>#,##0.0</c:formatCode>
                <c:ptCount val="3"/>
                <c:pt idx="0">
                  <c:v>0</c:v>
                </c:pt>
                <c:pt idx="1">
                  <c:v>0</c:v>
                </c:pt>
                <c:pt idx="2">
                  <c:v>0</c:v>
                </c:pt>
              </c:numCache>
            </c:numRef>
          </c:val>
        </c:ser>
        <c:ser>
          <c:idx val="3"/>
          <c:order val="3"/>
          <c:tx>
            <c:strRef>
              <c:f>'8.6'!$K$13</c:f>
              <c:strCache>
                <c:ptCount val="1"/>
                <c:pt idx="0">
                  <c:v>Elektrická energie</c:v>
                </c:pt>
              </c:strCache>
            </c:strRef>
          </c:tx>
          <c:invertIfNegative val="0"/>
          <c:cat>
            <c:strRef>
              <c:f>'8.6'!$L$9:$N$9</c:f>
              <c:strCache>
                <c:ptCount val="3"/>
                <c:pt idx="0">
                  <c:v>Leden</c:v>
                </c:pt>
                <c:pt idx="1">
                  <c:v>Únor</c:v>
                </c:pt>
                <c:pt idx="2">
                  <c:v>Březen</c:v>
                </c:pt>
              </c:strCache>
            </c:strRef>
          </c:cat>
          <c:val>
            <c:numRef>
              <c:f>'8.6'!$L$13:$N$13</c:f>
              <c:numCache>
                <c:formatCode>#,##0.0</c:formatCode>
                <c:ptCount val="3"/>
                <c:pt idx="0">
                  <c:v>0</c:v>
                </c:pt>
                <c:pt idx="1">
                  <c:v>0</c:v>
                </c:pt>
                <c:pt idx="2">
                  <c:v>0</c:v>
                </c:pt>
              </c:numCache>
            </c:numRef>
          </c:val>
        </c:ser>
        <c:ser>
          <c:idx val="4"/>
          <c:order val="4"/>
          <c:tx>
            <c:strRef>
              <c:f>'8.6'!$K$14</c:f>
              <c:strCache>
                <c:ptCount val="1"/>
                <c:pt idx="0">
                  <c:v>Energie prostředí (tepelné čerpadlo)</c:v>
                </c:pt>
              </c:strCache>
            </c:strRef>
          </c:tx>
          <c:invertIfNegative val="0"/>
          <c:cat>
            <c:strRef>
              <c:f>'8.6'!$L$9:$N$9</c:f>
              <c:strCache>
                <c:ptCount val="3"/>
                <c:pt idx="0">
                  <c:v>Leden</c:v>
                </c:pt>
                <c:pt idx="1">
                  <c:v>Únor</c:v>
                </c:pt>
                <c:pt idx="2">
                  <c:v>Březen</c:v>
                </c:pt>
              </c:strCache>
            </c:strRef>
          </c:cat>
          <c:val>
            <c:numRef>
              <c:f>'8.6'!$L$14:$N$14</c:f>
              <c:numCache>
                <c:formatCode>#,##0.0</c:formatCode>
                <c:ptCount val="3"/>
                <c:pt idx="0">
                  <c:v>0</c:v>
                </c:pt>
                <c:pt idx="1">
                  <c:v>0</c:v>
                </c:pt>
                <c:pt idx="2">
                  <c:v>0</c:v>
                </c:pt>
              </c:numCache>
            </c:numRef>
          </c:val>
        </c:ser>
        <c:ser>
          <c:idx val="5"/>
          <c:order val="5"/>
          <c:tx>
            <c:strRef>
              <c:f>'8.6'!$K$15</c:f>
              <c:strCache>
                <c:ptCount val="1"/>
                <c:pt idx="0">
                  <c:v>Energie Slunce (solární kolektor)</c:v>
                </c:pt>
              </c:strCache>
            </c:strRef>
          </c:tx>
          <c:invertIfNegative val="0"/>
          <c:cat>
            <c:strRef>
              <c:f>'8.6'!$L$9:$N$9</c:f>
              <c:strCache>
                <c:ptCount val="3"/>
                <c:pt idx="0">
                  <c:v>Leden</c:v>
                </c:pt>
                <c:pt idx="1">
                  <c:v>Únor</c:v>
                </c:pt>
                <c:pt idx="2">
                  <c:v>Březen</c:v>
                </c:pt>
              </c:strCache>
            </c:strRef>
          </c:cat>
          <c:val>
            <c:numRef>
              <c:f>'8.6'!$L$15:$N$15</c:f>
              <c:numCache>
                <c:formatCode>#,##0.0</c:formatCode>
                <c:ptCount val="3"/>
                <c:pt idx="0">
                  <c:v>0</c:v>
                </c:pt>
                <c:pt idx="1">
                  <c:v>0</c:v>
                </c:pt>
                <c:pt idx="2">
                  <c:v>0</c:v>
                </c:pt>
              </c:numCache>
            </c:numRef>
          </c:val>
        </c:ser>
        <c:ser>
          <c:idx val="6"/>
          <c:order val="6"/>
          <c:tx>
            <c:strRef>
              <c:f>'8.6'!$K$16</c:f>
              <c:strCache>
                <c:ptCount val="1"/>
                <c:pt idx="0">
                  <c:v>Hnědé uhlí</c:v>
                </c:pt>
              </c:strCache>
            </c:strRef>
          </c:tx>
          <c:spPr>
            <a:solidFill>
              <a:srgbClr val="6E4932"/>
            </a:solidFill>
          </c:spPr>
          <c:invertIfNegative val="0"/>
          <c:cat>
            <c:strRef>
              <c:f>'8.6'!$L$9:$N$9</c:f>
              <c:strCache>
                <c:ptCount val="3"/>
                <c:pt idx="0">
                  <c:v>Leden</c:v>
                </c:pt>
                <c:pt idx="1">
                  <c:v>Únor</c:v>
                </c:pt>
                <c:pt idx="2">
                  <c:v>Březen</c:v>
                </c:pt>
              </c:strCache>
            </c:strRef>
          </c:cat>
          <c:val>
            <c:numRef>
              <c:f>'8.6'!$L$16:$N$16</c:f>
              <c:numCache>
                <c:formatCode>#,##0.0</c:formatCode>
                <c:ptCount val="3"/>
                <c:pt idx="0">
                  <c:v>218051.22</c:v>
                </c:pt>
                <c:pt idx="1">
                  <c:v>204039.74</c:v>
                </c:pt>
                <c:pt idx="2">
                  <c:v>146192.81</c:v>
                </c:pt>
              </c:numCache>
            </c:numRef>
          </c:val>
        </c:ser>
        <c:ser>
          <c:idx val="7"/>
          <c:order val="7"/>
          <c:tx>
            <c:strRef>
              <c:f>'8.6'!$K$17</c:f>
              <c:strCache>
                <c:ptCount val="1"/>
                <c:pt idx="0">
                  <c:v>Jaderné palivo</c:v>
                </c:pt>
              </c:strCache>
            </c:strRef>
          </c:tx>
          <c:invertIfNegative val="0"/>
          <c:cat>
            <c:strRef>
              <c:f>'8.6'!$L$9:$N$9</c:f>
              <c:strCache>
                <c:ptCount val="3"/>
                <c:pt idx="0">
                  <c:v>Leden</c:v>
                </c:pt>
                <c:pt idx="1">
                  <c:v>Únor</c:v>
                </c:pt>
                <c:pt idx="2">
                  <c:v>Březen</c:v>
                </c:pt>
              </c:strCache>
            </c:strRef>
          </c:cat>
          <c:val>
            <c:numRef>
              <c:f>'8.6'!$L$17:$N$17</c:f>
              <c:numCache>
                <c:formatCode>#,##0.0</c:formatCode>
                <c:ptCount val="3"/>
                <c:pt idx="0">
                  <c:v>0</c:v>
                </c:pt>
                <c:pt idx="1">
                  <c:v>0</c:v>
                </c:pt>
                <c:pt idx="2">
                  <c:v>0</c:v>
                </c:pt>
              </c:numCache>
            </c:numRef>
          </c:val>
        </c:ser>
        <c:ser>
          <c:idx val="8"/>
          <c:order val="8"/>
          <c:tx>
            <c:strRef>
              <c:f>'8.6'!$K$18</c:f>
              <c:strCache>
                <c:ptCount val="1"/>
                <c:pt idx="0">
                  <c:v>Koks</c:v>
                </c:pt>
              </c:strCache>
            </c:strRef>
          </c:tx>
          <c:invertIfNegative val="0"/>
          <c:cat>
            <c:strRef>
              <c:f>'8.6'!$L$9:$N$9</c:f>
              <c:strCache>
                <c:ptCount val="3"/>
                <c:pt idx="0">
                  <c:v>Leden</c:v>
                </c:pt>
                <c:pt idx="1">
                  <c:v>Únor</c:v>
                </c:pt>
                <c:pt idx="2">
                  <c:v>Březen</c:v>
                </c:pt>
              </c:strCache>
            </c:strRef>
          </c:cat>
          <c:val>
            <c:numRef>
              <c:f>'8.6'!$L$18:$N$18</c:f>
              <c:numCache>
                <c:formatCode>#,##0.0</c:formatCode>
                <c:ptCount val="3"/>
                <c:pt idx="0">
                  <c:v>0</c:v>
                </c:pt>
                <c:pt idx="1">
                  <c:v>0</c:v>
                </c:pt>
                <c:pt idx="2">
                  <c:v>0</c:v>
                </c:pt>
              </c:numCache>
            </c:numRef>
          </c:val>
        </c:ser>
        <c:ser>
          <c:idx val="9"/>
          <c:order val="9"/>
          <c:tx>
            <c:strRef>
              <c:f>'8.6'!$K$19</c:f>
              <c:strCache>
                <c:ptCount val="1"/>
                <c:pt idx="0">
                  <c:v>Odpadní teplo</c:v>
                </c:pt>
              </c:strCache>
            </c:strRef>
          </c:tx>
          <c:invertIfNegative val="0"/>
          <c:cat>
            <c:strRef>
              <c:f>'8.6'!$L$9:$N$9</c:f>
              <c:strCache>
                <c:ptCount val="3"/>
                <c:pt idx="0">
                  <c:v>Leden</c:v>
                </c:pt>
                <c:pt idx="1">
                  <c:v>Únor</c:v>
                </c:pt>
                <c:pt idx="2">
                  <c:v>Březen</c:v>
                </c:pt>
              </c:strCache>
            </c:strRef>
          </c:cat>
          <c:val>
            <c:numRef>
              <c:f>'8.6'!$L$19:$N$19</c:f>
              <c:numCache>
                <c:formatCode>#,##0.0</c:formatCode>
                <c:ptCount val="3"/>
                <c:pt idx="0">
                  <c:v>0</c:v>
                </c:pt>
                <c:pt idx="1">
                  <c:v>0</c:v>
                </c:pt>
                <c:pt idx="2">
                  <c:v>0</c:v>
                </c:pt>
              </c:numCache>
            </c:numRef>
          </c:val>
        </c:ser>
        <c:ser>
          <c:idx val="10"/>
          <c:order val="10"/>
          <c:tx>
            <c:strRef>
              <c:f>'8.6'!$K$20</c:f>
              <c:strCache>
                <c:ptCount val="1"/>
                <c:pt idx="0">
                  <c:v>Ostatní kapalná paliva</c:v>
                </c:pt>
              </c:strCache>
            </c:strRef>
          </c:tx>
          <c:invertIfNegative val="0"/>
          <c:cat>
            <c:strRef>
              <c:f>'8.6'!$L$9:$N$9</c:f>
              <c:strCache>
                <c:ptCount val="3"/>
                <c:pt idx="0">
                  <c:v>Leden</c:v>
                </c:pt>
                <c:pt idx="1">
                  <c:v>Únor</c:v>
                </c:pt>
                <c:pt idx="2">
                  <c:v>Březen</c:v>
                </c:pt>
              </c:strCache>
            </c:strRef>
          </c:cat>
          <c:val>
            <c:numRef>
              <c:f>'8.6'!$L$20:$N$20</c:f>
              <c:numCache>
                <c:formatCode>#,##0.0</c:formatCode>
                <c:ptCount val="3"/>
                <c:pt idx="0">
                  <c:v>0</c:v>
                </c:pt>
                <c:pt idx="1">
                  <c:v>0</c:v>
                </c:pt>
                <c:pt idx="2">
                  <c:v>0</c:v>
                </c:pt>
              </c:numCache>
            </c:numRef>
          </c:val>
        </c:ser>
        <c:ser>
          <c:idx val="11"/>
          <c:order val="11"/>
          <c:tx>
            <c:strRef>
              <c:f>'8.6'!$K$21</c:f>
              <c:strCache>
                <c:ptCount val="1"/>
                <c:pt idx="0">
                  <c:v>Ostatní pevná paliva</c:v>
                </c:pt>
              </c:strCache>
            </c:strRef>
          </c:tx>
          <c:invertIfNegative val="0"/>
          <c:cat>
            <c:strRef>
              <c:f>'8.6'!$L$9:$N$9</c:f>
              <c:strCache>
                <c:ptCount val="3"/>
                <c:pt idx="0">
                  <c:v>Leden</c:v>
                </c:pt>
                <c:pt idx="1">
                  <c:v>Únor</c:v>
                </c:pt>
                <c:pt idx="2">
                  <c:v>Březen</c:v>
                </c:pt>
              </c:strCache>
            </c:strRef>
          </c:cat>
          <c:val>
            <c:numRef>
              <c:f>'8.6'!$L$21:$N$21</c:f>
              <c:numCache>
                <c:formatCode>#,##0.0</c:formatCode>
                <c:ptCount val="3"/>
                <c:pt idx="0">
                  <c:v>0</c:v>
                </c:pt>
                <c:pt idx="1">
                  <c:v>0</c:v>
                </c:pt>
                <c:pt idx="2">
                  <c:v>0</c:v>
                </c:pt>
              </c:numCache>
            </c:numRef>
          </c:val>
        </c:ser>
        <c:ser>
          <c:idx val="12"/>
          <c:order val="12"/>
          <c:tx>
            <c:strRef>
              <c:f>'8.6'!$K$22</c:f>
              <c:strCache>
                <c:ptCount val="1"/>
                <c:pt idx="0">
                  <c:v>Ostatní plyny</c:v>
                </c:pt>
              </c:strCache>
            </c:strRef>
          </c:tx>
          <c:invertIfNegative val="0"/>
          <c:cat>
            <c:strRef>
              <c:f>'8.6'!$L$9:$N$9</c:f>
              <c:strCache>
                <c:ptCount val="3"/>
                <c:pt idx="0">
                  <c:v>Leden</c:v>
                </c:pt>
                <c:pt idx="1">
                  <c:v>Únor</c:v>
                </c:pt>
                <c:pt idx="2">
                  <c:v>Březen</c:v>
                </c:pt>
              </c:strCache>
            </c:strRef>
          </c:cat>
          <c:val>
            <c:numRef>
              <c:f>'8.6'!$L$22:$N$22</c:f>
              <c:numCache>
                <c:formatCode>#,##0.0</c:formatCode>
                <c:ptCount val="3"/>
                <c:pt idx="0">
                  <c:v>0</c:v>
                </c:pt>
                <c:pt idx="1">
                  <c:v>0</c:v>
                </c:pt>
                <c:pt idx="2">
                  <c:v>0</c:v>
                </c:pt>
              </c:numCache>
            </c:numRef>
          </c:val>
        </c:ser>
        <c:ser>
          <c:idx val="13"/>
          <c:order val="13"/>
          <c:tx>
            <c:strRef>
              <c:f>'8.6'!$K$23</c:f>
              <c:strCache>
                <c:ptCount val="1"/>
                <c:pt idx="0">
                  <c:v>Ostatní</c:v>
                </c:pt>
              </c:strCache>
            </c:strRef>
          </c:tx>
          <c:invertIfNegative val="0"/>
          <c:cat>
            <c:strRef>
              <c:f>'8.6'!$L$9:$N$9</c:f>
              <c:strCache>
                <c:ptCount val="3"/>
                <c:pt idx="0">
                  <c:v>Leden</c:v>
                </c:pt>
                <c:pt idx="1">
                  <c:v>Únor</c:v>
                </c:pt>
                <c:pt idx="2">
                  <c:v>Březen</c:v>
                </c:pt>
              </c:strCache>
            </c:strRef>
          </c:cat>
          <c:val>
            <c:numRef>
              <c:f>'8.6'!$L$23:$N$23</c:f>
              <c:numCache>
                <c:formatCode>#,##0.0</c:formatCode>
                <c:ptCount val="3"/>
                <c:pt idx="0">
                  <c:v>0</c:v>
                </c:pt>
                <c:pt idx="1">
                  <c:v>0</c:v>
                </c:pt>
                <c:pt idx="2">
                  <c:v>0</c:v>
                </c:pt>
              </c:numCache>
            </c:numRef>
          </c:val>
        </c:ser>
        <c:ser>
          <c:idx val="14"/>
          <c:order val="14"/>
          <c:tx>
            <c:strRef>
              <c:f>'8.6'!$K$24</c:f>
              <c:strCache>
                <c:ptCount val="1"/>
                <c:pt idx="0">
                  <c:v>Topné oleje</c:v>
                </c:pt>
              </c:strCache>
            </c:strRef>
          </c:tx>
          <c:invertIfNegative val="0"/>
          <c:cat>
            <c:strRef>
              <c:f>'8.6'!$L$9:$N$9</c:f>
              <c:strCache>
                <c:ptCount val="3"/>
                <c:pt idx="0">
                  <c:v>Leden</c:v>
                </c:pt>
                <c:pt idx="1">
                  <c:v>Únor</c:v>
                </c:pt>
                <c:pt idx="2">
                  <c:v>Březen</c:v>
                </c:pt>
              </c:strCache>
            </c:strRef>
          </c:cat>
          <c:val>
            <c:numRef>
              <c:f>'8.6'!$L$24:$N$24</c:f>
              <c:numCache>
                <c:formatCode>#,##0.0</c:formatCode>
                <c:ptCount val="3"/>
                <c:pt idx="0">
                  <c:v>788.3</c:v>
                </c:pt>
                <c:pt idx="1">
                  <c:v>227</c:v>
                </c:pt>
                <c:pt idx="2">
                  <c:v>242</c:v>
                </c:pt>
              </c:numCache>
            </c:numRef>
          </c:val>
        </c:ser>
        <c:ser>
          <c:idx val="15"/>
          <c:order val="15"/>
          <c:tx>
            <c:strRef>
              <c:f>'8.6'!$K$25</c:f>
              <c:strCache>
                <c:ptCount val="1"/>
                <c:pt idx="0">
                  <c:v>Zemní plyn</c:v>
                </c:pt>
              </c:strCache>
            </c:strRef>
          </c:tx>
          <c:spPr>
            <a:solidFill>
              <a:srgbClr val="EBE600"/>
            </a:solidFill>
          </c:spPr>
          <c:invertIfNegative val="0"/>
          <c:cat>
            <c:strRef>
              <c:f>'8.6'!$L$9:$N$9</c:f>
              <c:strCache>
                <c:ptCount val="3"/>
                <c:pt idx="0">
                  <c:v>Leden</c:v>
                </c:pt>
                <c:pt idx="1">
                  <c:v>Únor</c:v>
                </c:pt>
                <c:pt idx="2">
                  <c:v>Březen</c:v>
                </c:pt>
              </c:strCache>
            </c:strRef>
          </c:cat>
          <c:val>
            <c:numRef>
              <c:f>'8.6'!$L$25:$N$25</c:f>
              <c:numCache>
                <c:formatCode>#,##0.0</c:formatCode>
                <c:ptCount val="3"/>
                <c:pt idx="0">
                  <c:v>174254.73392655834</c:v>
                </c:pt>
                <c:pt idx="1">
                  <c:v>131998.41043861379</c:v>
                </c:pt>
                <c:pt idx="2">
                  <c:v>117392.02750337709</c:v>
                </c:pt>
              </c:numCache>
            </c:numRef>
          </c:val>
        </c:ser>
        <c:dLbls>
          <c:showLegendKey val="0"/>
          <c:showVal val="0"/>
          <c:showCatName val="0"/>
          <c:showSerName val="0"/>
          <c:showPercent val="0"/>
          <c:showBubbleSize val="0"/>
        </c:dLbls>
        <c:gapWidth val="150"/>
        <c:overlap val="100"/>
        <c:axId val="184724480"/>
        <c:axId val="184734464"/>
      </c:barChart>
      <c:catAx>
        <c:axId val="184724480"/>
        <c:scaling>
          <c:orientation val="minMax"/>
        </c:scaling>
        <c:delete val="0"/>
        <c:axPos val="b"/>
        <c:numFmt formatCode="General" sourceLinked="1"/>
        <c:majorTickMark val="none"/>
        <c:minorTickMark val="none"/>
        <c:tickLblPos val="nextTo"/>
        <c:txPr>
          <a:bodyPr/>
          <a:lstStyle/>
          <a:p>
            <a:pPr>
              <a:defRPr sz="900"/>
            </a:pPr>
            <a:endParaRPr lang="cs-CZ"/>
          </a:p>
        </c:txPr>
        <c:crossAx val="184734464"/>
        <c:crosses val="autoZero"/>
        <c:auto val="1"/>
        <c:lblAlgn val="ctr"/>
        <c:lblOffset val="100"/>
        <c:noMultiLvlLbl val="0"/>
      </c:catAx>
      <c:valAx>
        <c:axId val="184734464"/>
        <c:scaling>
          <c:orientation val="minMax"/>
          <c:max val="600000"/>
        </c:scaling>
        <c:delete val="0"/>
        <c:axPos val="l"/>
        <c:majorGridlines/>
        <c:numFmt formatCode="#,##0" sourceLinked="0"/>
        <c:majorTickMark val="out"/>
        <c:minorTickMark val="none"/>
        <c:tickLblPos val="nextTo"/>
        <c:spPr>
          <a:ln>
            <a:noFill/>
          </a:ln>
        </c:spPr>
        <c:txPr>
          <a:bodyPr/>
          <a:lstStyle/>
          <a:p>
            <a:pPr>
              <a:defRPr sz="900"/>
            </a:pPr>
            <a:endParaRPr lang="cs-CZ"/>
          </a:p>
        </c:txPr>
        <c:crossAx val="18472448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dPt>
          <c:dPt>
            <c:idx val="1"/>
            <c:bubble3D val="0"/>
            <c:spPr>
              <a:solidFill>
                <a:srgbClr val="EEECE1">
                  <a:lumMod val="50000"/>
                </a:srgbClr>
              </a:solidFill>
            </c:spPr>
          </c:dPt>
          <c:dPt>
            <c:idx val="2"/>
            <c:bubble3D val="0"/>
            <c:spPr>
              <a:solidFill>
                <a:sysClr val="windowText" lastClr="000000"/>
              </a:solidFill>
            </c:spPr>
          </c:dPt>
          <c:dPt>
            <c:idx val="5"/>
            <c:bubble3D val="0"/>
          </c:dPt>
          <c:dPt>
            <c:idx val="6"/>
            <c:bubble3D val="0"/>
            <c:spPr>
              <a:solidFill>
                <a:srgbClr val="6E4932"/>
              </a:solidFill>
            </c:spPr>
          </c:dPt>
          <c:dPt>
            <c:idx val="7"/>
            <c:bubble3D val="0"/>
          </c:dPt>
          <c:dPt>
            <c:idx val="15"/>
            <c:bubble3D val="0"/>
            <c:spPr>
              <a:solidFill>
                <a:srgbClr val="EBE600"/>
              </a:solidFill>
            </c:spPr>
          </c:dPt>
          <c:cat>
            <c:numRef>
              <c:f>'8.6'!$O$9:$O$23</c:f>
              <c:numCache>
                <c:formatCode>General</c:formatCode>
                <c:ptCount val="15"/>
              </c:numCache>
            </c:numRef>
          </c:cat>
          <c:val>
            <c:numRef>
              <c:f>'8.6'!$J$10:$J$25</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'8.6'!$O$31:$O$35</c:f>
              <c:numCache>
                <c:formatCode>General</c:formatCode>
                <c:ptCount val="5"/>
              </c:numCache>
            </c:numRef>
          </c:cat>
          <c:val>
            <c:numRef>
              <c:f>'8.6'!$J$28:$J$35</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'7.1'!$O$7</c:f>
              <c:strCache>
                <c:ptCount val="1"/>
              </c:strCache>
            </c:strRef>
          </c:tx>
          <c:invertIfNegative val="0"/>
          <c:cat>
            <c:numRef>
              <c:f>'7.1'!$P$6</c:f>
              <c:numCache>
                <c:formatCode>General</c:formatCode>
                <c:ptCount val="1"/>
              </c:numCache>
            </c:numRef>
          </c:cat>
          <c:val>
            <c:numRef>
              <c:f>'7.1'!$P$7</c:f>
              <c:numCache>
                <c:formatCode>0%</c:formatCode>
                <c:ptCount val="1"/>
              </c:numCache>
            </c:numRef>
          </c:val>
        </c:ser>
        <c:ser>
          <c:idx val="1"/>
          <c:order val="1"/>
          <c:tx>
            <c:strRef>
              <c:f>'7.1'!$O$8</c:f>
              <c:strCache>
                <c:ptCount val="1"/>
              </c:strCache>
            </c:strRef>
          </c:tx>
          <c:invertIfNegative val="0"/>
          <c:cat>
            <c:numRef>
              <c:f>'7.1'!$P$6</c:f>
              <c:numCache>
                <c:formatCode>General</c:formatCode>
                <c:ptCount val="1"/>
              </c:numCache>
            </c:numRef>
          </c:cat>
          <c:val>
            <c:numRef>
              <c:f>'7.1'!$P$8</c:f>
              <c:numCache>
                <c:formatCode>0%</c:formatCode>
                <c:ptCount val="1"/>
              </c:numCache>
            </c:numRef>
          </c:val>
        </c:ser>
        <c:ser>
          <c:idx val="2"/>
          <c:order val="2"/>
          <c:tx>
            <c:strRef>
              <c:f>'7.1'!$O$9</c:f>
              <c:strCache>
                <c:ptCount val="1"/>
              </c:strCache>
            </c:strRef>
          </c:tx>
          <c:invertIfNegative val="0"/>
          <c:cat>
            <c:numRef>
              <c:f>'7.1'!$P$6</c:f>
              <c:numCache>
                <c:formatCode>General</c:formatCode>
                <c:ptCount val="1"/>
              </c:numCache>
            </c:numRef>
          </c:cat>
          <c:val>
            <c:numRef>
              <c:f>'7.1'!$P$9</c:f>
              <c:numCache>
                <c:formatCode>0%</c:formatCode>
                <c:ptCount val="1"/>
              </c:numCache>
            </c:numRef>
          </c:val>
        </c:ser>
        <c:ser>
          <c:idx val="3"/>
          <c:order val="3"/>
          <c:tx>
            <c:strRef>
              <c:f>'7.1'!$O$10</c:f>
              <c:strCache>
                <c:ptCount val="1"/>
              </c:strCache>
            </c:strRef>
          </c:tx>
          <c:invertIfNegative val="0"/>
          <c:cat>
            <c:numRef>
              <c:f>'7.1'!$P$6</c:f>
              <c:numCache>
                <c:formatCode>General</c:formatCode>
                <c:ptCount val="1"/>
              </c:numCache>
            </c:numRef>
          </c:cat>
          <c:val>
            <c:numRef>
              <c:f>'7.1'!$P$10</c:f>
              <c:numCache>
                <c:formatCode>0%</c:formatCode>
                <c:ptCount val="1"/>
              </c:numCache>
            </c:numRef>
          </c:val>
        </c:ser>
        <c:ser>
          <c:idx val="4"/>
          <c:order val="4"/>
          <c:tx>
            <c:strRef>
              <c:f>'7.1'!$O$11</c:f>
              <c:strCache>
                <c:ptCount val="1"/>
              </c:strCache>
            </c:strRef>
          </c:tx>
          <c:invertIfNegative val="0"/>
          <c:cat>
            <c:numRef>
              <c:f>'7.1'!$P$6</c:f>
              <c:numCache>
                <c:formatCode>General</c:formatCode>
                <c:ptCount val="1"/>
              </c:numCache>
            </c:numRef>
          </c:cat>
          <c:val>
            <c:numRef>
              <c:f>'7.1'!$P$11</c:f>
              <c:numCache>
                <c:formatCode>0%</c:formatCode>
                <c:ptCount val="1"/>
              </c:numCache>
            </c:numRef>
          </c:val>
        </c:ser>
        <c:ser>
          <c:idx val="5"/>
          <c:order val="5"/>
          <c:tx>
            <c:strRef>
              <c:f>'7.1'!$O$12</c:f>
              <c:strCache>
                <c:ptCount val="1"/>
              </c:strCache>
            </c:strRef>
          </c:tx>
          <c:invertIfNegative val="0"/>
          <c:cat>
            <c:numRef>
              <c:f>'7.1'!$P$6</c:f>
              <c:numCache>
                <c:formatCode>General</c:formatCode>
                <c:ptCount val="1"/>
              </c:numCache>
            </c:numRef>
          </c:cat>
          <c:val>
            <c:numRef>
              <c:f>'7.1'!$P$12</c:f>
              <c:numCache>
                <c:formatCode>0%</c:formatCode>
                <c:ptCount val="1"/>
              </c:numCache>
            </c:numRef>
          </c:val>
        </c:ser>
        <c:ser>
          <c:idx val="6"/>
          <c:order val="6"/>
          <c:tx>
            <c:strRef>
              <c:f>'7.1'!$O$13</c:f>
              <c:strCache>
                <c:ptCount val="1"/>
              </c:strCache>
            </c:strRef>
          </c:tx>
          <c:invertIfNegative val="0"/>
          <c:cat>
            <c:numRef>
              <c:f>'7.1'!$P$6</c:f>
              <c:numCache>
                <c:formatCode>General</c:formatCode>
                <c:ptCount val="1"/>
              </c:numCache>
            </c:numRef>
          </c:cat>
          <c:val>
            <c:numRef>
              <c:f>'7.1'!$P$13</c:f>
              <c:numCache>
                <c:formatCode>0%</c:formatCode>
                <c:ptCount val="1"/>
              </c:numCache>
            </c:numRef>
          </c:val>
        </c:ser>
        <c:ser>
          <c:idx val="7"/>
          <c:order val="7"/>
          <c:tx>
            <c:strRef>
              <c:f>'7.1'!$O$14</c:f>
              <c:strCache>
                <c:ptCount val="1"/>
              </c:strCache>
            </c:strRef>
          </c:tx>
          <c:invertIfNegative val="0"/>
          <c:cat>
            <c:numRef>
              <c:f>'7.1'!$P$6</c:f>
              <c:numCache>
                <c:formatCode>General</c:formatCode>
                <c:ptCount val="1"/>
              </c:numCache>
            </c:numRef>
          </c:cat>
          <c:val>
            <c:numRef>
              <c:f>'7.1'!$P$14</c:f>
              <c:numCache>
                <c:formatCode>0%</c:formatCode>
                <c:ptCount val="1"/>
              </c:numCache>
            </c:numRef>
          </c:val>
        </c:ser>
        <c:dLbls>
          <c:showLegendKey val="0"/>
          <c:showVal val="0"/>
          <c:showCatName val="0"/>
          <c:showSerName val="0"/>
          <c:showPercent val="0"/>
          <c:showBubbleSize val="0"/>
        </c:dLbls>
        <c:gapWidth val="150"/>
        <c:axId val="184975744"/>
        <c:axId val="184977280"/>
      </c:barChart>
      <c:catAx>
        <c:axId val="184975744"/>
        <c:scaling>
          <c:orientation val="minMax"/>
        </c:scaling>
        <c:delete val="1"/>
        <c:axPos val="b"/>
        <c:numFmt formatCode="General" sourceLinked="1"/>
        <c:majorTickMark val="out"/>
        <c:minorTickMark val="none"/>
        <c:tickLblPos val="nextTo"/>
        <c:crossAx val="184977280"/>
        <c:crosses val="autoZero"/>
        <c:auto val="1"/>
        <c:lblAlgn val="ctr"/>
        <c:lblOffset val="100"/>
        <c:noMultiLvlLbl val="0"/>
      </c:catAx>
      <c:valAx>
        <c:axId val="184977280"/>
        <c:scaling>
          <c:orientation val="minMax"/>
        </c:scaling>
        <c:delete val="1"/>
        <c:axPos val="l"/>
        <c:numFmt formatCode="0%" sourceLinked="1"/>
        <c:majorTickMark val="out"/>
        <c:minorTickMark val="none"/>
        <c:tickLblPos val="nextTo"/>
        <c:crossAx val="184975744"/>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3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8.7459664576854723E-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'8.7'!$K$27</c:f>
              <c:strCache>
                <c:ptCount val="1"/>
                <c:pt idx="0">
                  <c:v>Průmysl</c:v>
                </c:pt>
              </c:strCache>
            </c:strRef>
          </c:tx>
          <c:invertIfNegative val="0"/>
          <c:cat>
            <c:strRef>
              <c:f>'8.7'!$L$26:$N$26</c:f>
              <c:strCache>
                <c:ptCount val="3"/>
                <c:pt idx="0">
                  <c:v>Leden</c:v>
                </c:pt>
                <c:pt idx="1">
                  <c:v>Únor</c:v>
                </c:pt>
                <c:pt idx="2">
                  <c:v>Březen</c:v>
                </c:pt>
              </c:strCache>
            </c:strRef>
          </c:cat>
          <c:val>
            <c:numRef>
              <c:f>'8.7'!$L$27:$N$27</c:f>
              <c:numCache>
                <c:formatCode>#,##0.0</c:formatCode>
                <c:ptCount val="3"/>
                <c:pt idx="0">
                  <c:v>27341.864000000001</c:v>
                </c:pt>
                <c:pt idx="1">
                  <c:v>20032.264999999999</c:v>
                </c:pt>
                <c:pt idx="2">
                  <c:v>16312.302</c:v>
                </c:pt>
              </c:numCache>
            </c:numRef>
          </c:val>
        </c:ser>
        <c:ser>
          <c:idx val="1"/>
          <c:order val="1"/>
          <c:tx>
            <c:strRef>
              <c:f>'8.7'!$K$28</c:f>
              <c:strCache>
                <c:ptCount val="1"/>
                <c:pt idx="0">
                  <c:v>Energetika</c:v>
                </c:pt>
              </c:strCache>
            </c:strRef>
          </c:tx>
          <c:invertIfNegative val="0"/>
          <c:cat>
            <c:strRef>
              <c:f>'8.7'!$L$26:$N$26</c:f>
              <c:strCache>
                <c:ptCount val="3"/>
                <c:pt idx="0">
                  <c:v>Leden</c:v>
                </c:pt>
                <c:pt idx="1">
                  <c:v>Únor</c:v>
                </c:pt>
                <c:pt idx="2">
                  <c:v>Březen</c:v>
                </c:pt>
              </c:strCache>
            </c:strRef>
          </c:cat>
          <c:val>
            <c:numRef>
              <c:f>'8.7'!$L$28:$N$28</c:f>
              <c:numCache>
                <c:formatCode>#,##0.0</c:formatCode>
                <c:ptCount val="3"/>
                <c:pt idx="0">
                  <c:v>1256</c:v>
                </c:pt>
                <c:pt idx="1">
                  <c:v>956</c:v>
                </c:pt>
                <c:pt idx="2">
                  <c:v>759</c:v>
                </c:pt>
              </c:numCache>
            </c:numRef>
          </c:val>
        </c:ser>
        <c:ser>
          <c:idx val="2"/>
          <c:order val="2"/>
          <c:tx>
            <c:strRef>
              <c:f>'8.7'!$K$29</c:f>
              <c:strCache>
                <c:ptCount val="1"/>
                <c:pt idx="0">
                  <c:v>Doprava</c:v>
                </c:pt>
              </c:strCache>
            </c:strRef>
          </c:tx>
          <c:invertIfNegative val="0"/>
          <c:cat>
            <c:strRef>
              <c:f>'8.7'!$L$26:$N$26</c:f>
              <c:strCache>
                <c:ptCount val="3"/>
                <c:pt idx="0">
                  <c:v>Leden</c:v>
                </c:pt>
                <c:pt idx="1">
                  <c:v>Únor</c:v>
                </c:pt>
                <c:pt idx="2">
                  <c:v>Březen</c:v>
                </c:pt>
              </c:strCache>
            </c:strRef>
          </c:cat>
          <c:val>
            <c:numRef>
              <c:f>'8.7'!$L$29:$N$29</c:f>
              <c:numCache>
                <c:formatCode>#,##0.0</c:formatCode>
                <c:ptCount val="3"/>
                <c:pt idx="0">
                  <c:v>1773</c:v>
                </c:pt>
                <c:pt idx="1">
                  <c:v>1330</c:v>
                </c:pt>
                <c:pt idx="2">
                  <c:v>1062</c:v>
                </c:pt>
              </c:numCache>
            </c:numRef>
          </c:val>
        </c:ser>
        <c:ser>
          <c:idx val="3"/>
          <c:order val="3"/>
          <c:tx>
            <c:strRef>
              <c:f>'8.7'!$K$30</c:f>
              <c:strCache>
                <c:ptCount val="1"/>
                <c:pt idx="0">
                  <c:v>Stavebnictví</c:v>
                </c:pt>
              </c:strCache>
            </c:strRef>
          </c:tx>
          <c:invertIfNegative val="0"/>
          <c:cat>
            <c:strRef>
              <c:f>'8.7'!$L$26:$N$26</c:f>
              <c:strCache>
                <c:ptCount val="3"/>
                <c:pt idx="0">
                  <c:v>Leden</c:v>
                </c:pt>
                <c:pt idx="1">
                  <c:v>Únor</c:v>
                </c:pt>
                <c:pt idx="2">
                  <c:v>Březen</c:v>
                </c:pt>
              </c:strCache>
            </c:strRef>
          </c:cat>
          <c:val>
            <c:numRef>
              <c:f>'8.7'!$L$30:$N$30</c:f>
              <c:numCache>
                <c:formatCode>#,##0.0</c:formatCode>
                <c:ptCount val="3"/>
                <c:pt idx="0">
                  <c:v>214.3</c:v>
                </c:pt>
                <c:pt idx="1">
                  <c:v>155</c:v>
                </c:pt>
                <c:pt idx="2">
                  <c:v>102.6</c:v>
                </c:pt>
              </c:numCache>
            </c:numRef>
          </c:val>
        </c:ser>
        <c:ser>
          <c:idx val="4"/>
          <c:order val="4"/>
          <c:tx>
            <c:strRef>
              <c:f>'8.7'!$K$31</c:f>
              <c:strCache>
                <c:ptCount val="1"/>
                <c:pt idx="0">
                  <c:v>Zemědělství a lesnictví</c:v>
                </c:pt>
              </c:strCache>
            </c:strRef>
          </c:tx>
          <c:invertIfNegative val="0"/>
          <c:cat>
            <c:strRef>
              <c:f>'8.7'!$L$26:$N$26</c:f>
              <c:strCache>
                <c:ptCount val="3"/>
                <c:pt idx="0">
                  <c:v>Leden</c:v>
                </c:pt>
                <c:pt idx="1">
                  <c:v>Únor</c:v>
                </c:pt>
                <c:pt idx="2">
                  <c:v>Březen</c:v>
                </c:pt>
              </c:strCache>
            </c:strRef>
          </c:cat>
          <c:val>
            <c:numRef>
              <c:f>'8.7'!$L$31:$N$31</c:f>
              <c:numCache>
                <c:formatCode>#,##0.0</c:formatCode>
                <c:ptCount val="3"/>
                <c:pt idx="0">
                  <c:v>1607.99</c:v>
                </c:pt>
                <c:pt idx="1">
                  <c:v>1376.94</c:v>
                </c:pt>
                <c:pt idx="2">
                  <c:v>1465.06</c:v>
                </c:pt>
              </c:numCache>
            </c:numRef>
          </c:val>
        </c:ser>
        <c:ser>
          <c:idx val="5"/>
          <c:order val="5"/>
          <c:tx>
            <c:strRef>
              <c:f>'8.7'!$K$32</c:f>
              <c:strCache>
                <c:ptCount val="1"/>
                <c:pt idx="0">
                  <c:v>Domácnosti</c:v>
                </c:pt>
              </c:strCache>
            </c:strRef>
          </c:tx>
          <c:invertIfNegative val="0"/>
          <c:cat>
            <c:strRef>
              <c:f>'8.7'!$L$26:$N$26</c:f>
              <c:strCache>
                <c:ptCount val="3"/>
                <c:pt idx="0">
                  <c:v>Leden</c:v>
                </c:pt>
                <c:pt idx="1">
                  <c:v>Únor</c:v>
                </c:pt>
                <c:pt idx="2">
                  <c:v>Březen</c:v>
                </c:pt>
              </c:strCache>
            </c:strRef>
          </c:cat>
          <c:val>
            <c:numRef>
              <c:f>'8.7'!$L$32:$N$32</c:f>
              <c:numCache>
                <c:formatCode>#,##0.0</c:formatCode>
                <c:ptCount val="3"/>
                <c:pt idx="0">
                  <c:v>175293.38299999997</c:v>
                </c:pt>
                <c:pt idx="1">
                  <c:v>134385.06199999998</c:v>
                </c:pt>
                <c:pt idx="2">
                  <c:v>119078.39299999998</c:v>
                </c:pt>
              </c:numCache>
            </c:numRef>
          </c:val>
        </c:ser>
        <c:ser>
          <c:idx val="6"/>
          <c:order val="6"/>
          <c:tx>
            <c:strRef>
              <c:f>'8.7'!$K$33</c:f>
              <c:strCache>
                <c:ptCount val="1"/>
                <c:pt idx="0">
                  <c:v>Obchod, služby, školství, zdravotnictví</c:v>
                </c:pt>
              </c:strCache>
            </c:strRef>
          </c:tx>
          <c:invertIfNegative val="0"/>
          <c:cat>
            <c:strRef>
              <c:f>'8.7'!$L$26:$N$26</c:f>
              <c:strCache>
                <c:ptCount val="3"/>
                <c:pt idx="0">
                  <c:v>Leden</c:v>
                </c:pt>
                <c:pt idx="1">
                  <c:v>Únor</c:v>
                </c:pt>
                <c:pt idx="2">
                  <c:v>Březen</c:v>
                </c:pt>
              </c:strCache>
            </c:strRef>
          </c:cat>
          <c:val>
            <c:numRef>
              <c:f>'8.7'!$L$33:$N$33</c:f>
              <c:numCache>
                <c:formatCode>#,##0.0</c:formatCode>
                <c:ptCount val="3"/>
                <c:pt idx="0">
                  <c:v>98580.879000000015</c:v>
                </c:pt>
                <c:pt idx="1">
                  <c:v>78696.811000000016</c:v>
                </c:pt>
                <c:pt idx="2">
                  <c:v>65764.725000000006</c:v>
                </c:pt>
              </c:numCache>
            </c:numRef>
          </c:val>
        </c:ser>
        <c:ser>
          <c:idx val="7"/>
          <c:order val="7"/>
          <c:tx>
            <c:strRef>
              <c:f>'8.7'!$K$34</c:f>
              <c:strCache>
                <c:ptCount val="1"/>
                <c:pt idx="0">
                  <c:v>Ostatní</c:v>
                </c:pt>
              </c:strCache>
            </c:strRef>
          </c:tx>
          <c:invertIfNegative val="0"/>
          <c:cat>
            <c:strRef>
              <c:f>'8.7'!$L$26:$N$26</c:f>
              <c:strCache>
                <c:ptCount val="3"/>
                <c:pt idx="0">
                  <c:v>Leden</c:v>
                </c:pt>
                <c:pt idx="1">
                  <c:v>Únor</c:v>
                </c:pt>
                <c:pt idx="2">
                  <c:v>Březen</c:v>
                </c:pt>
              </c:strCache>
            </c:strRef>
          </c:cat>
          <c:val>
            <c:numRef>
              <c:f>'8.7'!$L$34:$N$34</c:f>
              <c:numCache>
                <c:formatCode>#,##0.0</c:formatCode>
                <c:ptCount val="3"/>
                <c:pt idx="0">
                  <c:v>10166.630000000001</c:v>
                </c:pt>
                <c:pt idx="1">
                  <c:v>8051.6</c:v>
                </c:pt>
                <c:pt idx="2">
                  <c:v>6555.93</c:v>
                </c:pt>
              </c:numCache>
            </c:numRef>
          </c:val>
        </c:ser>
        <c:dLbls>
          <c:showLegendKey val="0"/>
          <c:showVal val="0"/>
          <c:showCatName val="0"/>
          <c:showSerName val="0"/>
          <c:showPercent val="0"/>
          <c:showBubbleSize val="0"/>
        </c:dLbls>
        <c:gapWidth val="150"/>
        <c:overlap val="100"/>
        <c:axId val="355507584"/>
        <c:axId val="182064256"/>
      </c:barChart>
      <c:catAx>
        <c:axId val="355507584"/>
        <c:scaling>
          <c:orientation val="minMax"/>
        </c:scaling>
        <c:delete val="0"/>
        <c:axPos val="b"/>
        <c:numFmt formatCode="General" sourceLinked="1"/>
        <c:majorTickMark val="none"/>
        <c:minorTickMark val="none"/>
        <c:tickLblPos val="nextTo"/>
        <c:txPr>
          <a:bodyPr/>
          <a:lstStyle/>
          <a:p>
            <a:pPr>
              <a:defRPr sz="900"/>
            </a:pPr>
            <a:endParaRPr lang="cs-CZ"/>
          </a:p>
        </c:txPr>
        <c:crossAx val="182064256"/>
        <c:crosses val="autoZero"/>
        <c:auto val="1"/>
        <c:lblAlgn val="ctr"/>
        <c:lblOffset val="100"/>
        <c:noMultiLvlLbl val="0"/>
      </c:catAx>
      <c:valAx>
        <c:axId val="18206425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35550758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3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'8.7'!$L$39</c:f>
              <c:strCache>
                <c:ptCount val="1"/>
                <c:pt idx="0">
                  <c:v>Instalovaný výkon</c:v>
                </c:pt>
              </c:strCache>
            </c:strRef>
          </c:tx>
          <c:invertIfNegative val="0"/>
          <c:val>
            <c:numRef>
              <c:f>'8.7'!$M$39</c:f>
              <c:numCache>
                <c:formatCode>0.0%</c:formatCode>
                <c:ptCount val="1"/>
                <c:pt idx="0">
                  <c:v>1.3089887853848823E-2</c:v>
                </c:pt>
              </c:numCache>
            </c:numRef>
          </c:val>
        </c:ser>
        <c:ser>
          <c:idx val="1"/>
          <c:order val="1"/>
          <c:tx>
            <c:strRef>
              <c:f>'8.7'!$L$40</c:f>
              <c:strCache>
                <c:ptCount val="1"/>
                <c:pt idx="0">
                  <c:v>Výroba tepla brutto</c:v>
                </c:pt>
              </c:strCache>
            </c:strRef>
          </c:tx>
          <c:invertIfNegative val="0"/>
          <c:val>
            <c:numRef>
              <c:f>'8.7'!$M$40</c:f>
              <c:numCache>
                <c:formatCode>0.0%</c:formatCode>
                <c:ptCount val="1"/>
                <c:pt idx="0">
                  <c:v>1.7386830038677883E-2</c:v>
                </c:pt>
              </c:numCache>
            </c:numRef>
          </c:val>
        </c:ser>
        <c:ser>
          <c:idx val="2"/>
          <c:order val="2"/>
          <c:tx>
            <c:strRef>
              <c:f>'8.7'!$L$41</c:f>
              <c:strCache>
                <c:ptCount val="1"/>
                <c:pt idx="0">
                  <c:v>Dodávky tepla</c:v>
                </c:pt>
              </c:strCache>
            </c:strRef>
          </c:tx>
          <c:invertIfNegative val="0"/>
          <c:val>
            <c:numRef>
              <c:f>'8.7'!$M$41</c:f>
              <c:numCache>
                <c:formatCode>0.0%</c:formatCode>
                <c:ptCount val="1"/>
                <c:pt idx="0">
                  <c:v>2.5401367375882923E-2</c:v>
                </c:pt>
              </c:numCache>
            </c:numRef>
          </c:val>
        </c:ser>
        <c:dLbls>
          <c:showLegendKey val="0"/>
          <c:showVal val="0"/>
          <c:showCatName val="0"/>
          <c:showSerName val="0"/>
          <c:showPercent val="0"/>
          <c:showBubbleSize val="0"/>
        </c:dLbls>
        <c:gapWidth val="150"/>
        <c:axId val="182089984"/>
        <c:axId val="182095872"/>
      </c:barChart>
      <c:catAx>
        <c:axId val="182089984"/>
        <c:scaling>
          <c:orientation val="maxMin"/>
        </c:scaling>
        <c:delete val="0"/>
        <c:axPos val="l"/>
        <c:numFmt formatCode="General" sourceLinked="1"/>
        <c:majorTickMark val="none"/>
        <c:minorTickMark val="none"/>
        <c:tickLblPos val="none"/>
        <c:crossAx val="182095872"/>
        <c:crosses val="autoZero"/>
        <c:auto val="1"/>
        <c:lblAlgn val="ctr"/>
        <c:lblOffset val="100"/>
        <c:noMultiLvlLbl val="0"/>
      </c:catAx>
      <c:valAx>
        <c:axId val="182095872"/>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82089984"/>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3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28462293680703638"/>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'8.7'!$K$10</c:f>
              <c:strCache>
                <c:ptCount val="1"/>
                <c:pt idx="0">
                  <c:v>Biomasa</c:v>
                </c:pt>
              </c:strCache>
            </c:strRef>
          </c:tx>
          <c:spPr>
            <a:solidFill>
              <a:schemeClr val="accent3">
                <a:lumMod val="75000"/>
              </a:schemeClr>
            </a:solidFill>
          </c:spPr>
          <c:invertIfNegative val="0"/>
          <c:cat>
            <c:strRef>
              <c:f>'8.7'!$L$9:$N$9</c:f>
              <c:strCache>
                <c:ptCount val="3"/>
                <c:pt idx="0">
                  <c:v>Leden</c:v>
                </c:pt>
                <c:pt idx="1">
                  <c:v>Únor</c:v>
                </c:pt>
                <c:pt idx="2">
                  <c:v>Březen</c:v>
                </c:pt>
              </c:strCache>
            </c:strRef>
          </c:cat>
          <c:val>
            <c:numRef>
              <c:f>'8.7'!$L$10:$N$10</c:f>
              <c:numCache>
                <c:formatCode>#,##0.0</c:formatCode>
                <c:ptCount val="3"/>
                <c:pt idx="0">
                  <c:v>123.03</c:v>
                </c:pt>
                <c:pt idx="1">
                  <c:v>41.18</c:v>
                </c:pt>
                <c:pt idx="2">
                  <c:v>34.93</c:v>
                </c:pt>
              </c:numCache>
            </c:numRef>
          </c:val>
        </c:ser>
        <c:ser>
          <c:idx val="1"/>
          <c:order val="1"/>
          <c:tx>
            <c:strRef>
              <c:f>'8.7'!$K$11</c:f>
              <c:strCache>
                <c:ptCount val="1"/>
                <c:pt idx="0">
                  <c:v>Bioplyn</c:v>
                </c:pt>
              </c:strCache>
            </c:strRef>
          </c:tx>
          <c:spPr>
            <a:solidFill>
              <a:schemeClr val="bg2">
                <a:lumMod val="50000"/>
              </a:schemeClr>
            </a:solidFill>
          </c:spPr>
          <c:invertIfNegative val="0"/>
          <c:cat>
            <c:strRef>
              <c:f>'8.7'!$L$9:$N$9</c:f>
              <c:strCache>
                <c:ptCount val="3"/>
                <c:pt idx="0">
                  <c:v>Leden</c:v>
                </c:pt>
                <c:pt idx="1">
                  <c:v>Únor</c:v>
                </c:pt>
                <c:pt idx="2">
                  <c:v>Březen</c:v>
                </c:pt>
              </c:strCache>
            </c:strRef>
          </c:cat>
          <c:val>
            <c:numRef>
              <c:f>'8.7'!$L$11:$N$11</c:f>
              <c:numCache>
                <c:formatCode>#,##0.0</c:formatCode>
                <c:ptCount val="3"/>
                <c:pt idx="0">
                  <c:v>1607.99</c:v>
                </c:pt>
                <c:pt idx="1">
                  <c:v>1376.94</c:v>
                </c:pt>
                <c:pt idx="2">
                  <c:v>1465.06</c:v>
                </c:pt>
              </c:numCache>
            </c:numRef>
          </c:val>
        </c:ser>
        <c:ser>
          <c:idx val="2"/>
          <c:order val="2"/>
          <c:tx>
            <c:strRef>
              <c:f>'8.7'!$K$12</c:f>
              <c:strCache>
                <c:ptCount val="1"/>
                <c:pt idx="0">
                  <c:v>Černé uhlí</c:v>
                </c:pt>
              </c:strCache>
            </c:strRef>
          </c:tx>
          <c:spPr>
            <a:solidFill>
              <a:schemeClr val="tx1"/>
            </a:solidFill>
          </c:spPr>
          <c:invertIfNegative val="0"/>
          <c:cat>
            <c:strRef>
              <c:f>'8.7'!$L$9:$N$9</c:f>
              <c:strCache>
                <c:ptCount val="3"/>
                <c:pt idx="0">
                  <c:v>Leden</c:v>
                </c:pt>
                <c:pt idx="1">
                  <c:v>Únor</c:v>
                </c:pt>
                <c:pt idx="2">
                  <c:v>Březen</c:v>
                </c:pt>
              </c:strCache>
            </c:strRef>
          </c:cat>
          <c:val>
            <c:numRef>
              <c:f>'8.7'!$L$12:$N$12</c:f>
              <c:numCache>
                <c:formatCode>#,##0.0</c:formatCode>
                <c:ptCount val="3"/>
                <c:pt idx="0">
                  <c:v>0</c:v>
                </c:pt>
                <c:pt idx="1">
                  <c:v>0</c:v>
                </c:pt>
                <c:pt idx="2">
                  <c:v>0</c:v>
                </c:pt>
              </c:numCache>
            </c:numRef>
          </c:val>
        </c:ser>
        <c:ser>
          <c:idx val="3"/>
          <c:order val="3"/>
          <c:tx>
            <c:strRef>
              <c:f>'8.7'!$K$13</c:f>
              <c:strCache>
                <c:ptCount val="1"/>
                <c:pt idx="0">
                  <c:v>Elektrická energie</c:v>
                </c:pt>
              </c:strCache>
            </c:strRef>
          </c:tx>
          <c:invertIfNegative val="0"/>
          <c:cat>
            <c:strRef>
              <c:f>'8.7'!$L$9:$N$9</c:f>
              <c:strCache>
                <c:ptCount val="3"/>
                <c:pt idx="0">
                  <c:v>Leden</c:v>
                </c:pt>
                <c:pt idx="1">
                  <c:v>Únor</c:v>
                </c:pt>
                <c:pt idx="2">
                  <c:v>Březen</c:v>
                </c:pt>
              </c:strCache>
            </c:strRef>
          </c:cat>
          <c:val>
            <c:numRef>
              <c:f>'8.7'!$L$13:$N$13</c:f>
              <c:numCache>
                <c:formatCode>#,##0.0</c:formatCode>
                <c:ptCount val="3"/>
                <c:pt idx="0">
                  <c:v>0</c:v>
                </c:pt>
                <c:pt idx="1">
                  <c:v>0</c:v>
                </c:pt>
                <c:pt idx="2">
                  <c:v>0</c:v>
                </c:pt>
              </c:numCache>
            </c:numRef>
          </c:val>
        </c:ser>
        <c:ser>
          <c:idx val="4"/>
          <c:order val="4"/>
          <c:tx>
            <c:strRef>
              <c:f>'8.7'!$K$14</c:f>
              <c:strCache>
                <c:ptCount val="1"/>
                <c:pt idx="0">
                  <c:v>Energie prostředí (tepelné čerpadlo)</c:v>
                </c:pt>
              </c:strCache>
            </c:strRef>
          </c:tx>
          <c:invertIfNegative val="0"/>
          <c:cat>
            <c:strRef>
              <c:f>'8.7'!$L$9:$N$9</c:f>
              <c:strCache>
                <c:ptCount val="3"/>
                <c:pt idx="0">
                  <c:v>Leden</c:v>
                </c:pt>
                <c:pt idx="1">
                  <c:v>Únor</c:v>
                </c:pt>
                <c:pt idx="2">
                  <c:v>Březen</c:v>
                </c:pt>
              </c:strCache>
            </c:strRef>
          </c:cat>
          <c:val>
            <c:numRef>
              <c:f>'8.7'!$L$14:$N$14</c:f>
              <c:numCache>
                <c:formatCode>#,##0.0</c:formatCode>
                <c:ptCount val="3"/>
                <c:pt idx="0">
                  <c:v>0</c:v>
                </c:pt>
                <c:pt idx="1">
                  <c:v>0</c:v>
                </c:pt>
                <c:pt idx="2">
                  <c:v>0</c:v>
                </c:pt>
              </c:numCache>
            </c:numRef>
          </c:val>
        </c:ser>
        <c:ser>
          <c:idx val="5"/>
          <c:order val="5"/>
          <c:tx>
            <c:strRef>
              <c:f>'8.7'!$K$15</c:f>
              <c:strCache>
                <c:ptCount val="1"/>
                <c:pt idx="0">
                  <c:v>Energie Slunce (solární kolektor)</c:v>
                </c:pt>
              </c:strCache>
            </c:strRef>
          </c:tx>
          <c:invertIfNegative val="0"/>
          <c:cat>
            <c:strRef>
              <c:f>'8.7'!$L$9:$N$9</c:f>
              <c:strCache>
                <c:ptCount val="3"/>
                <c:pt idx="0">
                  <c:v>Leden</c:v>
                </c:pt>
                <c:pt idx="1">
                  <c:v>Únor</c:v>
                </c:pt>
                <c:pt idx="2">
                  <c:v>Březen</c:v>
                </c:pt>
              </c:strCache>
            </c:strRef>
          </c:cat>
          <c:val>
            <c:numRef>
              <c:f>'8.7'!$L$15:$N$15</c:f>
              <c:numCache>
                <c:formatCode>#,##0.0</c:formatCode>
                <c:ptCount val="3"/>
                <c:pt idx="0">
                  <c:v>0</c:v>
                </c:pt>
                <c:pt idx="1">
                  <c:v>0</c:v>
                </c:pt>
                <c:pt idx="2">
                  <c:v>0</c:v>
                </c:pt>
              </c:numCache>
            </c:numRef>
          </c:val>
        </c:ser>
        <c:ser>
          <c:idx val="6"/>
          <c:order val="6"/>
          <c:tx>
            <c:strRef>
              <c:f>'8.7'!$K$16</c:f>
              <c:strCache>
                <c:ptCount val="1"/>
                <c:pt idx="0">
                  <c:v>Hnědé uhlí</c:v>
                </c:pt>
              </c:strCache>
            </c:strRef>
          </c:tx>
          <c:spPr>
            <a:solidFill>
              <a:srgbClr val="6E4932"/>
            </a:solidFill>
          </c:spPr>
          <c:invertIfNegative val="0"/>
          <c:cat>
            <c:strRef>
              <c:f>'8.7'!$L$9:$N$9</c:f>
              <c:strCache>
                <c:ptCount val="3"/>
                <c:pt idx="0">
                  <c:v>Leden</c:v>
                </c:pt>
                <c:pt idx="1">
                  <c:v>Únor</c:v>
                </c:pt>
                <c:pt idx="2">
                  <c:v>Březen</c:v>
                </c:pt>
              </c:strCache>
            </c:strRef>
          </c:cat>
          <c:val>
            <c:numRef>
              <c:f>'8.7'!$L$16:$N$16</c:f>
              <c:numCache>
                <c:formatCode>#,##0.0</c:formatCode>
                <c:ptCount val="3"/>
                <c:pt idx="0">
                  <c:v>17285.7</c:v>
                </c:pt>
                <c:pt idx="1">
                  <c:v>13915.72</c:v>
                </c:pt>
                <c:pt idx="2">
                  <c:v>11943.48</c:v>
                </c:pt>
              </c:numCache>
            </c:numRef>
          </c:val>
        </c:ser>
        <c:ser>
          <c:idx val="7"/>
          <c:order val="7"/>
          <c:tx>
            <c:strRef>
              <c:f>'8.7'!$K$17</c:f>
              <c:strCache>
                <c:ptCount val="1"/>
                <c:pt idx="0">
                  <c:v>Jaderné palivo</c:v>
                </c:pt>
              </c:strCache>
            </c:strRef>
          </c:tx>
          <c:invertIfNegative val="0"/>
          <c:cat>
            <c:strRef>
              <c:f>'8.7'!$L$9:$N$9</c:f>
              <c:strCache>
                <c:ptCount val="3"/>
                <c:pt idx="0">
                  <c:v>Leden</c:v>
                </c:pt>
                <c:pt idx="1">
                  <c:v>Únor</c:v>
                </c:pt>
                <c:pt idx="2">
                  <c:v>Březen</c:v>
                </c:pt>
              </c:strCache>
            </c:strRef>
          </c:cat>
          <c:val>
            <c:numRef>
              <c:f>'8.7'!$L$17:$N$17</c:f>
              <c:numCache>
                <c:formatCode>#,##0.0</c:formatCode>
                <c:ptCount val="3"/>
                <c:pt idx="0">
                  <c:v>0</c:v>
                </c:pt>
                <c:pt idx="1">
                  <c:v>0</c:v>
                </c:pt>
                <c:pt idx="2">
                  <c:v>0</c:v>
                </c:pt>
              </c:numCache>
            </c:numRef>
          </c:val>
        </c:ser>
        <c:ser>
          <c:idx val="8"/>
          <c:order val="8"/>
          <c:tx>
            <c:strRef>
              <c:f>'8.7'!$K$18</c:f>
              <c:strCache>
                <c:ptCount val="1"/>
                <c:pt idx="0">
                  <c:v>Koks</c:v>
                </c:pt>
              </c:strCache>
            </c:strRef>
          </c:tx>
          <c:invertIfNegative val="0"/>
          <c:cat>
            <c:strRef>
              <c:f>'8.7'!$L$9:$N$9</c:f>
              <c:strCache>
                <c:ptCount val="3"/>
                <c:pt idx="0">
                  <c:v>Leden</c:v>
                </c:pt>
                <c:pt idx="1">
                  <c:v>Únor</c:v>
                </c:pt>
                <c:pt idx="2">
                  <c:v>Březen</c:v>
                </c:pt>
              </c:strCache>
            </c:strRef>
          </c:cat>
          <c:val>
            <c:numRef>
              <c:f>'8.7'!$L$18:$N$18</c:f>
              <c:numCache>
                <c:formatCode>#,##0.0</c:formatCode>
                <c:ptCount val="3"/>
                <c:pt idx="0">
                  <c:v>0</c:v>
                </c:pt>
                <c:pt idx="1">
                  <c:v>0</c:v>
                </c:pt>
                <c:pt idx="2">
                  <c:v>0</c:v>
                </c:pt>
              </c:numCache>
            </c:numRef>
          </c:val>
        </c:ser>
        <c:ser>
          <c:idx val="9"/>
          <c:order val="9"/>
          <c:tx>
            <c:strRef>
              <c:f>'8.7'!$K$19</c:f>
              <c:strCache>
                <c:ptCount val="1"/>
                <c:pt idx="0">
                  <c:v>Odpadní teplo</c:v>
                </c:pt>
              </c:strCache>
            </c:strRef>
          </c:tx>
          <c:invertIfNegative val="0"/>
          <c:cat>
            <c:strRef>
              <c:f>'8.7'!$L$9:$N$9</c:f>
              <c:strCache>
                <c:ptCount val="3"/>
                <c:pt idx="0">
                  <c:v>Leden</c:v>
                </c:pt>
                <c:pt idx="1">
                  <c:v>Únor</c:v>
                </c:pt>
                <c:pt idx="2">
                  <c:v>Březen</c:v>
                </c:pt>
              </c:strCache>
            </c:strRef>
          </c:cat>
          <c:val>
            <c:numRef>
              <c:f>'8.7'!$L$19:$N$19</c:f>
              <c:numCache>
                <c:formatCode>#,##0.0</c:formatCode>
                <c:ptCount val="3"/>
                <c:pt idx="0">
                  <c:v>413</c:v>
                </c:pt>
                <c:pt idx="1">
                  <c:v>395.8</c:v>
                </c:pt>
                <c:pt idx="2">
                  <c:v>428</c:v>
                </c:pt>
              </c:numCache>
            </c:numRef>
          </c:val>
        </c:ser>
        <c:ser>
          <c:idx val="10"/>
          <c:order val="10"/>
          <c:tx>
            <c:strRef>
              <c:f>'8.7'!$K$20</c:f>
              <c:strCache>
                <c:ptCount val="1"/>
                <c:pt idx="0">
                  <c:v>Ostatní kapalná paliva</c:v>
                </c:pt>
              </c:strCache>
            </c:strRef>
          </c:tx>
          <c:invertIfNegative val="0"/>
          <c:cat>
            <c:strRef>
              <c:f>'8.7'!$L$9:$N$9</c:f>
              <c:strCache>
                <c:ptCount val="3"/>
                <c:pt idx="0">
                  <c:v>Leden</c:v>
                </c:pt>
                <c:pt idx="1">
                  <c:v>Únor</c:v>
                </c:pt>
                <c:pt idx="2">
                  <c:v>Březen</c:v>
                </c:pt>
              </c:strCache>
            </c:strRef>
          </c:cat>
          <c:val>
            <c:numRef>
              <c:f>'8.7'!$L$20:$N$20</c:f>
              <c:numCache>
                <c:formatCode>#,##0.0</c:formatCode>
                <c:ptCount val="3"/>
                <c:pt idx="0">
                  <c:v>0</c:v>
                </c:pt>
                <c:pt idx="1">
                  <c:v>0</c:v>
                </c:pt>
                <c:pt idx="2">
                  <c:v>0</c:v>
                </c:pt>
              </c:numCache>
            </c:numRef>
          </c:val>
        </c:ser>
        <c:ser>
          <c:idx val="11"/>
          <c:order val="11"/>
          <c:tx>
            <c:strRef>
              <c:f>'8.7'!$K$21</c:f>
              <c:strCache>
                <c:ptCount val="1"/>
                <c:pt idx="0">
                  <c:v>Ostatní pevná paliva</c:v>
                </c:pt>
              </c:strCache>
            </c:strRef>
          </c:tx>
          <c:invertIfNegative val="0"/>
          <c:cat>
            <c:strRef>
              <c:f>'8.7'!$L$9:$N$9</c:f>
              <c:strCache>
                <c:ptCount val="3"/>
                <c:pt idx="0">
                  <c:v>Leden</c:v>
                </c:pt>
                <c:pt idx="1">
                  <c:v>Únor</c:v>
                </c:pt>
                <c:pt idx="2">
                  <c:v>Březen</c:v>
                </c:pt>
              </c:strCache>
            </c:strRef>
          </c:cat>
          <c:val>
            <c:numRef>
              <c:f>'8.7'!$L$21:$N$21</c:f>
              <c:numCache>
                <c:formatCode>#,##0.0</c:formatCode>
                <c:ptCount val="3"/>
                <c:pt idx="0">
                  <c:v>70361</c:v>
                </c:pt>
                <c:pt idx="1">
                  <c:v>58869</c:v>
                </c:pt>
                <c:pt idx="2">
                  <c:v>64493</c:v>
                </c:pt>
              </c:numCache>
            </c:numRef>
          </c:val>
        </c:ser>
        <c:ser>
          <c:idx val="12"/>
          <c:order val="12"/>
          <c:tx>
            <c:strRef>
              <c:f>'8.7'!$K$22</c:f>
              <c:strCache>
                <c:ptCount val="1"/>
                <c:pt idx="0">
                  <c:v>Ostatní plyny</c:v>
                </c:pt>
              </c:strCache>
            </c:strRef>
          </c:tx>
          <c:invertIfNegative val="0"/>
          <c:cat>
            <c:strRef>
              <c:f>'8.7'!$L$9:$N$9</c:f>
              <c:strCache>
                <c:ptCount val="3"/>
                <c:pt idx="0">
                  <c:v>Leden</c:v>
                </c:pt>
                <c:pt idx="1">
                  <c:v>Únor</c:v>
                </c:pt>
                <c:pt idx="2">
                  <c:v>Březen</c:v>
                </c:pt>
              </c:strCache>
            </c:strRef>
          </c:cat>
          <c:val>
            <c:numRef>
              <c:f>'8.7'!$L$22:$N$22</c:f>
              <c:numCache>
                <c:formatCode>#,##0.0</c:formatCode>
                <c:ptCount val="3"/>
                <c:pt idx="0">
                  <c:v>0</c:v>
                </c:pt>
                <c:pt idx="1">
                  <c:v>0</c:v>
                </c:pt>
                <c:pt idx="2">
                  <c:v>0</c:v>
                </c:pt>
              </c:numCache>
            </c:numRef>
          </c:val>
        </c:ser>
        <c:ser>
          <c:idx val="13"/>
          <c:order val="13"/>
          <c:tx>
            <c:strRef>
              <c:f>'8.7'!$K$23</c:f>
              <c:strCache>
                <c:ptCount val="1"/>
                <c:pt idx="0">
                  <c:v>Ostatní</c:v>
                </c:pt>
              </c:strCache>
            </c:strRef>
          </c:tx>
          <c:invertIfNegative val="0"/>
          <c:cat>
            <c:strRef>
              <c:f>'8.7'!$L$9:$N$9</c:f>
              <c:strCache>
                <c:ptCount val="3"/>
                <c:pt idx="0">
                  <c:v>Leden</c:v>
                </c:pt>
                <c:pt idx="1">
                  <c:v>Únor</c:v>
                </c:pt>
                <c:pt idx="2">
                  <c:v>Březen</c:v>
                </c:pt>
              </c:strCache>
            </c:strRef>
          </c:cat>
          <c:val>
            <c:numRef>
              <c:f>'8.7'!$L$23:$N$23</c:f>
              <c:numCache>
                <c:formatCode>#,##0.0</c:formatCode>
                <c:ptCount val="3"/>
                <c:pt idx="0">
                  <c:v>0</c:v>
                </c:pt>
                <c:pt idx="1">
                  <c:v>0</c:v>
                </c:pt>
                <c:pt idx="2">
                  <c:v>0</c:v>
                </c:pt>
              </c:numCache>
            </c:numRef>
          </c:val>
        </c:ser>
        <c:ser>
          <c:idx val="14"/>
          <c:order val="14"/>
          <c:tx>
            <c:strRef>
              <c:f>'8.7'!$K$24</c:f>
              <c:strCache>
                <c:ptCount val="1"/>
                <c:pt idx="0">
                  <c:v>Topné oleje</c:v>
                </c:pt>
              </c:strCache>
            </c:strRef>
          </c:tx>
          <c:invertIfNegative val="0"/>
          <c:cat>
            <c:strRef>
              <c:f>'8.7'!$L$9:$N$9</c:f>
              <c:strCache>
                <c:ptCount val="3"/>
                <c:pt idx="0">
                  <c:v>Leden</c:v>
                </c:pt>
                <c:pt idx="1">
                  <c:v>Únor</c:v>
                </c:pt>
                <c:pt idx="2">
                  <c:v>Březen</c:v>
                </c:pt>
              </c:strCache>
            </c:strRef>
          </c:cat>
          <c:val>
            <c:numRef>
              <c:f>'8.7'!$L$24:$N$24</c:f>
              <c:numCache>
                <c:formatCode>#,##0.0</c:formatCode>
                <c:ptCount val="3"/>
                <c:pt idx="0">
                  <c:v>0</c:v>
                </c:pt>
                <c:pt idx="1">
                  <c:v>488.96200000000005</c:v>
                </c:pt>
                <c:pt idx="2">
                  <c:v>178.2</c:v>
                </c:pt>
              </c:numCache>
            </c:numRef>
          </c:val>
        </c:ser>
        <c:ser>
          <c:idx val="15"/>
          <c:order val="15"/>
          <c:tx>
            <c:strRef>
              <c:f>'8.7'!$K$25</c:f>
              <c:strCache>
                <c:ptCount val="1"/>
                <c:pt idx="0">
                  <c:v>Zemní plyn</c:v>
                </c:pt>
              </c:strCache>
            </c:strRef>
          </c:tx>
          <c:spPr>
            <a:solidFill>
              <a:srgbClr val="EBE600"/>
            </a:solidFill>
          </c:spPr>
          <c:invertIfNegative val="0"/>
          <c:cat>
            <c:strRef>
              <c:f>'8.7'!$L$9:$N$9</c:f>
              <c:strCache>
                <c:ptCount val="3"/>
                <c:pt idx="0">
                  <c:v>Leden</c:v>
                </c:pt>
                <c:pt idx="1">
                  <c:v>Únor</c:v>
                </c:pt>
                <c:pt idx="2">
                  <c:v>Březen</c:v>
                </c:pt>
              </c:strCache>
            </c:strRef>
          </c:cat>
          <c:val>
            <c:numRef>
              <c:f>'8.7'!$L$25:$N$25</c:f>
              <c:numCache>
                <c:formatCode>#,##0.0</c:formatCode>
                <c:ptCount val="3"/>
                <c:pt idx="0">
                  <c:v>261605.79199999999</c:v>
                </c:pt>
                <c:pt idx="1">
                  <c:v>196134.53499999997</c:v>
                </c:pt>
                <c:pt idx="2">
                  <c:v>164951.35799999998</c:v>
                </c:pt>
              </c:numCache>
            </c:numRef>
          </c:val>
        </c:ser>
        <c:dLbls>
          <c:showLegendKey val="0"/>
          <c:showVal val="0"/>
          <c:showCatName val="0"/>
          <c:showSerName val="0"/>
          <c:showPercent val="0"/>
          <c:showBubbleSize val="0"/>
        </c:dLbls>
        <c:gapWidth val="150"/>
        <c:overlap val="100"/>
        <c:axId val="182173696"/>
        <c:axId val="182175232"/>
      </c:barChart>
      <c:catAx>
        <c:axId val="182173696"/>
        <c:scaling>
          <c:orientation val="minMax"/>
        </c:scaling>
        <c:delete val="0"/>
        <c:axPos val="b"/>
        <c:numFmt formatCode="General" sourceLinked="1"/>
        <c:majorTickMark val="none"/>
        <c:minorTickMark val="none"/>
        <c:tickLblPos val="nextTo"/>
        <c:txPr>
          <a:bodyPr/>
          <a:lstStyle/>
          <a:p>
            <a:pPr>
              <a:defRPr sz="900"/>
            </a:pPr>
            <a:endParaRPr lang="cs-CZ"/>
          </a:p>
        </c:txPr>
        <c:crossAx val="182175232"/>
        <c:crosses val="autoZero"/>
        <c:auto val="1"/>
        <c:lblAlgn val="ctr"/>
        <c:lblOffset val="100"/>
        <c:noMultiLvlLbl val="0"/>
      </c:catAx>
      <c:valAx>
        <c:axId val="18217523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8217369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a:t>
            </a:r>
            <a:r>
              <a:rPr lang="cs-CZ" sz="1000"/>
              <a:t>krajů ČR</a:t>
            </a:r>
            <a:r>
              <a:rPr lang="cs-CZ" sz="1000" baseline="0"/>
              <a:t> na </a:t>
            </a:r>
            <a:r>
              <a:rPr lang="cs-CZ" sz="1000"/>
              <a:t>dodávkách tepla</a:t>
            </a:r>
            <a:endParaRPr lang="en-US" sz="1000"/>
          </a:p>
        </c:rich>
      </c:tx>
      <c:overlay val="0"/>
      <c:spPr>
        <a:solidFill>
          <a:sysClr val="window" lastClr="FFFFFF"/>
        </a:solidFill>
      </c:spPr>
    </c:title>
    <c:autoTitleDeleted val="0"/>
    <c:plotArea>
      <c:layout>
        <c:manualLayout>
          <c:layoutTarget val="inner"/>
          <c:xMode val="edge"/>
          <c:yMode val="edge"/>
          <c:x val="0.2023333505427905"/>
          <c:y val="0.19038626455472518"/>
          <c:w val="0.62240217997650282"/>
          <c:h val="0.65191109038338924"/>
        </c:manualLayout>
      </c:layout>
      <c:doughnutChart>
        <c:varyColors val="1"/>
        <c:ser>
          <c:idx val="0"/>
          <c:order val="0"/>
          <c:dPt>
            <c:idx val="5"/>
            <c:bubble3D val="0"/>
          </c:dPt>
          <c:dPt>
            <c:idx val="7"/>
            <c:bubble3D val="0"/>
          </c:dPt>
          <c:dLbls>
            <c:dLbl>
              <c:idx val="8"/>
              <c:numFmt formatCode="0%" sourceLinked="0"/>
              <c:spPr/>
              <c:txPr>
                <a:bodyPr/>
                <a:lstStyle/>
                <a:p>
                  <a:pPr>
                    <a:defRPr sz="900"/>
                  </a:pPr>
                  <a:endParaRPr lang="cs-CZ"/>
                </a:p>
              </c:txPr>
              <c:showLegendKey val="0"/>
              <c:showVal val="0"/>
              <c:showCatName val="0"/>
              <c:showSerName val="0"/>
              <c:showPercent val="1"/>
              <c:showBubbleSize val="0"/>
            </c:dLbl>
            <c:txPr>
              <a:bodyPr/>
              <a:lstStyle/>
              <a:p>
                <a:pPr>
                  <a:defRPr sz="900"/>
                </a:pPr>
                <a:endParaRPr lang="cs-CZ"/>
              </a:p>
            </c:txPr>
            <c:showLegendKey val="0"/>
            <c:showVal val="0"/>
            <c:showCatName val="0"/>
            <c:showSerName val="0"/>
            <c:showPercent val="1"/>
            <c:showBubbleSize val="0"/>
            <c:showLeaderLines val="1"/>
          </c:dLbls>
          <c:cat>
            <c:strRef>
              <c:f>'5.2'!$A$22:$A$35</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'5.2'!$B$22:$B$35</c:f>
              <c:numCache>
                <c:formatCode>#,##0.0</c:formatCode>
                <c:ptCount val="14"/>
                <c:pt idx="0">
                  <c:v>1670.857831</c:v>
                </c:pt>
                <c:pt idx="1">
                  <c:v>1950.8785959999996</c:v>
                </c:pt>
                <c:pt idx="2">
                  <c:v>2146.9471330000006</c:v>
                </c:pt>
                <c:pt idx="3">
                  <c:v>1319.186829</c:v>
                </c:pt>
                <c:pt idx="4">
                  <c:v>591.32559260000016</c:v>
                </c:pt>
                <c:pt idx="5">
                  <c:v>1158.9292968685493</c:v>
                </c:pt>
                <c:pt idx="6">
                  <c:v>866.11267699999996</c:v>
                </c:pt>
                <c:pt idx="7">
                  <c:v>6037.021432777442</c:v>
                </c:pt>
                <c:pt idx="8">
                  <c:v>1334.9144130000002</c:v>
                </c:pt>
                <c:pt idx="9">
                  <c:v>1780.1468708029179</c:v>
                </c:pt>
                <c:pt idx="10">
                  <c:v>1684.663689</c:v>
                </c:pt>
                <c:pt idx="11">
                  <c:v>7518.5245199999981</c:v>
                </c:pt>
                <c:pt idx="12">
                  <c:v>4449.4155310000015</c:v>
                </c:pt>
                <c:pt idx="13">
                  <c:v>1588.1643069750126</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4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dPt>
          <c:dPt>
            <c:idx val="1"/>
            <c:bubble3D val="0"/>
            <c:spPr>
              <a:solidFill>
                <a:srgbClr val="EEECE1">
                  <a:lumMod val="50000"/>
                </a:srgbClr>
              </a:solidFill>
            </c:spPr>
          </c:dPt>
          <c:dPt>
            <c:idx val="2"/>
            <c:bubble3D val="0"/>
            <c:spPr>
              <a:solidFill>
                <a:sysClr val="windowText" lastClr="000000"/>
              </a:solidFill>
            </c:spPr>
          </c:dPt>
          <c:dPt>
            <c:idx val="5"/>
            <c:bubble3D val="0"/>
          </c:dPt>
          <c:dPt>
            <c:idx val="6"/>
            <c:bubble3D val="0"/>
            <c:spPr>
              <a:solidFill>
                <a:srgbClr val="6E4932"/>
              </a:solidFill>
            </c:spPr>
          </c:dPt>
          <c:dPt>
            <c:idx val="7"/>
            <c:bubble3D val="0"/>
          </c:dPt>
          <c:dPt>
            <c:idx val="15"/>
            <c:bubble3D val="0"/>
            <c:spPr>
              <a:solidFill>
                <a:srgbClr val="EBE600"/>
              </a:solidFill>
            </c:spPr>
          </c:dPt>
          <c:cat>
            <c:numRef>
              <c:f>'8.7'!$O$10:$O$25</c:f>
              <c:numCache>
                <c:formatCode>0.0%</c:formatCode>
                <c:ptCount val="16"/>
              </c:numCache>
            </c:numRef>
          </c:cat>
          <c:val>
            <c:numRef>
              <c:f>'8.7'!$J$10:$J$25</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'8.7'!$O$27:$O$34</c:f>
              <c:numCache>
                <c:formatCode>#,##0.0</c:formatCode>
                <c:ptCount val="8"/>
              </c:numCache>
            </c:numRef>
          </c:cat>
          <c:val>
            <c:numRef>
              <c:f>'8.7'!$J$27:$J$34</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'7.1'!$O$7</c:f>
              <c:strCache>
                <c:ptCount val="1"/>
              </c:strCache>
            </c:strRef>
          </c:tx>
          <c:invertIfNegative val="0"/>
          <c:cat>
            <c:numRef>
              <c:f>'7.1'!$P$6</c:f>
              <c:numCache>
                <c:formatCode>General</c:formatCode>
                <c:ptCount val="1"/>
              </c:numCache>
            </c:numRef>
          </c:cat>
          <c:val>
            <c:numRef>
              <c:f>'7.1'!$P$7</c:f>
              <c:numCache>
                <c:formatCode>0%</c:formatCode>
                <c:ptCount val="1"/>
              </c:numCache>
            </c:numRef>
          </c:val>
        </c:ser>
        <c:ser>
          <c:idx val="1"/>
          <c:order val="1"/>
          <c:tx>
            <c:strRef>
              <c:f>'7.1'!$O$8</c:f>
              <c:strCache>
                <c:ptCount val="1"/>
              </c:strCache>
            </c:strRef>
          </c:tx>
          <c:invertIfNegative val="0"/>
          <c:cat>
            <c:numRef>
              <c:f>'7.1'!$P$6</c:f>
              <c:numCache>
                <c:formatCode>General</c:formatCode>
                <c:ptCount val="1"/>
              </c:numCache>
            </c:numRef>
          </c:cat>
          <c:val>
            <c:numRef>
              <c:f>'7.1'!$P$8</c:f>
              <c:numCache>
                <c:formatCode>0%</c:formatCode>
                <c:ptCount val="1"/>
              </c:numCache>
            </c:numRef>
          </c:val>
        </c:ser>
        <c:ser>
          <c:idx val="2"/>
          <c:order val="2"/>
          <c:tx>
            <c:strRef>
              <c:f>'7.1'!$O$9</c:f>
              <c:strCache>
                <c:ptCount val="1"/>
              </c:strCache>
            </c:strRef>
          </c:tx>
          <c:invertIfNegative val="0"/>
          <c:cat>
            <c:numRef>
              <c:f>'7.1'!$P$6</c:f>
              <c:numCache>
                <c:formatCode>General</c:formatCode>
                <c:ptCount val="1"/>
              </c:numCache>
            </c:numRef>
          </c:cat>
          <c:val>
            <c:numRef>
              <c:f>'7.1'!$P$9</c:f>
              <c:numCache>
                <c:formatCode>0%</c:formatCode>
                <c:ptCount val="1"/>
              </c:numCache>
            </c:numRef>
          </c:val>
        </c:ser>
        <c:ser>
          <c:idx val="3"/>
          <c:order val="3"/>
          <c:tx>
            <c:strRef>
              <c:f>'7.1'!$O$10</c:f>
              <c:strCache>
                <c:ptCount val="1"/>
              </c:strCache>
            </c:strRef>
          </c:tx>
          <c:invertIfNegative val="0"/>
          <c:cat>
            <c:numRef>
              <c:f>'7.1'!$P$6</c:f>
              <c:numCache>
                <c:formatCode>General</c:formatCode>
                <c:ptCount val="1"/>
              </c:numCache>
            </c:numRef>
          </c:cat>
          <c:val>
            <c:numRef>
              <c:f>'7.1'!$P$10</c:f>
              <c:numCache>
                <c:formatCode>0%</c:formatCode>
                <c:ptCount val="1"/>
              </c:numCache>
            </c:numRef>
          </c:val>
        </c:ser>
        <c:ser>
          <c:idx val="4"/>
          <c:order val="4"/>
          <c:tx>
            <c:strRef>
              <c:f>'7.1'!$O$11</c:f>
              <c:strCache>
                <c:ptCount val="1"/>
              </c:strCache>
            </c:strRef>
          </c:tx>
          <c:invertIfNegative val="0"/>
          <c:cat>
            <c:numRef>
              <c:f>'7.1'!$P$6</c:f>
              <c:numCache>
                <c:formatCode>General</c:formatCode>
                <c:ptCount val="1"/>
              </c:numCache>
            </c:numRef>
          </c:cat>
          <c:val>
            <c:numRef>
              <c:f>'7.1'!$P$11</c:f>
              <c:numCache>
                <c:formatCode>0%</c:formatCode>
                <c:ptCount val="1"/>
              </c:numCache>
            </c:numRef>
          </c:val>
        </c:ser>
        <c:ser>
          <c:idx val="5"/>
          <c:order val="5"/>
          <c:tx>
            <c:strRef>
              <c:f>'7.1'!$O$12</c:f>
              <c:strCache>
                <c:ptCount val="1"/>
              </c:strCache>
            </c:strRef>
          </c:tx>
          <c:invertIfNegative val="0"/>
          <c:cat>
            <c:numRef>
              <c:f>'7.1'!$P$6</c:f>
              <c:numCache>
                <c:formatCode>General</c:formatCode>
                <c:ptCount val="1"/>
              </c:numCache>
            </c:numRef>
          </c:cat>
          <c:val>
            <c:numRef>
              <c:f>'7.1'!$P$12</c:f>
              <c:numCache>
                <c:formatCode>0%</c:formatCode>
                <c:ptCount val="1"/>
              </c:numCache>
            </c:numRef>
          </c:val>
        </c:ser>
        <c:ser>
          <c:idx val="6"/>
          <c:order val="6"/>
          <c:tx>
            <c:strRef>
              <c:f>'7.1'!$O$13</c:f>
              <c:strCache>
                <c:ptCount val="1"/>
              </c:strCache>
            </c:strRef>
          </c:tx>
          <c:invertIfNegative val="0"/>
          <c:cat>
            <c:numRef>
              <c:f>'7.1'!$P$6</c:f>
              <c:numCache>
                <c:formatCode>General</c:formatCode>
                <c:ptCount val="1"/>
              </c:numCache>
            </c:numRef>
          </c:cat>
          <c:val>
            <c:numRef>
              <c:f>'7.1'!$P$13</c:f>
              <c:numCache>
                <c:formatCode>0%</c:formatCode>
                <c:ptCount val="1"/>
              </c:numCache>
            </c:numRef>
          </c:val>
        </c:ser>
        <c:ser>
          <c:idx val="7"/>
          <c:order val="7"/>
          <c:tx>
            <c:strRef>
              <c:f>'7.1'!$O$14</c:f>
              <c:strCache>
                <c:ptCount val="1"/>
              </c:strCache>
            </c:strRef>
          </c:tx>
          <c:invertIfNegative val="0"/>
          <c:cat>
            <c:numRef>
              <c:f>'7.1'!$P$6</c:f>
              <c:numCache>
                <c:formatCode>General</c:formatCode>
                <c:ptCount val="1"/>
              </c:numCache>
            </c:numRef>
          </c:cat>
          <c:val>
            <c:numRef>
              <c:f>'7.1'!$P$14</c:f>
              <c:numCache>
                <c:formatCode>0%</c:formatCode>
                <c:ptCount val="1"/>
              </c:numCache>
            </c:numRef>
          </c:val>
        </c:ser>
        <c:dLbls>
          <c:showLegendKey val="0"/>
          <c:showVal val="0"/>
          <c:showCatName val="0"/>
          <c:showSerName val="0"/>
          <c:showPercent val="0"/>
          <c:showBubbleSize val="0"/>
        </c:dLbls>
        <c:gapWidth val="150"/>
        <c:axId val="188642432"/>
        <c:axId val="188643968"/>
      </c:barChart>
      <c:catAx>
        <c:axId val="188642432"/>
        <c:scaling>
          <c:orientation val="minMax"/>
        </c:scaling>
        <c:delete val="1"/>
        <c:axPos val="b"/>
        <c:numFmt formatCode="General" sourceLinked="1"/>
        <c:majorTickMark val="out"/>
        <c:minorTickMark val="none"/>
        <c:tickLblPos val="nextTo"/>
        <c:crossAx val="188643968"/>
        <c:crosses val="autoZero"/>
        <c:auto val="1"/>
        <c:lblAlgn val="ctr"/>
        <c:lblOffset val="100"/>
        <c:noMultiLvlLbl val="0"/>
      </c:catAx>
      <c:valAx>
        <c:axId val="188643968"/>
        <c:scaling>
          <c:orientation val="minMax"/>
        </c:scaling>
        <c:delete val="1"/>
        <c:axPos val="l"/>
        <c:numFmt formatCode="0%" sourceLinked="1"/>
        <c:majorTickMark val="out"/>
        <c:minorTickMark val="none"/>
        <c:tickLblPos val="nextTo"/>
        <c:crossAx val="18864243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8.7459664576854723E-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'8.8'!$K$27</c:f>
              <c:strCache>
                <c:ptCount val="1"/>
                <c:pt idx="0">
                  <c:v>Průmysl</c:v>
                </c:pt>
              </c:strCache>
            </c:strRef>
          </c:tx>
          <c:invertIfNegative val="0"/>
          <c:cat>
            <c:strRef>
              <c:f>'8.8'!$L$26:$N$26</c:f>
              <c:strCache>
                <c:ptCount val="3"/>
                <c:pt idx="0">
                  <c:v>Leden</c:v>
                </c:pt>
                <c:pt idx="1">
                  <c:v>Únor</c:v>
                </c:pt>
                <c:pt idx="2">
                  <c:v>Březen</c:v>
                </c:pt>
              </c:strCache>
            </c:strRef>
          </c:cat>
          <c:val>
            <c:numRef>
              <c:f>'8.8'!$L$27:$N$27</c:f>
              <c:numCache>
                <c:formatCode>#,##0.0</c:formatCode>
                <c:ptCount val="3"/>
                <c:pt idx="0">
                  <c:v>853111.13100000005</c:v>
                </c:pt>
                <c:pt idx="1">
                  <c:v>652798.71900000004</c:v>
                </c:pt>
                <c:pt idx="2">
                  <c:v>580956.64</c:v>
                </c:pt>
              </c:numCache>
            </c:numRef>
          </c:val>
        </c:ser>
        <c:ser>
          <c:idx val="1"/>
          <c:order val="1"/>
          <c:tx>
            <c:strRef>
              <c:f>'8.8'!$K$28</c:f>
              <c:strCache>
                <c:ptCount val="1"/>
                <c:pt idx="0">
                  <c:v>Energetika</c:v>
                </c:pt>
              </c:strCache>
            </c:strRef>
          </c:tx>
          <c:invertIfNegative val="0"/>
          <c:cat>
            <c:strRef>
              <c:f>'8.8'!$L$26:$N$26</c:f>
              <c:strCache>
                <c:ptCount val="3"/>
                <c:pt idx="0">
                  <c:v>Leden</c:v>
                </c:pt>
                <c:pt idx="1">
                  <c:v>Únor</c:v>
                </c:pt>
                <c:pt idx="2">
                  <c:v>Březen</c:v>
                </c:pt>
              </c:strCache>
            </c:strRef>
          </c:cat>
          <c:val>
            <c:numRef>
              <c:f>'8.8'!$L$28:$N$28</c:f>
              <c:numCache>
                <c:formatCode>#,##0.0</c:formatCode>
                <c:ptCount val="3"/>
                <c:pt idx="0">
                  <c:v>136412.946</c:v>
                </c:pt>
                <c:pt idx="1">
                  <c:v>102395.61100000002</c:v>
                </c:pt>
                <c:pt idx="2">
                  <c:v>89460.769</c:v>
                </c:pt>
              </c:numCache>
            </c:numRef>
          </c:val>
        </c:ser>
        <c:ser>
          <c:idx val="2"/>
          <c:order val="2"/>
          <c:tx>
            <c:strRef>
              <c:f>'8.8'!$K$29</c:f>
              <c:strCache>
                <c:ptCount val="1"/>
                <c:pt idx="0">
                  <c:v>Doprava</c:v>
                </c:pt>
              </c:strCache>
            </c:strRef>
          </c:tx>
          <c:invertIfNegative val="0"/>
          <c:cat>
            <c:strRef>
              <c:f>'8.8'!$L$26:$N$26</c:f>
              <c:strCache>
                <c:ptCount val="3"/>
                <c:pt idx="0">
                  <c:v>Leden</c:v>
                </c:pt>
                <c:pt idx="1">
                  <c:v>Únor</c:v>
                </c:pt>
                <c:pt idx="2">
                  <c:v>Březen</c:v>
                </c:pt>
              </c:strCache>
            </c:strRef>
          </c:cat>
          <c:val>
            <c:numRef>
              <c:f>'8.8'!$L$29:$N$29</c:f>
              <c:numCache>
                <c:formatCode>#,##0.0</c:formatCode>
                <c:ptCount val="3"/>
                <c:pt idx="0">
                  <c:v>10448.038999999999</c:v>
                </c:pt>
                <c:pt idx="1">
                  <c:v>8019.4330000000009</c:v>
                </c:pt>
                <c:pt idx="2">
                  <c:v>6542.9260000000004</c:v>
                </c:pt>
              </c:numCache>
            </c:numRef>
          </c:val>
        </c:ser>
        <c:ser>
          <c:idx val="3"/>
          <c:order val="3"/>
          <c:tx>
            <c:strRef>
              <c:f>'8.8'!$K$30</c:f>
              <c:strCache>
                <c:ptCount val="1"/>
                <c:pt idx="0">
                  <c:v>Stavebnictví</c:v>
                </c:pt>
              </c:strCache>
            </c:strRef>
          </c:tx>
          <c:invertIfNegative val="0"/>
          <c:cat>
            <c:strRef>
              <c:f>'8.8'!$L$26:$N$26</c:f>
              <c:strCache>
                <c:ptCount val="3"/>
                <c:pt idx="0">
                  <c:v>Leden</c:v>
                </c:pt>
                <c:pt idx="1">
                  <c:v>Únor</c:v>
                </c:pt>
                <c:pt idx="2">
                  <c:v>Březen</c:v>
                </c:pt>
              </c:strCache>
            </c:strRef>
          </c:cat>
          <c:val>
            <c:numRef>
              <c:f>'8.8'!$L$30:$N$30</c:f>
              <c:numCache>
                <c:formatCode>#,##0.0</c:formatCode>
                <c:ptCount val="3"/>
                <c:pt idx="0">
                  <c:v>14468.197</c:v>
                </c:pt>
                <c:pt idx="1">
                  <c:v>9784.2669999999998</c:v>
                </c:pt>
                <c:pt idx="2">
                  <c:v>7258.9009999999998</c:v>
                </c:pt>
              </c:numCache>
            </c:numRef>
          </c:val>
        </c:ser>
        <c:ser>
          <c:idx val="4"/>
          <c:order val="4"/>
          <c:tx>
            <c:strRef>
              <c:f>'8.8'!$K$31</c:f>
              <c:strCache>
                <c:ptCount val="1"/>
                <c:pt idx="0">
                  <c:v>Zemědělství a lesnictví</c:v>
                </c:pt>
              </c:strCache>
            </c:strRef>
          </c:tx>
          <c:invertIfNegative val="0"/>
          <c:cat>
            <c:strRef>
              <c:f>'8.8'!$L$26:$N$26</c:f>
              <c:strCache>
                <c:ptCount val="3"/>
                <c:pt idx="0">
                  <c:v>Leden</c:v>
                </c:pt>
                <c:pt idx="1">
                  <c:v>Únor</c:v>
                </c:pt>
                <c:pt idx="2">
                  <c:v>Březen</c:v>
                </c:pt>
              </c:strCache>
            </c:strRef>
          </c:cat>
          <c:val>
            <c:numRef>
              <c:f>'8.8'!$L$31:$N$31</c:f>
              <c:numCache>
                <c:formatCode>#,##0.0</c:formatCode>
                <c:ptCount val="3"/>
                <c:pt idx="0">
                  <c:v>135.24</c:v>
                </c:pt>
                <c:pt idx="1">
                  <c:v>111.66</c:v>
                </c:pt>
                <c:pt idx="2">
                  <c:v>101.24</c:v>
                </c:pt>
              </c:numCache>
            </c:numRef>
          </c:val>
        </c:ser>
        <c:ser>
          <c:idx val="5"/>
          <c:order val="5"/>
          <c:tx>
            <c:strRef>
              <c:f>'8.8'!$K$32</c:f>
              <c:strCache>
                <c:ptCount val="1"/>
                <c:pt idx="0">
                  <c:v>Domácnosti</c:v>
                </c:pt>
              </c:strCache>
            </c:strRef>
          </c:tx>
          <c:invertIfNegative val="0"/>
          <c:cat>
            <c:strRef>
              <c:f>'8.8'!$L$26:$N$26</c:f>
              <c:strCache>
                <c:ptCount val="3"/>
                <c:pt idx="0">
                  <c:v>Leden</c:v>
                </c:pt>
                <c:pt idx="1">
                  <c:v>Únor</c:v>
                </c:pt>
                <c:pt idx="2">
                  <c:v>Březen</c:v>
                </c:pt>
              </c:strCache>
            </c:strRef>
          </c:cat>
          <c:val>
            <c:numRef>
              <c:f>'8.8'!$L$32:$N$32</c:f>
              <c:numCache>
                <c:formatCode>#,##0.0</c:formatCode>
                <c:ptCount val="3"/>
                <c:pt idx="0">
                  <c:v>887910.0830000001</c:v>
                </c:pt>
                <c:pt idx="1">
                  <c:v>643241.16400000011</c:v>
                </c:pt>
                <c:pt idx="2">
                  <c:v>555914.58699999994</c:v>
                </c:pt>
              </c:numCache>
            </c:numRef>
          </c:val>
        </c:ser>
        <c:ser>
          <c:idx val="6"/>
          <c:order val="6"/>
          <c:tx>
            <c:strRef>
              <c:f>'8.8'!$K$33</c:f>
              <c:strCache>
                <c:ptCount val="1"/>
                <c:pt idx="0">
                  <c:v>Obchod, služby, školství, zdravotnictví</c:v>
                </c:pt>
              </c:strCache>
            </c:strRef>
          </c:tx>
          <c:invertIfNegative val="0"/>
          <c:cat>
            <c:strRef>
              <c:f>'8.8'!$L$26:$N$26</c:f>
              <c:strCache>
                <c:ptCount val="3"/>
                <c:pt idx="0">
                  <c:v>Leden</c:v>
                </c:pt>
                <c:pt idx="1">
                  <c:v>Únor</c:v>
                </c:pt>
                <c:pt idx="2">
                  <c:v>Březen</c:v>
                </c:pt>
              </c:strCache>
            </c:strRef>
          </c:cat>
          <c:val>
            <c:numRef>
              <c:f>'8.8'!$L$33:$N$33</c:f>
              <c:numCache>
                <c:formatCode>#,##0.0</c:formatCode>
                <c:ptCount val="3"/>
                <c:pt idx="0">
                  <c:v>605801.31099999987</c:v>
                </c:pt>
                <c:pt idx="1">
                  <c:v>438176.52227141371</c:v>
                </c:pt>
                <c:pt idx="2">
                  <c:v>369363.25050602981</c:v>
                </c:pt>
              </c:numCache>
            </c:numRef>
          </c:val>
        </c:ser>
        <c:ser>
          <c:idx val="7"/>
          <c:order val="7"/>
          <c:tx>
            <c:strRef>
              <c:f>'8.8'!$K$34</c:f>
              <c:strCache>
                <c:ptCount val="1"/>
                <c:pt idx="0">
                  <c:v>Ostatní</c:v>
                </c:pt>
              </c:strCache>
            </c:strRef>
          </c:tx>
          <c:invertIfNegative val="0"/>
          <c:cat>
            <c:strRef>
              <c:f>'8.8'!$L$26:$N$26</c:f>
              <c:strCache>
                <c:ptCount val="3"/>
                <c:pt idx="0">
                  <c:v>Leden</c:v>
                </c:pt>
                <c:pt idx="1">
                  <c:v>Únor</c:v>
                </c:pt>
                <c:pt idx="2">
                  <c:v>Březen</c:v>
                </c:pt>
              </c:strCache>
            </c:strRef>
          </c:cat>
          <c:val>
            <c:numRef>
              <c:f>'8.8'!$L$34:$N$34</c:f>
              <c:numCache>
                <c:formatCode>#,##0.0</c:formatCode>
                <c:ptCount val="3"/>
                <c:pt idx="0">
                  <c:v>16943.959000000003</c:v>
                </c:pt>
                <c:pt idx="1">
                  <c:v>11569.985000000002</c:v>
                </c:pt>
                <c:pt idx="2">
                  <c:v>9253.3220000000001</c:v>
                </c:pt>
              </c:numCache>
            </c:numRef>
          </c:val>
        </c:ser>
        <c:dLbls>
          <c:showLegendKey val="0"/>
          <c:showVal val="0"/>
          <c:showCatName val="0"/>
          <c:showSerName val="0"/>
          <c:showPercent val="0"/>
          <c:showBubbleSize val="0"/>
        </c:dLbls>
        <c:gapWidth val="150"/>
        <c:overlap val="100"/>
        <c:axId val="199401856"/>
        <c:axId val="199403392"/>
      </c:barChart>
      <c:catAx>
        <c:axId val="199401856"/>
        <c:scaling>
          <c:orientation val="minMax"/>
        </c:scaling>
        <c:delete val="0"/>
        <c:axPos val="b"/>
        <c:numFmt formatCode="General" sourceLinked="1"/>
        <c:majorTickMark val="none"/>
        <c:minorTickMark val="none"/>
        <c:tickLblPos val="nextTo"/>
        <c:txPr>
          <a:bodyPr/>
          <a:lstStyle/>
          <a:p>
            <a:pPr>
              <a:defRPr sz="900"/>
            </a:pPr>
            <a:endParaRPr lang="cs-CZ"/>
          </a:p>
        </c:txPr>
        <c:crossAx val="199403392"/>
        <c:crosses val="autoZero"/>
        <c:auto val="1"/>
        <c:lblAlgn val="ctr"/>
        <c:lblOffset val="100"/>
        <c:noMultiLvlLbl val="0"/>
      </c:catAx>
      <c:valAx>
        <c:axId val="19940339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9940185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4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'8.8'!$L$39</c:f>
              <c:strCache>
                <c:ptCount val="1"/>
                <c:pt idx="0">
                  <c:v>Instalovaný výkon</c:v>
                </c:pt>
              </c:strCache>
            </c:strRef>
          </c:tx>
          <c:invertIfNegative val="0"/>
          <c:val>
            <c:numRef>
              <c:f>'8.8'!$M$39</c:f>
              <c:numCache>
                <c:formatCode>0.0%</c:formatCode>
                <c:ptCount val="1"/>
                <c:pt idx="0">
                  <c:v>0.16477359385584978</c:v>
                </c:pt>
              </c:numCache>
            </c:numRef>
          </c:val>
        </c:ser>
        <c:ser>
          <c:idx val="1"/>
          <c:order val="1"/>
          <c:tx>
            <c:strRef>
              <c:f>'8.8'!$L$40</c:f>
              <c:strCache>
                <c:ptCount val="1"/>
                <c:pt idx="0">
                  <c:v>Výroba tepla brutto</c:v>
                </c:pt>
              </c:strCache>
            </c:strRef>
          </c:tx>
          <c:invertIfNegative val="0"/>
          <c:val>
            <c:numRef>
              <c:f>'8.8'!$M$40</c:f>
              <c:numCache>
                <c:formatCode>0.0%</c:formatCode>
                <c:ptCount val="1"/>
                <c:pt idx="0">
                  <c:v>0.18873551294565044</c:v>
                </c:pt>
              </c:numCache>
            </c:numRef>
          </c:val>
        </c:ser>
        <c:ser>
          <c:idx val="2"/>
          <c:order val="2"/>
          <c:tx>
            <c:strRef>
              <c:f>'8.8'!$L$41</c:f>
              <c:strCache>
                <c:ptCount val="1"/>
                <c:pt idx="0">
                  <c:v>Dodávky tepla</c:v>
                </c:pt>
              </c:strCache>
            </c:strRef>
          </c:tx>
          <c:invertIfNegative val="0"/>
          <c:val>
            <c:numRef>
              <c:f>'8.8'!$M$41</c:f>
              <c:numCache>
                <c:formatCode>0.0%</c:formatCode>
                <c:ptCount val="1"/>
                <c:pt idx="0">
                  <c:v>0.17705386763442899</c:v>
                </c:pt>
              </c:numCache>
            </c:numRef>
          </c:val>
        </c:ser>
        <c:dLbls>
          <c:showLegendKey val="0"/>
          <c:showVal val="0"/>
          <c:showCatName val="0"/>
          <c:showSerName val="0"/>
          <c:showPercent val="0"/>
          <c:showBubbleSize val="0"/>
        </c:dLbls>
        <c:gapWidth val="150"/>
        <c:axId val="200084480"/>
        <c:axId val="200090368"/>
      </c:barChart>
      <c:catAx>
        <c:axId val="200084480"/>
        <c:scaling>
          <c:orientation val="maxMin"/>
        </c:scaling>
        <c:delete val="0"/>
        <c:axPos val="l"/>
        <c:numFmt formatCode="General" sourceLinked="1"/>
        <c:majorTickMark val="none"/>
        <c:minorTickMark val="none"/>
        <c:tickLblPos val="none"/>
        <c:crossAx val="200090368"/>
        <c:crosses val="autoZero"/>
        <c:auto val="1"/>
        <c:lblAlgn val="ctr"/>
        <c:lblOffset val="100"/>
        <c:noMultiLvlLbl val="0"/>
      </c:catAx>
      <c:valAx>
        <c:axId val="200090368"/>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00084480"/>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4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28462293680703638"/>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'8.8'!$K$10</c:f>
              <c:strCache>
                <c:ptCount val="1"/>
                <c:pt idx="0">
                  <c:v>Biomasa</c:v>
                </c:pt>
              </c:strCache>
            </c:strRef>
          </c:tx>
          <c:spPr>
            <a:solidFill>
              <a:schemeClr val="accent3">
                <a:lumMod val="75000"/>
              </a:schemeClr>
            </a:solidFill>
          </c:spPr>
          <c:invertIfNegative val="0"/>
          <c:cat>
            <c:strRef>
              <c:f>'8.8'!$L$9:$N$9</c:f>
              <c:strCache>
                <c:ptCount val="3"/>
                <c:pt idx="0">
                  <c:v>Leden</c:v>
                </c:pt>
                <c:pt idx="1">
                  <c:v>Únor</c:v>
                </c:pt>
                <c:pt idx="2">
                  <c:v>Březen</c:v>
                </c:pt>
              </c:strCache>
            </c:strRef>
          </c:cat>
          <c:val>
            <c:numRef>
              <c:f>'8.8'!$L$10:$N$10</c:f>
              <c:numCache>
                <c:formatCode>#,##0.0</c:formatCode>
                <c:ptCount val="3"/>
                <c:pt idx="0">
                  <c:v>86882.694000000003</c:v>
                </c:pt>
                <c:pt idx="1">
                  <c:v>54243.188999999998</c:v>
                </c:pt>
                <c:pt idx="2">
                  <c:v>83216.594999999987</c:v>
                </c:pt>
              </c:numCache>
            </c:numRef>
          </c:val>
        </c:ser>
        <c:ser>
          <c:idx val="1"/>
          <c:order val="1"/>
          <c:tx>
            <c:strRef>
              <c:f>'8.8'!$K$11</c:f>
              <c:strCache>
                <c:ptCount val="1"/>
                <c:pt idx="0">
                  <c:v>Bioplyn</c:v>
                </c:pt>
              </c:strCache>
            </c:strRef>
          </c:tx>
          <c:spPr>
            <a:solidFill>
              <a:schemeClr val="bg2">
                <a:lumMod val="50000"/>
              </a:schemeClr>
            </a:solidFill>
          </c:spPr>
          <c:invertIfNegative val="0"/>
          <c:cat>
            <c:strRef>
              <c:f>'8.8'!$L$9:$N$9</c:f>
              <c:strCache>
                <c:ptCount val="3"/>
                <c:pt idx="0">
                  <c:v>Leden</c:v>
                </c:pt>
                <c:pt idx="1">
                  <c:v>Únor</c:v>
                </c:pt>
                <c:pt idx="2">
                  <c:v>Březen</c:v>
                </c:pt>
              </c:strCache>
            </c:strRef>
          </c:cat>
          <c:val>
            <c:numRef>
              <c:f>'8.8'!$L$11:$N$11</c:f>
              <c:numCache>
                <c:formatCode>#,##0.0</c:formatCode>
                <c:ptCount val="3"/>
                <c:pt idx="0">
                  <c:v>135.24</c:v>
                </c:pt>
                <c:pt idx="1">
                  <c:v>111.66</c:v>
                </c:pt>
                <c:pt idx="2">
                  <c:v>101.24</c:v>
                </c:pt>
              </c:numCache>
            </c:numRef>
          </c:val>
        </c:ser>
        <c:ser>
          <c:idx val="2"/>
          <c:order val="2"/>
          <c:tx>
            <c:strRef>
              <c:f>'8.8'!$K$12</c:f>
              <c:strCache>
                <c:ptCount val="1"/>
                <c:pt idx="0">
                  <c:v>Černé uhlí</c:v>
                </c:pt>
              </c:strCache>
            </c:strRef>
          </c:tx>
          <c:spPr>
            <a:solidFill>
              <a:schemeClr val="tx1"/>
            </a:solidFill>
          </c:spPr>
          <c:invertIfNegative val="0"/>
          <c:cat>
            <c:strRef>
              <c:f>'8.8'!$L$9:$N$9</c:f>
              <c:strCache>
                <c:ptCount val="3"/>
                <c:pt idx="0">
                  <c:v>Leden</c:v>
                </c:pt>
                <c:pt idx="1">
                  <c:v>Únor</c:v>
                </c:pt>
                <c:pt idx="2">
                  <c:v>Březen</c:v>
                </c:pt>
              </c:strCache>
            </c:strRef>
          </c:cat>
          <c:val>
            <c:numRef>
              <c:f>'8.8'!$L$12:$N$12</c:f>
              <c:numCache>
                <c:formatCode>#,##0.0</c:formatCode>
                <c:ptCount val="3"/>
                <c:pt idx="0">
                  <c:v>1756494.9409999999</c:v>
                </c:pt>
                <c:pt idx="1">
                  <c:v>1202070.493</c:v>
                </c:pt>
                <c:pt idx="2">
                  <c:v>988463.179</c:v>
                </c:pt>
              </c:numCache>
            </c:numRef>
          </c:val>
        </c:ser>
        <c:ser>
          <c:idx val="3"/>
          <c:order val="3"/>
          <c:tx>
            <c:strRef>
              <c:f>'8.8'!$K$13</c:f>
              <c:strCache>
                <c:ptCount val="1"/>
                <c:pt idx="0">
                  <c:v>Elektrická energie</c:v>
                </c:pt>
              </c:strCache>
            </c:strRef>
          </c:tx>
          <c:invertIfNegative val="0"/>
          <c:cat>
            <c:strRef>
              <c:f>'8.8'!$L$9:$N$9</c:f>
              <c:strCache>
                <c:ptCount val="3"/>
                <c:pt idx="0">
                  <c:v>Leden</c:v>
                </c:pt>
                <c:pt idx="1">
                  <c:v>Únor</c:v>
                </c:pt>
                <c:pt idx="2">
                  <c:v>Březen</c:v>
                </c:pt>
              </c:strCache>
            </c:strRef>
          </c:cat>
          <c:val>
            <c:numRef>
              <c:f>'8.8'!$L$13:$N$13</c:f>
              <c:numCache>
                <c:formatCode>#,##0.0</c:formatCode>
                <c:ptCount val="3"/>
                <c:pt idx="0">
                  <c:v>252</c:v>
                </c:pt>
                <c:pt idx="1">
                  <c:v>187</c:v>
                </c:pt>
                <c:pt idx="2">
                  <c:v>171</c:v>
                </c:pt>
              </c:numCache>
            </c:numRef>
          </c:val>
        </c:ser>
        <c:ser>
          <c:idx val="4"/>
          <c:order val="4"/>
          <c:tx>
            <c:strRef>
              <c:f>'8.8'!$K$14</c:f>
              <c:strCache>
                <c:ptCount val="1"/>
                <c:pt idx="0">
                  <c:v>Energie prostředí (tepelné čerpadlo)</c:v>
                </c:pt>
              </c:strCache>
            </c:strRef>
          </c:tx>
          <c:invertIfNegative val="0"/>
          <c:cat>
            <c:strRef>
              <c:f>'8.8'!$L$9:$N$9</c:f>
              <c:strCache>
                <c:ptCount val="3"/>
                <c:pt idx="0">
                  <c:v>Leden</c:v>
                </c:pt>
                <c:pt idx="1">
                  <c:v>Únor</c:v>
                </c:pt>
                <c:pt idx="2">
                  <c:v>Březen</c:v>
                </c:pt>
              </c:strCache>
            </c:strRef>
          </c:cat>
          <c:val>
            <c:numRef>
              <c:f>'8.8'!$L$14:$N$14</c:f>
              <c:numCache>
                <c:formatCode>#,##0.0</c:formatCode>
                <c:ptCount val="3"/>
                <c:pt idx="0">
                  <c:v>0</c:v>
                </c:pt>
                <c:pt idx="1">
                  <c:v>0</c:v>
                </c:pt>
                <c:pt idx="2">
                  <c:v>0</c:v>
                </c:pt>
              </c:numCache>
            </c:numRef>
          </c:val>
        </c:ser>
        <c:ser>
          <c:idx val="5"/>
          <c:order val="5"/>
          <c:tx>
            <c:strRef>
              <c:f>'8.8'!$K$15</c:f>
              <c:strCache>
                <c:ptCount val="1"/>
                <c:pt idx="0">
                  <c:v>Energie Slunce (solární kolektor)</c:v>
                </c:pt>
              </c:strCache>
            </c:strRef>
          </c:tx>
          <c:invertIfNegative val="0"/>
          <c:cat>
            <c:strRef>
              <c:f>'8.8'!$L$9:$N$9</c:f>
              <c:strCache>
                <c:ptCount val="3"/>
                <c:pt idx="0">
                  <c:v>Leden</c:v>
                </c:pt>
                <c:pt idx="1">
                  <c:v>Únor</c:v>
                </c:pt>
                <c:pt idx="2">
                  <c:v>Březen</c:v>
                </c:pt>
              </c:strCache>
            </c:strRef>
          </c:cat>
          <c:val>
            <c:numRef>
              <c:f>'8.8'!$L$15:$N$15</c:f>
              <c:numCache>
                <c:formatCode>#,##0.0</c:formatCode>
                <c:ptCount val="3"/>
                <c:pt idx="0">
                  <c:v>0</c:v>
                </c:pt>
                <c:pt idx="1">
                  <c:v>0</c:v>
                </c:pt>
                <c:pt idx="2">
                  <c:v>0</c:v>
                </c:pt>
              </c:numCache>
            </c:numRef>
          </c:val>
        </c:ser>
        <c:ser>
          <c:idx val="6"/>
          <c:order val="6"/>
          <c:tx>
            <c:strRef>
              <c:f>'8.8'!$K$16</c:f>
              <c:strCache>
                <c:ptCount val="1"/>
                <c:pt idx="0">
                  <c:v>Hnědé uhlí</c:v>
                </c:pt>
              </c:strCache>
            </c:strRef>
          </c:tx>
          <c:spPr>
            <a:solidFill>
              <a:srgbClr val="6E4932"/>
            </a:solidFill>
          </c:spPr>
          <c:invertIfNegative val="0"/>
          <c:cat>
            <c:strRef>
              <c:f>'8.8'!$L$9:$N$9</c:f>
              <c:strCache>
                <c:ptCount val="3"/>
                <c:pt idx="0">
                  <c:v>Leden</c:v>
                </c:pt>
                <c:pt idx="1">
                  <c:v>Únor</c:v>
                </c:pt>
                <c:pt idx="2">
                  <c:v>Březen</c:v>
                </c:pt>
              </c:strCache>
            </c:strRef>
          </c:cat>
          <c:val>
            <c:numRef>
              <c:f>'8.8'!$L$16:$N$16</c:f>
              <c:numCache>
                <c:formatCode>#,##0.0</c:formatCode>
                <c:ptCount val="3"/>
                <c:pt idx="0">
                  <c:v>94325.96100000001</c:v>
                </c:pt>
                <c:pt idx="1">
                  <c:v>79951.600999999995</c:v>
                </c:pt>
                <c:pt idx="2">
                  <c:v>40893.060000000005</c:v>
                </c:pt>
              </c:numCache>
            </c:numRef>
          </c:val>
        </c:ser>
        <c:ser>
          <c:idx val="7"/>
          <c:order val="7"/>
          <c:tx>
            <c:strRef>
              <c:f>'8.8'!$K$17</c:f>
              <c:strCache>
                <c:ptCount val="1"/>
                <c:pt idx="0">
                  <c:v>Jaderné palivo</c:v>
                </c:pt>
              </c:strCache>
            </c:strRef>
          </c:tx>
          <c:invertIfNegative val="0"/>
          <c:cat>
            <c:strRef>
              <c:f>'8.8'!$L$9:$N$9</c:f>
              <c:strCache>
                <c:ptCount val="3"/>
                <c:pt idx="0">
                  <c:v>Leden</c:v>
                </c:pt>
                <c:pt idx="1">
                  <c:v>Únor</c:v>
                </c:pt>
                <c:pt idx="2">
                  <c:v>Březen</c:v>
                </c:pt>
              </c:strCache>
            </c:strRef>
          </c:cat>
          <c:val>
            <c:numRef>
              <c:f>'8.8'!$L$17:$N$17</c:f>
              <c:numCache>
                <c:formatCode>#,##0.0</c:formatCode>
                <c:ptCount val="3"/>
                <c:pt idx="0">
                  <c:v>0</c:v>
                </c:pt>
                <c:pt idx="1">
                  <c:v>0</c:v>
                </c:pt>
                <c:pt idx="2">
                  <c:v>0</c:v>
                </c:pt>
              </c:numCache>
            </c:numRef>
          </c:val>
        </c:ser>
        <c:ser>
          <c:idx val="8"/>
          <c:order val="8"/>
          <c:tx>
            <c:strRef>
              <c:f>'8.8'!$K$18</c:f>
              <c:strCache>
                <c:ptCount val="1"/>
                <c:pt idx="0">
                  <c:v>Koks</c:v>
                </c:pt>
              </c:strCache>
            </c:strRef>
          </c:tx>
          <c:invertIfNegative val="0"/>
          <c:cat>
            <c:strRef>
              <c:f>'8.8'!$L$9:$N$9</c:f>
              <c:strCache>
                <c:ptCount val="3"/>
                <c:pt idx="0">
                  <c:v>Leden</c:v>
                </c:pt>
                <c:pt idx="1">
                  <c:v>Únor</c:v>
                </c:pt>
                <c:pt idx="2">
                  <c:v>Březen</c:v>
                </c:pt>
              </c:strCache>
            </c:strRef>
          </c:cat>
          <c:val>
            <c:numRef>
              <c:f>'8.8'!$L$18:$N$18</c:f>
              <c:numCache>
                <c:formatCode>#,##0.0</c:formatCode>
                <c:ptCount val="3"/>
                <c:pt idx="0">
                  <c:v>66.599999999999994</c:v>
                </c:pt>
                <c:pt idx="1">
                  <c:v>37.35</c:v>
                </c:pt>
                <c:pt idx="2">
                  <c:v>28.56</c:v>
                </c:pt>
              </c:numCache>
            </c:numRef>
          </c:val>
        </c:ser>
        <c:ser>
          <c:idx val="9"/>
          <c:order val="9"/>
          <c:tx>
            <c:strRef>
              <c:f>'8.8'!$K$19</c:f>
              <c:strCache>
                <c:ptCount val="1"/>
                <c:pt idx="0">
                  <c:v>Odpadní teplo</c:v>
                </c:pt>
              </c:strCache>
            </c:strRef>
          </c:tx>
          <c:invertIfNegative val="0"/>
          <c:cat>
            <c:strRef>
              <c:f>'8.8'!$L$9:$N$9</c:f>
              <c:strCache>
                <c:ptCount val="3"/>
                <c:pt idx="0">
                  <c:v>Leden</c:v>
                </c:pt>
                <c:pt idx="1">
                  <c:v>Únor</c:v>
                </c:pt>
                <c:pt idx="2">
                  <c:v>Březen</c:v>
                </c:pt>
              </c:strCache>
            </c:strRef>
          </c:cat>
          <c:val>
            <c:numRef>
              <c:f>'8.8'!$L$19:$N$19</c:f>
              <c:numCache>
                <c:formatCode>#,##0.0</c:formatCode>
                <c:ptCount val="3"/>
                <c:pt idx="0">
                  <c:v>21665.02</c:v>
                </c:pt>
                <c:pt idx="1">
                  <c:v>17466.669999999998</c:v>
                </c:pt>
                <c:pt idx="2">
                  <c:v>16044.189999999999</c:v>
                </c:pt>
              </c:numCache>
            </c:numRef>
          </c:val>
        </c:ser>
        <c:ser>
          <c:idx val="10"/>
          <c:order val="10"/>
          <c:tx>
            <c:strRef>
              <c:f>'8.8'!$K$20</c:f>
              <c:strCache>
                <c:ptCount val="1"/>
                <c:pt idx="0">
                  <c:v>Ostatní kapalná paliva</c:v>
                </c:pt>
              </c:strCache>
            </c:strRef>
          </c:tx>
          <c:invertIfNegative val="0"/>
          <c:cat>
            <c:strRef>
              <c:f>'8.8'!$L$9:$N$9</c:f>
              <c:strCache>
                <c:ptCount val="3"/>
                <c:pt idx="0">
                  <c:v>Leden</c:v>
                </c:pt>
                <c:pt idx="1">
                  <c:v>Únor</c:v>
                </c:pt>
                <c:pt idx="2">
                  <c:v>Březen</c:v>
                </c:pt>
              </c:strCache>
            </c:strRef>
          </c:cat>
          <c:val>
            <c:numRef>
              <c:f>'8.8'!$L$20:$N$20</c:f>
              <c:numCache>
                <c:formatCode>#,##0.0</c:formatCode>
                <c:ptCount val="3"/>
                <c:pt idx="0">
                  <c:v>0</c:v>
                </c:pt>
                <c:pt idx="1">
                  <c:v>0</c:v>
                </c:pt>
                <c:pt idx="2">
                  <c:v>0</c:v>
                </c:pt>
              </c:numCache>
            </c:numRef>
          </c:val>
        </c:ser>
        <c:ser>
          <c:idx val="11"/>
          <c:order val="11"/>
          <c:tx>
            <c:strRef>
              <c:f>'8.8'!$K$21</c:f>
              <c:strCache>
                <c:ptCount val="1"/>
                <c:pt idx="0">
                  <c:v>Ostatní pevná paliva</c:v>
                </c:pt>
              </c:strCache>
            </c:strRef>
          </c:tx>
          <c:invertIfNegative val="0"/>
          <c:cat>
            <c:strRef>
              <c:f>'8.8'!$L$9:$N$9</c:f>
              <c:strCache>
                <c:ptCount val="3"/>
                <c:pt idx="0">
                  <c:v>Leden</c:v>
                </c:pt>
                <c:pt idx="1">
                  <c:v>Únor</c:v>
                </c:pt>
                <c:pt idx="2">
                  <c:v>Březen</c:v>
                </c:pt>
              </c:strCache>
            </c:strRef>
          </c:cat>
          <c:val>
            <c:numRef>
              <c:f>'8.8'!$L$21:$N$21</c:f>
              <c:numCache>
                <c:formatCode>#,##0.0</c:formatCode>
                <c:ptCount val="3"/>
                <c:pt idx="0">
                  <c:v>1098</c:v>
                </c:pt>
                <c:pt idx="1">
                  <c:v>297</c:v>
                </c:pt>
                <c:pt idx="2">
                  <c:v>0</c:v>
                </c:pt>
              </c:numCache>
            </c:numRef>
          </c:val>
        </c:ser>
        <c:ser>
          <c:idx val="12"/>
          <c:order val="12"/>
          <c:tx>
            <c:strRef>
              <c:f>'8.8'!$K$22</c:f>
              <c:strCache>
                <c:ptCount val="1"/>
                <c:pt idx="0">
                  <c:v>Ostatní plyny</c:v>
                </c:pt>
              </c:strCache>
            </c:strRef>
          </c:tx>
          <c:invertIfNegative val="0"/>
          <c:cat>
            <c:strRef>
              <c:f>'8.8'!$L$9:$N$9</c:f>
              <c:strCache>
                <c:ptCount val="3"/>
                <c:pt idx="0">
                  <c:v>Leden</c:v>
                </c:pt>
                <c:pt idx="1">
                  <c:v>Únor</c:v>
                </c:pt>
                <c:pt idx="2">
                  <c:v>Březen</c:v>
                </c:pt>
              </c:strCache>
            </c:strRef>
          </c:cat>
          <c:val>
            <c:numRef>
              <c:f>'8.8'!$L$22:$N$22</c:f>
              <c:numCache>
                <c:formatCode>#,##0.0</c:formatCode>
                <c:ptCount val="3"/>
                <c:pt idx="0">
                  <c:v>339163.11900000001</c:v>
                </c:pt>
                <c:pt idx="1">
                  <c:v>262408.99199999997</c:v>
                </c:pt>
                <c:pt idx="2">
                  <c:v>265810.76999999996</c:v>
                </c:pt>
              </c:numCache>
            </c:numRef>
          </c:val>
        </c:ser>
        <c:ser>
          <c:idx val="13"/>
          <c:order val="13"/>
          <c:tx>
            <c:strRef>
              <c:f>'8.8'!$K$23</c:f>
              <c:strCache>
                <c:ptCount val="1"/>
                <c:pt idx="0">
                  <c:v>Ostatní</c:v>
                </c:pt>
              </c:strCache>
            </c:strRef>
          </c:tx>
          <c:invertIfNegative val="0"/>
          <c:cat>
            <c:strRef>
              <c:f>'8.8'!$L$9:$N$9</c:f>
              <c:strCache>
                <c:ptCount val="3"/>
                <c:pt idx="0">
                  <c:v>Leden</c:v>
                </c:pt>
                <c:pt idx="1">
                  <c:v>Únor</c:v>
                </c:pt>
                <c:pt idx="2">
                  <c:v>Březen</c:v>
                </c:pt>
              </c:strCache>
            </c:strRef>
          </c:cat>
          <c:val>
            <c:numRef>
              <c:f>'8.8'!$L$23:$N$23</c:f>
              <c:numCache>
                <c:formatCode>#,##0.0</c:formatCode>
                <c:ptCount val="3"/>
                <c:pt idx="0">
                  <c:v>0</c:v>
                </c:pt>
                <c:pt idx="1">
                  <c:v>0</c:v>
                </c:pt>
                <c:pt idx="2">
                  <c:v>0</c:v>
                </c:pt>
              </c:numCache>
            </c:numRef>
          </c:val>
        </c:ser>
        <c:ser>
          <c:idx val="14"/>
          <c:order val="14"/>
          <c:tx>
            <c:strRef>
              <c:f>'8.8'!$K$24</c:f>
              <c:strCache>
                <c:ptCount val="1"/>
                <c:pt idx="0">
                  <c:v>Topné oleje</c:v>
                </c:pt>
              </c:strCache>
            </c:strRef>
          </c:tx>
          <c:invertIfNegative val="0"/>
          <c:cat>
            <c:strRef>
              <c:f>'8.8'!$L$9:$N$9</c:f>
              <c:strCache>
                <c:ptCount val="3"/>
                <c:pt idx="0">
                  <c:v>Leden</c:v>
                </c:pt>
                <c:pt idx="1">
                  <c:v>Únor</c:v>
                </c:pt>
                <c:pt idx="2">
                  <c:v>Březen</c:v>
                </c:pt>
              </c:strCache>
            </c:strRef>
          </c:cat>
          <c:val>
            <c:numRef>
              <c:f>'8.8'!$L$24:$N$24</c:f>
              <c:numCache>
                <c:formatCode>#,##0.0</c:formatCode>
                <c:ptCount val="3"/>
                <c:pt idx="0">
                  <c:v>243.81800000000001</c:v>
                </c:pt>
                <c:pt idx="1">
                  <c:v>206.09399999999999</c:v>
                </c:pt>
                <c:pt idx="2">
                  <c:v>446.14699999999999</c:v>
                </c:pt>
              </c:numCache>
            </c:numRef>
          </c:val>
        </c:ser>
        <c:ser>
          <c:idx val="15"/>
          <c:order val="15"/>
          <c:tx>
            <c:strRef>
              <c:f>'8.8'!$K$25</c:f>
              <c:strCache>
                <c:ptCount val="1"/>
                <c:pt idx="0">
                  <c:v>Zemní plyn</c:v>
                </c:pt>
              </c:strCache>
            </c:strRef>
          </c:tx>
          <c:spPr>
            <a:solidFill>
              <a:srgbClr val="EBE600"/>
            </a:solidFill>
          </c:spPr>
          <c:invertIfNegative val="0"/>
          <c:cat>
            <c:strRef>
              <c:f>'8.8'!$L$9:$N$9</c:f>
              <c:strCache>
                <c:ptCount val="3"/>
                <c:pt idx="0">
                  <c:v>Leden</c:v>
                </c:pt>
                <c:pt idx="1">
                  <c:v>Únor</c:v>
                </c:pt>
                <c:pt idx="2">
                  <c:v>Březen</c:v>
                </c:pt>
              </c:strCache>
            </c:strRef>
          </c:cat>
          <c:val>
            <c:numRef>
              <c:f>'8.8'!$L$25:$N$25</c:f>
              <c:numCache>
                <c:formatCode>#,##0.0</c:formatCode>
                <c:ptCount val="3"/>
                <c:pt idx="0">
                  <c:v>243245.092</c:v>
                </c:pt>
                <c:pt idx="1">
                  <c:v>249689.34627141373</c:v>
                </c:pt>
                <c:pt idx="2">
                  <c:v>231604.81150602974</c:v>
                </c:pt>
              </c:numCache>
            </c:numRef>
          </c:val>
        </c:ser>
        <c:dLbls>
          <c:showLegendKey val="0"/>
          <c:showVal val="0"/>
          <c:showCatName val="0"/>
          <c:showSerName val="0"/>
          <c:showPercent val="0"/>
          <c:showBubbleSize val="0"/>
        </c:dLbls>
        <c:gapWidth val="150"/>
        <c:overlap val="100"/>
        <c:axId val="200430336"/>
        <c:axId val="200431872"/>
      </c:barChart>
      <c:catAx>
        <c:axId val="200430336"/>
        <c:scaling>
          <c:orientation val="minMax"/>
        </c:scaling>
        <c:delete val="0"/>
        <c:axPos val="b"/>
        <c:numFmt formatCode="General" sourceLinked="1"/>
        <c:majorTickMark val="none"/>
        <c:minorTickMark val="none"/>
        <c:tickLblPos val="nextTo"/>
        <c:txPr>
          <a:bodyPr/>
          <a:lstStyle/>
          <a:p>
            <a:pPr>
              <a:defRPr sz="900"/>
            </a:pPr>
            <a:endParaRPr lang="cs-CZ"/>
          </a:p>
        </c:txPr>
        <c:crossAx val="200431872"/>
        <c:crosses val="autoZero"/>
        <c:auto val="1"/>
        <c:lblAlgn val="ctr"/>
        <c:lblOffset val="100"/>
        <c:noMultiLvlLbl val="0"/>
      </c:catAx>
      <c:valAx>
        <c:axId val="20043187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0043033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4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dPt>
          <c:dPt>
            <c:idx val="1"/>
            <c:bubble3D val="0"/>
            <c:spPr>
              <a:solidFill>
                <a:srgbClr val="EEECE1">
                  <a:lumMod val="50000"/>
                </a:srgbClr>
              </a:solidFill>
            </c:spPr>
          </c:dPt>
          <c:dPt>
            <c:idx val="2"/>
            <c:bubble3D val="0"/>
            <c:spPr>
              <a:solidFill>
                <a:sysClr val="windowText" lastClr="000000"/>
              </a:solidFill>
            </c:spPr>
          </c:dPt>
          <c:dPt>
            <c:idx val="5"/>
            <c:bubble3D val="0"/>
          </c:dPt>
          <c:dPt>
            <c:idx val="6"/>
            <c:bubble3D val="0"/>
            <c:spPr>
              <a:solidFill>
                <a:srgbClr val="6E4932"/>
              </a:solidFill>
            </c:spPr>
          </c:dPt>
          <c:dPt>
            <c:idx val="7"/>
            <c:bubble3D val="0"/>
          </c:dPt>
          <c:dPt>
            <c:idx val="15"/>
            <c:bubble3D val="0"/>
            <c:spPr>
              <a:solidFill>
                <a:srgbClr val="EBE600"/>
              </a:solidFill>
            </c:spPr>
          </c:dPt>
          <c:cat>
            <c:numRef>
              <c:f>'8.8'!$O$10:$O$25</c:f>
              <c:numCache>
                <c:formatCode>0.0%</c:formatCode>
                <c:ptCount val="16"/>
              </c:numCache>
            </c:numRef>
          </c:cat>
          <c:val>
            <c:numRef>
              <c:f>'8.8'!$J$10:$J$25</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'8.8'!$O$27:$O$34</c:f>
              <c:numCache>
                <c:formatCode>#,##0.0</c:formatCode>
                <c:ptCount val="8"/>
              </c:numCache>
            </c:numRef>
          </c:cat>
          <c:val>
            <c:numRef>
              <c:f>'8.8'!$J$27:$J$34</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'7.1'!$O$7</c:f>
              <c:strCache>
                <c:ptCount val="1"/>
              </c:strCache>
            </c:strRef>
          </c:tx>
          <c:invertIfNegative val="0"/>
          <c:cat>
            <c:numRef>
              <c:f>'7.1'!$P$6</c:f>
              <c:numCache>
                <c:formatCode>General</c:formatCode>
                <c:ptCount val="1"/>
              </c:numCache>
            </c:numRef>
          </c:cat>
          <c:val>
            <c:numRef>
              <c:f>'7.1'!$P$7</c:f>
              <c:numCache>
                <c:formatCode>0%</c:formatCode>
                <c:ptCount val="1"/>
              </c:numCache>
            </c:numRef>
          </c:val>
        </c:ser>
        <c:ser>
          <c:idx val="1"/>
          <c:order val="1"/>
          <c:tx>
            <c:strRef>
              <c:f>'7.1'!$O$8</c:f>
              <c:strCache>
                <c:ptCount val="1"/>
              </c:strCache>
            </c:strRef>
          </c:tx>
          <c:invertIfNegative val="0"/>
          <c:cat>
            <c:numRef>
              <c:f>'7.1'!$P$6</c:f>
              <c:numCache>
                <c:formatCode>General</c:formatCode>
                <c:ptCount val="1"/>
              </c:numCache>
            </c:numRef>
          </c:cat>
          <c:val>
            <c:numRef>
              <c:f>'7.1'!$P$8</c:f>
              <c:numCache>
                <c:formatCode>0%</c:formatCode>
                <c:ptCount val="1"/>
              </c:numCache>
            </c:numRef>
          </c:val>
        </c:ser>
        <c:ser>
          <c:idx val="2"/>
          <c:order val="2"/>
          <c:tx>
            <c:strRef>
              <c:f>'7.1'!$O$9</c:f>
              <c:strCache>
                <c:ptCount val="1"/>
              </c:strCache>
            </c:strRef>
          </c:tx>
          <c:invertIfNegative val="0"/>
          <c:cat>
            <c:numRef>
              <c:f>'7.1'!$P$6</c:f>
              <c:numCache>
                <c:formatCode>General</c:formatCode>
                <c:ptCount val="1"/>
              </c:numCache>
            </c:numRef>
          </c:cat>
          <c:val>
            <c:numRef>
              <c:f>'7.1'!$P$9</c:f>
              <c:numCache>
                <c:formatCode>0%</c:formatCode>
                <c:ptCount val="1"/>
              </c:numCache>
            </c:numRef>
          </c:val>
        </c:ser>
        <c:ser>
          <c:idx val="3"/>
          <c:order val="3"/>
          <c:tx>
            <c:strRef>
              <c:f>'7.1'!$O$10</c:f>
              <c:strCache>
                <c:ptCount val="1"/>
              </c:strCache>
            </c:strRef>
          </c:tx>
          <c:invertIfNegative val="0"/>
          <c:cat>
            <c:numRef>
              <c:f>'7.1'!$P$6</c:f>
              <c:numCache>
                <c:formatCode>General</c:formatCode>
                <c:ptCount val="1"/>
              </c:numCache>
            </c:numRef>
          </c:cat>
          <c:val>
            <c:numRef>
              <c:f>'7.1'!$P$10</c:f>
              <c:numCache>
                <c:formatCode>0%</c:formatCode>
                <c:ptCount val="1"/>
              </c:numCache>
            </c:numRef>
          </c:val>
        </c:ser>
        <c:ser>
          <c:idx val="4"/>
          <c:order val="4"/>
          <c:tx>
            <c:strRef>
              <c:f>'7.1'!$O$11</c:f>
              <c:strCache>
                <c:ptCount val="1"/>
              </c:strCache>
            </c:strRef>
          </c:tx>
          <c:invertIfNegative val="0"/>
          <c:cat>
            <c:numRef>
              <c:f>'7.1'!$P$6</c:f>
              <c:numCache>
                <c:formatCode>General</c:formatCode>
                <c:ptCount val="1"/>
              </c:numCache>
            </c:numRef>
          </c:cat>
          <c:val>
            <c:numRef>
              <c:f>'7.1'!$P$11</c:f>
              <c:numCache>
                <c:formatCode>0%</c:formatCode>
                <c:ptCount val="1"/>
              </c:numCache>
            </c:numRef>
          </c:val>
        </c:ser>
        <c:ser>
          <c:idx val="5"/>
          <c:order val="5"/>
          <c:tx>
            <c:strRef>
              <c:f>'7.1'!$O$12</c:f>
              <c:strCache>
                <c:ptCount val="1"/>
              </c:strCache>
            </c:strRef>
          </c:tx>
          <c:invertIfNegative val="0"/>
          <c:cat>
            <c:numRef>
              <c:f>'7.1'!$P$6</c:f>
              <c:numCache>
                <c:formatCode>General</c:formatCode>
                <c:ptCount val="1"/>
              </c:numCache>
            </c:numRef>
          </c:cat>
          <c:val>
            <c:numRef>
              <c:f>'7.1'!$P$12</c:f>
              <c:numCache>
                <c:formatCode>0%</c:formatCode>
                <c:ptCount val="1"/>
              </c:numCache>
            </c:numRef>
          </c:val>
        </c:ser>
        <c:ser>
          <c:idx val="6"/>
          <c:order val="6"/>
          <c:tx>
            <c:strRef>
              <c:f>'7.1'!$O$13</c:f>
              <c:strCache>
                <c:ptCount val="1"/>
              </c:strCache>
            </c:strRef>
          </c:tx>
          <c:invertIfNegative val="0"/>
          <c:cat>
            <c:numRef>
              <c:f>'7.1'!$P$6</c:f>
              <c:numCache>
                <c:formatCode>General</c:formatCode>
                <c:ptCount val="1"/>
              </c:numCache>
            </c:numRef>
          </c:cat>
          <c:val>
            <c:numRef>
              <c:f>'7.1'!$P$13</c:f>
              <c:numCache>
                <c:formatCode>0%</c:formatCode>
                <c:ptCount val="1"/>
              </c:numCache>
            </c:numRef>
          </c:val>
        </c:ser>
        <c:ser>
          <c:idx val="7"/>
          <c:order val="7"/>
          <c:tx>
            <c:strRef>
              <c:f>'7.1'!$O$14</c:f>
              <c:strCache>
                <c:ptCount val="1"/>
              </c:strCache>
            </c:strRef>
          </c:tx>
          <c:invertIfNegative val="0"/>
          <c:cat>
            <c:numRef>
              <c:f>'7.1'!$P$6</c:f>
              <c:numCache>
                <c:formatCode>General</c:formatCode>
                <c:ptCount val="1"/>
              </c:numCache>
            </c:numRef>
          </c:cat>
          <c:val>
            <c:numRef>
              <c:f>'7.1'!$P$14</c:f>
              <c:numCache>
                <c:formatCode>0%</c:formatCode>
                <c:ptCount val="1"/>
              </c:numCache>
            </c:numRef>
          </c:val>
        </c:ser>
        <c:dLbls>
          <c:showLegendKey val="0"/>
          <c:showVal val="0"/>
          <c:showCatName val="0"/>
          <c:showSerName val="0"/>
          <c:showPercent val="0"/>
          <c:showBubbleSize val="0"/>
        </c:dLbls>
        <c:gapWidth val="150"/>
        <c:axId val="200669056"/>
        <c:axId val="200670592"/>
      </c:barChart>
      <c:catAx>
        <c:axId val="200669056"/>
        <c:scaling>
          <c:orientation val="minMax"/>
        </c:scaling>
        <c:delete val="1"/>
        <c:axPos val="b"/>
        <c:numFmt formatCode="General" sourceLinked="1"/>
        <c:majorTickMark val="out"/>
        <c:minorTickMark val="none"/>
        <c:tickLblPos val="nextTo"/>
        <c:crossAx val="200670592"/>
        <c:crosses val="autoZero"/>
        <c:auto val="1"/>
        <c:lblAlgn val="ctr"/>
        <c:lblOffset val="100"/>
        <c:noMultiLvlLbl val="0"/>
      </c:catAx>
      <c:valAx>
        <c:axId val="200670592"/>
        <c:scaling>
          <c:orientation val="minMax"/>
        </c:scaling>
        <c:delete val="1"/>
        <c:axPos val="l"/>
        <c:numFmt formatCode="0%" sourceLinked="1"/>
        <c:majorTickMark val="out"/>
        <c:minorTickMark val="none"/>
        <c:tickLblPos val="nextTo"/>
        <c:crossAx val="200669056"/>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4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8.7459664576854723E-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'8.9'!$K$27</c:f>
              <c:strCache>
                <c:ptCount val="1"/>
                <c:pt idx="0">
                  <c:v>Průmysl</c:v>
                </c:pt>
              </c:strCache>
            </c:strRef>
          </c:tx>
          <c:invertIfNegative val="0"/>
          <c:cat>
            <c:strRef>
              <c:f>'8.9'!$L$26:$N$26</c:f>
              <c:strCache>
                <c:ptCount val="3"/>
                <c:pt idx="0">
                  <c:v>Leden</c:v>
                </c:pt>
                <c:pt idx="1">
                  <c:v>Únor</c:v>
                </c:pt>
                <c:pt idx="2">
                  <c:v>Březen</c:v>
                </c:pt>
              </c:strCache>
            </c:strRef>
          </c:cat>
          <c:val>
            <c:numRef>
              <c:f>'8.9'!$L$27:$N$27</c:f>
              <c:numCache>
                <c:formatCode>#,##0.0</c:formatCode>
                <c:ptCount val="3"/>
                <c:pt idx="0">
                  <c:v>95604.434999999998</c:v>
                </c:pt>
                <c:pt idx="1">
                  <c:v>63453.316999999988</c:v>
                </c:pt>
                <c:pt idx="2">
                  <c:v>53864.251000000004</c:v>
                </c:pt>
              </c:numCache>
            </c:numRef>
          </c:val>
        </c:ser>
        <c:ser>
          <c:idx val="1"/>
          <c:order val="1"/>
          <c:tx>
            <c:strRef>
              <c:f>'8.9'!$K$28</c:f>
              <c:strCache>
                <c:ptCount val="1"/>
                <c:pt idx="0">
                  <c:v>Energetika</c:v>
                </c:pt>
              </c:strCache>
            </c:strRef>
          </c:tx>
          <c:invertIfNegative val="0"/>
          <c:cat>
            <c:strRef>
              <c:f>'8.9'!$L$26:$N$26</c:f>
              <c:strCache>
                <c:ptCount val="3"/>
                <c:pt idx="0">
                  <c:v>Leden</c:v>
                </c:pt>
                <c:pt idx="1">
                  <c:v>Únor</c:v>
                </c:pt>
                <c:pt idx="2">
                  <c:v>Březen</c:v>
                </c:pt>
              </c:strCache>
            </c:strRef>
          </c:cat>
          <c:val>
            <c:numRef>
              <c:f>'8.9'!$L$28:$N$28</c:f>
              <c:numCache>
                <c:formatCode>#,##0.0</c:formatCode>
                <c:ptCount val="3"/>
                <c:pt idx="0">
                  <c:v>0</c:v>
                </c:pt>
                <c:pt idx="1">
                  <c:v>5798</c:v>
                </c:pt>
                <c:pt idx="2">
                  <c:v>6291</c:v>
                </c:pt>
              </c:numCache>
            </c:numRef>
          </c:val>
        </c:ser>
        <c:ser>
          <c:idx val="2"/>
          <c:order val="2"/>
          <c:tx>
            <c:strRef>
              <c:f>'8.9'!$K$29</c:f>
              <c:strCache>
                <c:ptCount val="1"/>
                <c:pt idx="0">
                  <c:v>Doprava</c:v>
                </c:pt>
              </c:strCache>
            </c:strRef>
          </c:tx>
          <c:invertIfNegative val="0"/>
          <c:cat>
            <c:strRef>
              <c:f>'8.9'!$L$26:$N$26</c:f>
              <c:strCache>
                <c:ptCount val="3"/>
                <c:pt idx="0">
                  <c:v>Leden</c:v>
                </c:pt>
                <c:pt idx="1">
                  <c:v>Únor</c:v>
                </c:pt>
                <c:pt idx="2">
                  <c:v>Březen</c:v>
                </c:pt>
              </c:strCache>
            </c:strRef>
          </c:cat>
          <c:val>
            <c:numRef>
              <c:f>'8.9'!$L$29:$N$29</c:f>
              <c:numCache>
                <c:formatCode>#,##0.0</c:formatCode>
                <c:ptCount val="3"/>
                <c:pt idx="0">
                  <c:v>303.39999999999998</c:v>
                </c:pt>
                <c:pt idx="1">
                  <c:v>234.2</c:v>
                </c:pt>
                <c:pt idx="2">
                  <c:v>167</c:v>
                </c:pt>
              </c:numCache>
            </c:numRef>
          </c:val>
        </c:ser>
        <c:ser>
          <c:idx val="3"/>
          <c:order val="3"/>
          <c:tx>
            <c:strRef>
              <c:f>'8.9'!$K$30</c:f>
              <c:strCache>
                <c:ptCount val="1"/>
                <c:pt idx="0">
                  <c:v>Stavebnictví</c:v>
                </c:pt>
              </c:strCache>
            </c:strRef>
          </c:tx>
          <c:invertIfNegative val="0"/>
          <c:cat>
            <c:strRef>
              <c:f>'8.9'!$L$26:$N$26</c:f>
              <c:strCache>
                <c:ptCount val="3"/>
                <c:pt idx="0">
                  <c:v>Leden</c:v>
                </c:pt>
                <c:pt idx="1">
                  <c:v>Únor</c:v>
                </c:pt>
                <c:pt idx="2">
                  <c:v>Březen</c:v>
                </c:pt>
              </c:strCache>
            </c:strRef>
          </c:cat>
          <c:val>
            <c:numRef>
              <c:f>'8.9'!$L$30:$N$30</c:f>
              <c:numCache>
                <c:formatCode>#,##0.0</c:formatCode>
                <c:ptCount val="3"/>
                <c:pt idx="0">
                  <c:v>6687.0560000000005</c:v>
                </c:pt>
                <c:pt idx="1">
                  <c:v>4687.5439999999999</c:v>
                </c:pt>
                <c:pt idx="2">
                  <c:v>2733.5320000000002</c:v>
                </c:pt>
              </c:numCache>
            </c:numRef>
          </c:val>
        </c:ser>
        <c:ser>
          <c:idx val="4"/>
          <c:order val="4"/>
          <c:tx>
            <c:strRef>
              <c:f>'8.9'!$K$31</c:f>
              <c:strCache>
                <c:ptCount val="1"/>
                <c:pt idx="0">
                  <c:v>Zemědělství a lesnictví</c:v>
                </c:pt>
              </c:strCache>
            </c:strRef>
          </c:tx>
          <c:invertIfNegative val="0"/>
          <c:cat>
            <c:strRef>
              <c:f>'8.9'!$L$26:$N$26</c:f>
              <c:strCache>
                <c:ptCount val="3"/>
                <c:pt idx="0">
                  <c:v>Leden</c:v>
                </c:pt>
                <c:pt idx="1">
                  <c:v>Únor</c:v>
                </c:pt>
                <c:pt idx="2">
                  <c:v>Březen</c:v>
                </c:pt>
              </c:strCache>
            </c:strRef>
          </c:cat>
          <c:val>
            <c:numRef>
              <c:f>'8.9'!$L$31:$N$31</c:f>
              <c:numCache>
                <c:formatCode>#,##0.0</c:formatCode>
                <c:ptCount val="3"/>
                <c:pt idx="0">
                  <c:v>1060.127</c:v>
                </c:pt>
                <c:pt idx="1">
                  <c:v>1029.9189999999999</c:v>
                </c:pt>
                <c:pt idx="2">
                  <c:v>916.28399999999999</c:v>
                </c:pt>
              </c:numCache>
            </c:numRef>
          </c:val>
        </c:ser>
        <c:ser>
          <c:idx val="5"/>
          <c:order val="5"/>
          <c:tx>
            <c:strRef>
              <c:f>'8.9'!$K$32</c:f>
              <c:strCache>
                <c:ptCount val="1"/>
                <c:pt idx="0">
                  <c:v>Domácnosti</c:v>
                </c:pt>
              </c:strCache>
            </c:strRef>
          </c:tx>
          <c:invertIfNegative val="0"/>
          <c:cat>
            <c:strRef>
              <c:f>'8.9'!$L$26:$N$26</c:f>
              <c:strCache>
                <c:ptCount val="3"/>
                <c:pt idx="0">
                  <c:v>Leden</c:v>
                </c:pt>
                <c:pt idx="1">
                  <c:v>Únor</c:v>
                </c:pt>
                <c:pt idx="2">
                  <c:v>Březen</c:v>
                </c:pt>
              </c:strCache>
            </c:strRef>
          </c:cat>
          <c:val>
            <c:numRef>
              <c:f>'8.9'!$L$32:$N$32</c:f>
              <c:numCache>
                <c:formatCode>#,##0.0</c:formatCode>
                <c:ptCount val="3"/>
                <c:pt idx="0">
                  <c:v>268962.05699999991</c:v>
                </c:pt>
                <c:pt idx="1">
                  <c:v>204234.11199999994</c:v>
                </c:pt>
                <c:pt idx="2">
                  <c:v>160781.71400000001</c:v>
                </c:pt>
              </c:numCache>
            </c:numRef>
          </c:val>
        </c:ser>
        <c:ser>
          <c:idx val="6"/>
          <c:order val="6"/>
          <c:tx>
            <c:strRef>
              <c:f>'8.9'!$K$33</c:f>
              <c:strCache>
                <c:ptCount val="1"/>
                <c:pt idx="0">
                  <c:v>Obchod, služby, školství, zdravotnictví</c:v>
                </c:pt>
              </c:strCache>
            </c:strRef>
          </c:tx>
          <c:invertIfNegative val="0"/>
          <c:cat>
            <c:strRef>
              <c:f>'8.9'!$L$26:$N$26</c:f>
              <c:strCache>
                <c:ptCount val="3"/>
                <c:pt idx="0">
                  <c:v>Leden</c:v>
                </c:pt>
                <c:pt idx="1">
                  <c:v>Únor</c:v>
                </c:pt>
                <c:pt idx="2">
                  <c:v>Březen</c:v>
                </c:pt>
              </c:strCache>
            </c:strRef>
          </c:cat>
          <c:val>
            <c:numRef>
              <c:f>'8.9'!$L$33:$N$33</c:f>
              <c:numCache>
                <c:formatCode>#,##0.0</c:formatCode>
                <c:ptCount val="3"/>
                <c:pt idx="0">
                  <c:v>143015.17600000004</c:v>
                </c:pt>
                <c:pt idx="1">
                  <c:v>111573.62400000001</c:v>
                </c:pt>
                <c:pt idx="2">
                  <c:v>91251.905999999988</c:v>
                </c:pt>
              </c:numCache>
            </c:numRef>
          </c:val>
        </c:ser>
        <c:ser>
          <c:idx val="7"/>
          <c:order val="7"/>
          <c:tx>
            <c:strRef>
              <c:f>'8.9'!$K$34</c:f>
              <c:strCache>
                <c:ptCount val="1"/>
                <c:pt idx="0">
                  <c:v>Ostatní</c:v>
                </c:pt>
              </c:strCache>
            </c:strRef>
          </c:tx>
          <c:invertIfNegative val="0"/>
          <c:cat>
            <c:strRef>
              <c:f>'8.9'!$L$26:$N$26</c:f>
              <c:strCache>
                <c:ptCount val="3"/>
                <c:pt idx="0">
                  <c:v>Leden</c:v>
                </c:pt>
                <c:pt idx="1">
                  <c:v>Únor</c:v>
                </c:pt>
                <c:pt idx="2">
                  <c:v>Březen</c:v>
                </c:pt>
              </c:strCache>
            </c:strRef>
          </c:cat>
          <c:val>
            <c:numRef>
              <c:f>'8.9'!$L$34:$N$34</c:f>
              <c:numCache>
                <c:formatCode>#,##0.0</c:formatCode>
                <c:ptCount val="3"/>
                <c:pt idx="0">
                  <c:v>3191.0839999999998</c:v>
                </c:pt>
                <c:pt idx="1">
                  <c:v>2433.1769999999997</c:v>
                </c:pt>
                <c:pt idx="2">
                  <c:v>1953.64</c:v>
                </c:pt>
              </c:numCache>
            </c:numRef>
          </c:val>
        </c:ser>
        <c:dLbls>
          <c:showLegendKey val="0"/>
          <c:showVal val="0"/>
          <c:showCatName val="0"/>
          <c:showSerName val="0"/>
          <c:showPercent val="0"/>
          <c:showBubbleSize val="0"/>
        </c:dLbls>
        <c:gapWidth val="150"/>
        <c:overlap val="100"/>
        <c:axId val="104563840"/>
        <c:axId val="104565376"/>
      </c:barChart>
      <c:catAx>
        <c:axId val="104563840"/>
        <c:scaling>
          <c:orientation val="minMax"/>
        </c:scaling>
        <c:delete val="0"/>
        <c:axPos val="b"/>
        <c:numFmt formatCode="General" sourceLinked="1"/>
        <c:majorTickMark val="none"/>
        <c:minorTickMark val="none"/>
        <c:tickLblPos val="nextTo"/>
        <c:txPr>
          <a:bodyPr/>
          <a:lstStyle/>
          <a:p>
            <a:pPr>
              <a:defRPr sz="900"/>
            </a:pPr>
            <a:endParaRPr lang="cs-CZ"/>
          </a:p>
        </c:txPr>
        <c:crossAx val="104565376"/>
        <c:crosses val="autoZero"/>
        <c:auto val="1"/>
        <c:lblAlgn val="ctr"/>
        <c:lblOffset val="100"/>
        <c:noMultiLvlLbl val="0"/>
      </c:catAx>
      <c:valAx>
        <c:axId val="10456537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0456384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v</a:t>
            </a:r>
            <a:r>
              <a:rPr lang="en-US" sz="1000"/>
              <a:t> krajích ČR</a:t>
            </a:r>
            <a:r>
              <a:rPr lang="cs-CZ" sz="1000"/>
              <a:t> </a:t>
            </a:r>
            <a:r>
              <a:rPr lang="en-US" sz="1000"/>
              <a:t>(</a:t>
            </a:r>
            <a:r>
              <a:rPr lang="cs-CZ" sz="1000"/>
              <a:t>TJ</a:t>
            </a:r>
            <a:r>
              <a:rPr lang="en-US" sz="1000"/>
              <a:t>)</a:t>
            </a:r>
          </a:p>
        </c:rich>
      </c:tx>
      <c:overlay val="0"/>
      <c:spPr>
        <a:solidFill>
          <a:sysClr val="window" lastClr="FFFFFF"/>
        </a:solidFill>
      </c:spPr>
    </c:title>
    <c:autoTitleDeleted val="0"/>
    <c:plotArea>
      <c:layout>
        <c:manualLayout>
          <c:layoutTarget val="inner"/>
          <c:xMode val="edge"/>
          <c:yMode val="edge"/>
          <c:x val="8.7570300223306599E-2"/>
          <c:y val="0.11358237739415646"/>
          <c:w val="0.90111107863072848"/>
          <c:h val="0.82452995279018526"/>
        </c:manualLayout>
      </c:layout>
      <c:barChart>
        <c:barDir val="col"/>
        <c:grouping val="stacked"/>
        <c:varyColors val="0"/>
        <c:ser>
          <c:idx val="0"/>
          <c:order val="0"/>
          <c:tx>
            <c:strRef>
              <c:f>'5.2'!$A$7</c:f>
              <c:strCache>
                <c:ptCount val="1"/>
                <c:pt idx="0">
                  <c:v>Hlavní město Praha</c:v>
                </c:pt>
              </c:strCache>
            </c:strRef>
          </c:tx>
          <c:invertIfNegative val="0"/>
          <c:val>
            <c:numRef>
              <c:f>'5.2'!$B$7:$M$7</c:f>
              <c:numCache>
                <c:formatCode>#,##0.0</c:formatCode>
                <c:ptCount val="12"/>
                <c:pt idx="0">
                  <c:v>709.35156799999993</c:v>
                </c:pt>
                <c:pt idx="1">
                  <c:v>512.48509900000022</c:v>
                </c:pt>
                <c:pt idx="2">
                  <c:v>449.021164</c:v>
                </c:pt>
                <c:pt idx="3">
                  <c:v>0</c:v>
                </c:pt>
                <c:pt idx="4">
                  <c:v>0</c:v>
                </c:pt>
                <c:pt idx="5">
                  <c:v>0</c:v>
                </c:pt>
                <c:pt idx="6">
                  <c:v>0</c:v>
                </c:pt>
                <c:pt idx="7">
                  <c:v>0</c:v>
                </c:pt>
                <c:pt idx="8">
                  <c:v>0</c:v>
                </c:pt>
                <c:pt idx="9">
                  <c:v>0</c:v>
                </c:pt>
                <c:pt idx="10">
                  <c:v>0</c:v>
                </c:pt>
                <c:pt idx="11">
                  <c:v>0</c:v>
                </c:pt>
              </c:numCache>
            </c:numRef>
          </c:val>
        </c:ser>
        <c:ser>
          <c:idx val="1"/>
          <c:order val="1"/>
          <c:tx>
            <c:strRef>
              <c:f>'5.2'!$A$8</c:f>
              <c:strCache>
                <c:ptCount val="1"/>
                <c:pt idx="0">
                  <c:v>Jihočeský kraj</c:v>
                </c:pt>
              </c:strCache>
            </c:strRef>
          </c:tx>
          <c:invertIfNegative val="0"/>
          <c:val>
            <c:numRef>
              <c:f>'5.2'!$B$8:$M$8</c:f>
              <c:numCache>
                <c:formatCode>#,##0.0</c:formatCode>
                <c:ptCount val="12"/>
                <c:pt idx="0">
                  <c:v>795.96352799999988</c:v>
                </c:pt>
                <c:pt idx="1">
                  <c:v>625.70743099999993</c:v>
                </c:pt>
                <c:pt idx="2">
                  <c:v>529.20763699999986</c:v>
                </c:pt>
                <c:pt idx="3">
                  <c:v>0</c:v>
                </c:pt>
                <c:pt idx="4">
                  <c:v>0</c:v>
                </c:pt>
                <c:pt idx="5">
                  <c:v>0</c:v>
                </c:pt>
                <c:pt idx="6">
                  <c:v>0</c:v>
                </c:pt>
                <c:pt idx="7">
                  <c:v>0</c:v>
                </c:pt>
                <c:pt idx="8">
                  <c:v>0</c:v>
                </c:pt>
                <c:pt idx="9">
                  <c:v>0</c:v>
                </c:pt>
                <c:pt idx="10">
                  <c:v>0</c:v>
                </c:pt>
                <c:pt idx="11">
                  <c:v>0</c:v>
                </c:pt>
              </c:numCache>
            </c:numRef>
          </c:val>
        </c:ser>
        <c:ser>
          <c:idx val="2"/>
          <c:order val="2"/>
          <c:tx>
            <c:strRef>
              <c:f>'5.2'!$A$9</c:f>
              <c:strCache>
                <c:ptCount val="1"/>
                <c:pt idx="0">
                  <c:v>Jihomoravský kraj</c:v>
                </c:pt>
              </c:strCache>
            </c:strRef>
          </c:tx>
          <c:invertIfNegative val="0"/>
          <c:val>
            <c:numRef>
              <c:f>'5.2'!$B$9:$M$9</c:f>
              <c:numCache>
                <c:formatCode>#,##0.0</c:formatCode>
                <c:ptCount val="12"/>
                <c:pt idx="0">
                  <c:v>914.08422900000016</c:v>
                </c:pt>
                <c:pt idx="1">
                  <c:v>684.20491300000015</c:v>
                </c:pt>
                <c:pt idx="2">
                  <c:v>548.65799100000004</c:v>
                </c:pt>
                <c:pt idx="3">
                  <c:v>0</c:v>
                </c:pt>
                <c:pt idx="4">
                  <c:v>0</c:v>
                </c:pt>
                <c:pt idx="5">
                  <c:v>0</c:v>
                </c:pt>
                <c:pt idx="6">
                  <c:v>0</c:v>
                </c:pt>
                <c:pt idx="7">
                  <c:v>0</c:v>
                </c:pt>
                <c:pt idx="8">
                  <c:v>0</c:v>
                </c:pt>
                <c:pt idx="9">
                  <c:v>0</c:v>
                </c:pt>
                <c:pt idx="10">
                  <c:v>0</c:v>
                </c:pt>
                <c:pt idx="11">
                  <c:v>0</c:v>
                </c:pt>
              </c:numCache>
            </c:numRef>
          </c:val>
        </c:ser>
        <c:ser>
          <c:idx val="3"/>
          <c:order val="3"/>
          <c:tx>
            <c:strRef>
              <c:f>'5.2'!$A$10</c:f>
              <c:strCache>
                <c:ptCount val="1"/>
                <c:pt idx="0">
                  <c:v>Karlovarský kraj</c:v>
                </c:pt>
              </c:strCache>
            </c:strRef>
          </c:tx>
          <c:invertIfNegative val="0"/>
          <c:val>
            <c:numRef>
              <c:f>'5.2'!$B$10:$M$10</c:f>
              <c:numCache>
                <c:formatCode>#,##0.0</c:formatCode>
                <c:ptCount val="12"/>
                <c:pt idx="0">
                  <c:v>524.26307399999996</c:v>
                </c:pt>
                <c:pt idx="1">
                  <c:v>421.21176899999995</c:v>
                </c:pt>
                <c:pt idx="2">
                  <c:v>373.71198600000002</c:v>
                </c:pt>
                <c:pt idx="3">
                  <c:v>0</c:v>
                </c:pt>
                <c:pt idx="4">
                  <c:v>0</c:v>
                </c:pt>
                <c:pt idx="5">
                  <c:v>0</c:v>
                </c:pt>
                <c:pt idx="6">
                  <c:v>0</c:v>
                </c:pt>
                <c:pt idx="7">
                  <c:v>0</c:v>
                </c:pt>
                <c:pt idx="8">
                  <c:v>0</c:v>
                </c:pt>
                <c:pt idx="9">
                  <c:v>0</c:v>
                </c:pt>
                <c:pt idx="10">
                  <c:v>0</c:v>
                </c:pt>
                <c:pt idx="11">
                  <c:v>0</c:v>
                </c:pt>
              </c:numCache>
            </c:numRef>
          </c:val>
        </c:ser>
        <c:ser>
          <c:idx val="4"/>
          <c:order val="4"/>
          <c:tx>
            <c:strRef>
              <c:f>'5.2'!$A$11</c:f>
              <c:strCache>
                <c:ptCount val="1"/>
                <c:pt idx="0">
                  <c:v>Kraj Vysočina</c:v>
                </c:pt>
              </c:strCache>
            </c:strRef>
          </c:tx>
          <c:invertIfNegative val="0"/>
          <c:val>
            <c:numRef>
              <c:f>'5.2'!$B$11:$M$11</c:f>
              <c:numCache>
                <c:formatCode>#,##0.0</c:formatCode>
                <c:ptCount val="12"/>
                <c:pt idx="0">
                  <c:v>248.08395159999998</c:v>
                </c:pt>
                <c:pt idx="1">
                  <c:v>185.81084300000006</c:v>
                </c:pt>
                <c:pt idx="2">
                  <c:v>157.43079800000004</c:v>
                </c:pt>
                <c:pt idx="3">
                  <c:v>0</c:v>
                </c:pt>
                <c:pt idx="4">
                  <c:v>0</c:v>
                </c:pt>
                <c:pt idx="5">
                  <c:v>0</c:v>
                </c:pt>
                <c:pt idx="6">
                  <c:v>0</c:v>
                </c:pt>
                <c:pt idx="7">
                  <c:v>0</c:v>
                </c:pt>
                <c:pt idx="8">
                  <c:v>0</c:v>
                </c:pt>
                <c:pt idx="9">
                  <c:v>0</c:v>
                </c:pt>
                <c:pt idx="10">
                  <c:v>0</c:v>
                </c:pt>
                <c:pt idx="11">
                  <c:v>0</c:v>
                </c:pt>
              </c:numCache>
            </c:numRef>
          </c:val>
        </c:ser>
        <c:ser>
          <c:idx val="5"/>
          <c:order val="5"/>
          <c:tx>
            <c:strRef>
              <c:f>'5.2'!$A$12</c:f>
              <c:strCache>
                <c:ptCount val="1"/>
                <c:pt idx="0">
                  <c:v>Královéhradecký kraj</c:v>
                </c:pt>
              </c:strCache>
            </c:strRef>
          </c:tx>
          <c:invertIfNegative val="0"/>
          <c:val>
            <c:numRef>
              <c:f>'5.2'!$B$12:$M$12</c:f>
              <c:numCache>
                <c:formatCode>#,##0.0</c:formatCode>
                <c:ptCount val="12"/>
                <c:pt idx="0">
                  <c:v>459.47626892655842</c:v>
                </c:pt>
                <c:pt idx="1">
                  <c:v>367.46108043861381</c:v>
                </c:pt>
                <c:pt idx="2">
                  <c:v>331.99194750337711</c:v>
                </c:pt>
                <c:pt idx="3">
                  <c:v>0</c:v>
                </c:pt>
                <c:pt idx="4">
                  <c:v>0</c:v>
                </c:pt>
                <c:pt idx="5">
                  <c:v>0</c:v>
                </c:pt>
                <c:pt idx="6">
                  <c:v>0</c:v>
                </c:pt>
                <c:pt idx="7">
                  <c:v>0</c:v>
                </c:pt>
                <c:pt idx="8">
                  <c:v>0</c:v>
                </c:pt>
                <c:pt idx="9">
                  <c:v>0</c:v>
                </c:pt>
                <c:pt idx="10">
                  <c:v>0</c:v>
                </c:pt>
                <c:pt idx="11">
                  <c:v>0</c:v>
                </c:pt>
              </c:numCache>
            </c:numRef>
          </c:val>
        </c:ser>
        <c:ser>
          <c:idx val="6"/>
          <c:order val="6"/>
          <c:tx>
            <c:strRef>
              <c:f>'5.2'!$A$13</c:f>
              <c:strCache>
                <c:ptCount val="1"/>
                <c:pt idx="0">
                  <c:v>Liberecký kraj</c:v>
                </c:pt>
              </c:strCache>
            </c:strRef>
          </c:tx>
          <c:invertIfNegative val="0"/>
          <c:val>
            <c:numRef>
              <c:f>'5.2'!$B$13:$M$13</c:f>
              <c:numCache>
                <c:formatCode>#,##0.0</c:formatCode>
                <c:ptCount val="12"/>
                <c:pt idx="0">
                  <c:v>351.39651200000003</c:v>
                </c:pt>
                <c:pt idx="1">
                  <c:v>271.22213699999992</c:v>
                </c:pt>
                <c:pt idx="2">
                  <c:v>243.49402799999999</c:v>
                </c:pt>
                <c:pt idx="3">
                  <c:v>0</c:v>
                </c:pt>
                <c:pt idx="4">
                  <c:v>0</c:v>
                </c:pt>
                <c:pt idx="5">
                  <c:v>0</c:v>
                </c:pt>
                <c:pt idx="6">
                  <c:v>0</c:v>
                </c:pt>
                <c:pt idx="7">
                  <c:v>0</c:v>
                </c:pt>
                <c:pt idx="8">
                  <c:v>0</c:v>
                </c:pt>
                <c:pt idx="9">
                  <c:v>0</c:v>
                </c:pt>
                <c:pt idx="10">
                  <c:v>0</c:v>
                </c:pt>
                <c:pt idx="11">
                  <c:v>0</c:v>
                </c:pt>
              </c:numCache>
            </c:numRef>
          </c:val>
        </c:ser>
        <c:ser>
          <c:idx val="7"/>
          <c:order val="7"/>
          <c:tx>
            <c:strRef>
              <c:f>'5.2'!$A$14</c:f>
              <c:strCache>
                <c:ptCount val="1"/>
                <c:pt idx="0">
                  <c:v>Moravskoslezský kraj</c:v>
                </c:pt>
              </c:strCache>
            </c:strRef>
          </c:tx>
          <c:invertIfNegative val="0"/>
          <c:val>
            <c:numRef>
              <c:f>'5.2'!$B$14:$M$14</c:f>
              <c:numCache>
                <c:formatCode>#,##0.0</c:formatCode>
                <c:ptCount val="12"/>
                <c:pt idx="0">
                  <c:v>2543.5724849999988</c:v>
                </c:pt>
                <c:pt idx="1">
                  <c:v>1866.669395271414</c:v>
                </c:pt>
                <c:pt idx="2">
                  <c:v>1626.7795525060294</c:v>
                </c:pt>
                <c:pt idx="3">
                  <c:v>0</c:v>
                </c:pt>
                <c:pt idx="4">
                  <c:v>0</c:v>
                </c:pt>
                <c:pt idx="5">
                  <c:v>0</c:v>
                </c:pt>
                <c:pt idx="6">
                  <c:v>0</c:v>
                </c:pt>
                <c:pt idx="7">
                  <c:v>0</c:v>
                </c:pt>
                <c:pt idx="8">
                  <c:v>0</c:v>
                </c:pt>
                <c:pt idx="9">
                  <c:v>0</c:v>
                </c:pt>
                <c:pt idx="10">
                  <c:v>0</c:v>
                </c:pt>
                <c:pt idx="11">
                  <c:v>0</c:v>
                </c:pt>
              </c:numCache>
            </c:numRef>
          </c:val>
        </c:ser>
        <c:ser>
          <c:idx val="8"/>
          <c:order val="8"/>
          <c:tx>
            <c:strRef>
              <c:f>'5.2'!$A$15</c:f>
              <c:strCache>
                <c:ptCount val="1"/>
                <c:pt idx="0">
                  <c:v>Olomoucký kraj</c:v>
                </c:pt>
              </c:strCache>
            </c:strRef>
          </c:tx>
          <c:invertIfNegative val="0"/>
          <c:val>
            <c:numRef>
              <c:f>'5.2'!$B$15:$M$15</c:f>
              <c:numCache>
                <c:formatCode>#,##0.0</c:formatCode>
                <c:ptCount val="12"/>
                <c:pt idx="0">
                  <c:v>559.23025200000018</c:v>
                </c:pt>
                <c:pt idx="1">
                  <c:v>428.12044700000007</c:v>
                </c:pt>
                <c:pt idx="2">
                  <c:v>347.56371399999995</c:v>
                </c:pt>
                <c:pt idx="3">
                  <c:v>0</c:v>
                </c:pt>
                <c:pt idx="4">
                  <c:v>0</c:v>
                </c:pt>
                <c:pt idx="5">
                  <c:v>0</c:v>
                </c:pt>
                <c:pt idx="6">
                  <c:v>0</c:v>
                </c:pt>
                <c:pt idx="7">
                  <c:v>0</c:v>
                </c:pt>
                <c:pt idx="8">
                  <c:v>0</c:v>
                </c:pt>
                <c:pt idx="9">
                  <c:v>0</c:v>
                </c:pt>
                <c:pt idx="10">
                  <c:v>0</c:v>
                </c:pt>
                <c:pt idx="11">
                  <c:v>0</c:v>
                </c:pt>
              </c:numCache>
            </c:numRef>
          </c:val>
        </c:ser>
        <c:ser>
          <c:idx val="9"/>
          <c:order val="9"/>
          <c:tx>
            <c:strRef>
              <c:f>'5.2'!$A$16</c:f>
              <c:strCache>
                <c:ptCount val="1"/>
                <c:pt idx="0">
                  <c:v>Pardubický kraj</c:v>
                </c:pt>
              </c:strCache>
            </c:strRef>
          </c:tx>
          <c:invertIfNegative val="0"/>
          <c:val>
            <c:numRef>
              <c:f>'5.2'!$B$16:$M$16</c:f>
              <c:numCache>
                <c:formatCode>#,##0.0</c:formatCode>
                <c:ptCount val="12"/>
                <c:pt idx="0">
                  <c:v>744.62392924133042</c:v>
                </c:pt>
                <c:pt idx="1">
                  <c:v>569.69104948598044</c:v>
                </c:pt>
                <c:pt idx="2">
                  <c:v>465.83189207560685</c:v>
                </c:pt>
                <c:pt idx="3">
                  <c:v>0</c:v>
                </c:pt>
                <c:pt idx="4">
                  <c:v>0</c:v>
                </c:pt>
                <c:pt idx="5">
                  <c:v>0</c:v>
                </c:pt>
                <c:pt idx="6">
                  <c:v>0</c:v>
                </c:pt>
                <c:pt idx="7">
                  <c:v>0</c:v>
                </c:pt>
                <c:pt idx="8">
                  <c:v>0</c:v>
                </c:pt>
                <c:pt idx="9">
                  <c:v>0</c:v>
                </c:pt>
                <c:pt idx="10">
                  <c:v>0</c:v>
                </c:pt>
                <c:pt idx="11">
                  <c:v>0</c:v>
                </c:pt>
              </c:numCache>
            </c:numRef>
          </c:val>
        </c:ser>
        <c:ser>
          <c:idx val="10"/>
          <c:order val="10"/>
          <c:tx>
            <c:strRef>
              <c:f>'5.2'!$A$17</c:f>
              <c:strCache>
                <c:ptCount val="1"/>
                <c:pt idx="0">
                  <c:v>Plzeňský kraj</c:v>
                </c:pt>
              </c:strCache>
            </c:strRef>
          </c:tx>
          <c:invertIfNegative val="0"/>
          <c:val>
            <c:numRef>
              <c:f>'5.2'!$B$17:$M$17</c:f>
              <c:numCache>
                <c:formatCode>#,##0.0</c:formatCode>
                <c:ptCount val="12"/>
                <c:pt idx="0">
                  <c:v>693.97874799999988</c:v>
                </c:pt>
                <c:pt idx="1">
                  <c:v>551.26517200000001</c:v>
                </c:pt>
                <c:pt idx="2">
                  <c:v>439.41976900000009</c:v>
                </c:pt>
                <c:pt idx="3">
                  <c:v>0</c:v>
                </c:pt>
                <c:pt idx="4">
                  <c:v>0</c:v>
                </c:pt>
                <c:pt idx="5">
                  <c:v>0</c:v>
                </c:pt>
                <c:pt idx="6">
                  <c:v>0</c:v>
                </c:pt>
                <c:pt idx="7">
                  <c:v>0</c:v>
                </c:pt>
                <c:pt idx="8">
                  <c:v>0</c:v>
                </c:pt>
                <c:pt idx="9">
                  <c:v>0</c:v>
                </c:pt>
                <c:pt idx="10">
                  <c:v>0</c:v>
                </c:pt>
                <c:pt idx="11">
                  <c:v>0</c:v>
                </c:pt>
              </c:numCache>
            </c:numRef>
          </c:val>
        </c:ser>
        <c:ser>
          <c:idx val="11"/>
          <c:order val="11"/>
          <c:tx>
            <c:strRef>
              <c:f>'5.2'!$A$18</c:f>
              <c:strCache>
                <c:ptCount val="1"/>
                <c:pt idx="0">
                  <c:v>Středočeský kraj</c:v>
                </c:pt>
              </c:strCache>
            </c:strRef>
          </c:tx>
          <c:invertIfNegative val="0"/>
          <c:val>
            <c:numRef>
              <c:f>'5.2'!$B$18:$M$18</c:f>
              <c:numCache>
                <c:formatCode>#,##0.0</c:formatCode>
                <c:ptCount val="12"/>
                <c:pt idx="0">
                  <c:v>3031.4135769999998</c:v>
                </c:pt>
                <c:pt idx="1">
                  <c:v>2409.5717329999989</c:v>
                </c:pt>
                <c:pt idx="2">
                  <c:v>2077.5392099999999</c:v>
                </c:pt>
                <c:pt idx="3">
                  <c:v>0</c:v>
                </c:pt>
                <c:pt idx="4">
                  <c:v>0</c:v>
                </c:pt>
                <c:pt idx="5">
                  <c:v>0</c:v>
                </c:pt>
                <c:pt idx="6">
                  <c:v>0</c:v>
                </c:pt>
                <c:pt idx="7">
                  <c:v>0</c:v>
                </c:pt>
                <c:pt idx="8">
                  <c:v>0</c:v>
                </c:pt>
                <c:pt idx="9">
                  <c:v>0</c:v>
                </c:pt>
                <c:pt idx="10">
                  <c:v>0</c:v>
                </c:pt>
                <c:pt idx="11">
                  <c:v>0</c:v>
                </c:pt>
              </c:numCache>
            </c:numRef>
          </c:val>
        </c:ser>
        <c:ser>
          <c:idx val="12"/>
          <c:order val="12"/>
          <c:tx>
            <c:strRef>
              <c:f>'5.2'!$A$19</c:f>
              <c:strCache>
                <c:ptCount val="1"/>
                <c:pt idx="0">
                  <c:v>Ústecký kraj</c:v>
                </c:pt>
              </c:strCache>
            </c:strRef>
          </c:tx>
          <c:invertIfNegative val="0"/>
          <c:val>
            <c:numRef>
              <c:f>'5.2'!$B$19:$M$19</c:f>
              <c:numCache>
                <c:formatCode>#,##0.0</c:formatCode>
                <c:ptCount val="12"/>
                <c:pt idx="0">
                  <c:v>1732.2785160000001</c:v>
                </c:pt>
                <c:pt idx="1">
                  <c:v>1432.1009200000008</c:v>
                </c:pt>
                <c:pt idx="2">
                  <c:v>1285.0360950000002</c:v>
                </c:pt>
                <c:pt idx="3">
                  <c:v>0</c:v>
                </c:pt>
                <c:pt idx="4">
                  <c:v>0</c:v>
                </c:pt>
                <c:pt idx="5">
                  <c:v>0</c:v>
                </c:pt>
                <c:pt idx="6">
                  <c:v>0</c:v>
                </c:pt>
                <c:pt idx="7">
                  <c:v>0</c:v>
                </c:pt>
                <c:pt idx="8">
                  <c:v>0</c:v>
                </c:pt>
                <c:pt idx="9">
                  <c:v>0</c:v>
                </c:pt>
                <c:pt idx="10">
                  <c:v>0</c:v>
                </c:pt>
                <c:pt idx="11">
                  <c:v>0</c:v>
                </c:pt>
              </c:numCache>
            </c:numRef>
          </c:val>
        </c:ser>
        <c:ser>
          <c:idx val="13"/>
          <c:order val="13"/>
          <c:tx>
            <c:strRef>
              <c:f>'5.2'!$A$20</c:f>
              <c:strCache>
                <c:ptCount val="1"/>
                <c:pt idx="0">
                  <c:v>Zlínský kraj</c:v>
                </c:pt>
              </c:strCache>
            </c:strRef>
          </c:tx>
          <c:invertIfNegative val="0"/>
          <c:val>
            <c:numRef>
              <c:f>'5.2'!$B$20:$M$20</c:f>
              <c:numCache>
                <c:formatCode>#,##0.0</c:formatCode>
                <c:ptCount val="12"/>
                <c:pt idx="0">
                  <c:v>646.20969509718043</c:v>
                </c:pt>
                <c:pt idx="1">
                  <c:v>514.27275309316406</c:v>
                </c:pt>
                <c:pt idx="2">
                  <c:v>427.68185878466801</c:v>
                </c:pt>
                <c:pt idx="3">
                  <c:v>0</c:v>
                </c:pt>
                <c:pt idx="4">
                  <c:v>0</c:v>
                </c:pt>
                <c:pt idx="5">
                  <c:v>0</c:v>
                </c:pt>
                <c:pt idx="6">
                  <c:v>0</c:v>
                </c:pt>
                <c:pt idx="7">
                  <c:v>0</c:v>
                </c:pt>
                <c:pt idx="8">
                  <c:v>0</c:v>
                </c:pt>
                <c:pt idx="9">
                  <c:v>0</c:v>
                </c:pt>
                <c:pt idx="10">
                  <c:v>0</c:v>
                </c:pt>
                <c:pt idx="11">
                  <c:v>0</c:v>
                </c:pt>
              </c:numCache>
            </c:numRef>
          </c:val>
        </c:ser>
        <c:dLbls>
          <c:showLegendKey val="0"/>
          <c:showVal val="0"/>
          <c:showCatName val="0"/>
          <c:showSerName val="0"/>
          <c:showPercent val="0"/>
          <c:showBubbleSize val="0"/>
        </c:dLbls>
        <c:gapWidth val="101"/>
        <c:overlap val="100"/>
        <c:axId val="126026496"/>
        <c:axId val="126028032"/>
      </c:barChart>
      <c:catAx>
        <c:axId val="126026496"/>
        <c:scaling>
          <c:orientation val="minMax"/>
        </c:scaling>
        <c:delete val="0"/>
        <c:axPos val="b"/>
        <c:majorTickMark val="none"/>
        <c:minorTickMark val="none"/>
        <c:tickLblPos val="nextTo"/>
        <c:txPr>
          <a:bodyPr/>
          <a:lstStyle/>
          <a:p>
            <a:pPr>
              <a:defRPr sz="900"/>
            </a:pPr>
            <a:endParaRPr lang="cs-CZ"/>
          </a:p>
        </c:txPr>
        <c:crossAx val="126028032"/>
        <c:crosses val="autoZero"/>
        <c:auto val="1"/>
        <c:lblAlgn val="ctr"/>
        <c:lblOffset val="100"/>
        <c:noMultiLvlLbl val="0"/>
      </c:catAx>
      <c:valAx>
        <c:axId val="12602803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2602649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5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'8.9'!$L$39</c:f>
              <c:strCache>
                <c:ptCount val="1"/>
                <c:pt idx="0">
                  <c:v>Instalovaný výkon</c:v>
                </c:pt>
              </c:strCache>
            </c:strRef>
          </c:tx>
          <c:invertIfNegative val="0"/>
          <c:val>
            <c:numRef>
              <c:f>'8.9'!$M$39</c:f>
              <c:numCache>
                <c:formatCode>0.0%</c:formatCode>
                <c:ptCount val="1"/>
                <c:pt idx="0">
                  <c:v>2.9118755613076201E-2</c:v>
                </c:pt>
              </c:numCache>
            </c:numRef>
          </c:val>
        </c:ser>
        <c:ser>
          <c:idx val="1"/>
          <c:order val="1"/>
          <c:tx>
            <c:strRef>
              <c:f>'8.9'!$L$40</c:f>
              <c:strCache>
                <c:ptCount val="1"/>
                <c:pt idx="0">
                  <c:v>Výroba tepla brutto</c:v>
                </c:pt>
              </c:strCache>
            </c:strRef>
          </c:tx>
          <c:invertIfNegative val="0"/>
          <c:val>
            <c:numRef>
              <c:f>'8.9'!$M$40</c:f>
              <c:numCache>
                <c:formatCode>0.0%</c:formatCode>
                <c:ptCount val="1"/>
                <c:pt idx="0">
                  <c:v>3.9538512561262659E-2</c:v>
                </c:pt>
              </c:numCache>
            </c:numRef>
          </c:val>
        </c:ser>
        <c:ser>
          <c:idx val="2"/>
          <c:order val="2"/>
          <c:tx>
            <c:strRef>
              <c:f>'8.9'!$L$41</c:f>
              <c:strCache>
                <c:ptCount val="1"/>
                <c:pt idx="0">
                  <c:v>Dodávky tepla</c:v>
                </c:pt>
              </c:strCache>
            </c:strRef>
          </c:tx>
          <c:invertIfNegative val="0"/>
          <c:val>
            <c:numRef>
              <c:f>'8.9'!$M$41</c:f>
              <c:numCache>
                <c:formatCode>0.0%</c:formatCode>
                <c:ptCount val="1"/>
                <c:pt idx="0">
                  <c:v>3.9150392691890031E-2</c:v>
                </c:pt>
              </c:numCache>
            </c:numRef>
          </c:val>
        </c:ser>
        <c:dLbls>
          <c:showLegendKey val="0"/>
          <c:showVal val="0"/>
          <c:showCatName val="0"/>
          <c:showSerName val="0"/>
          <c:showPercent val="0"/>
          <c:showBubbleSize val="0"/>
        </c:dLbls>
        <c:gapWidth val="150"/>
        <c:axId val="200695808"/>
        <c:axId val="200697344"/>
      </c:barChart>
      <c:catAx>
        <c:axId val="200695808"/>
        <c:scaling>
          <c:orientation val="maxMin"/>
        </c:scaling>
        <c:delete val="0"/>
        <c:axPos val="l"/>
        <c:numFmt formatCode="General" sourceLinked="1"/>
        <c:majorTickMark val="none"/>
        <c:minorTickMark val="none"/>
        <c:tickLblPos val="none"/>
        <c:crossAx val="200697344"/>
        <c:crosses val="autoZero"/>
        <c:auto val="1"/>
        <c:lblAlgn val="ctr"/>
        <c:lblOffset val="100"/>
        <c:noMultiLvlLbl val="0"/>
      </c:catAx>
      <c:valAx>
        <c:axId val="200697344"/>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00695808"/>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5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28462293680703638"/>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'8.9'!$K$10</c:f>
              <c:strCache>
                <c:ptCount val="1"/>
                <c:pt idx="0">
                  <c:v>Biomasa</c:v>
                </c:pt>
              </c:strCache>
            </c:strRef>
          </c:tx>
          <c:spPr>
            <a:solidFill>
              <a:schemeClr val="accent3">
                <a:lumMod val="75000"/>
              </a:schemeClr>
            </a:solidFill>
          </c:spPr>
          <c:invertIfNegative val="0"/>
          <c:cat>
            <c:strRef>
              <c:f>'8.9'!$L$9:$N$9</c:f>
              <c:strCache>
                <c:ptCount val="3"/>
                <c:pt idx="0">
                  <c:v>Leden</c:v>
                </c:pt>
                <c:pt idx="1">
                  <c:v>Únor</c:v>
                </c:pt>
                <c:pt idx="2">
                  <c:v>Březen</c:v>
                </c:pt>
              </c:strCache>
            </c:strRef>
          </c:cat>
          <c:val>
            <c:numRef>
              <c:f>'8.9'!$L$10:$N$10</c:f>
              <c:numCache>
                <c:formatCode>#,##0.0</c:formatCode>
                <c:ptCount val="3"/>
                <c:pt idx="0">
                  <c:v>8877.9779999999992</c:v>
                </c:pt>
                <c:pt idx="1">
                  <c:v>8114.7150000000001</c:v>
                </c:pt>
                <c:pt idx="2">
                  <c:v>8220.0299999999988</c:v>
                </c:pt>
              </c:numCache>
            </c:numRef>
          </c:val>
        </c:ser>
        <c:ser>
          <c:idx val="1"/>
          <c:order val="1"/>
          <c:tx>
            <c:strRef>
              <c:f>'8.9'!$K$11</c:f>
              <c:strCache>
                <c:ptCount val="1"/>
                <c:pt idx="0">
                  <c:v>Bioplyn</c:v>
                </c:pt>
              </c:strCache>
            </c:strRef>
          </c:tx>
          <c:spPr>
            <a:solidFill>
              <a:schemeClr val="bg2">
                <a:lumMod val="50000"/>
              </a:schemeClr>
            </a:solidFill>
          </c:spPr>
          <c:invertIfNegative val="0"/>
          <c:cat>
            <c:strRef>
              <c:f>'8.9'!$L$9:$N$9</c:f>
              <c:strCache>
                <c:ptCount val="3"/>
                <c:pt idx="0">
                  <c:v>Leden</c:v>
                </c:pt>
                <c:pt idx="1">
                  <c:v>Únor</c:v>
                </c:pt>
                <c:pt idx="2">
                  <c:v>Březen</c:v>
                </c:pt>
              </c:strCache>
            </c:strRef>
          </c:cat>
          <c:val>
            <c:numRef>
              <c:f>'8.9'!$L$11:$N$11</c:f>
              <c:numCache>
                <c:formatCode>#,##0.0</c:formatCode>
                <c:ptCount val="3"/>
                <c:pt idx="0">
                  <c:v>5912.6220000000003</c:v>
                </c:pt>
                <c:pt idx="1">
                  <c:v>5488.6100000000006</c:v>
                </c:pt>
                <c:pt idx="2">
                  <c:v>4799.3500000000004</c:v>
                </c:pt>
              </c:numCache>
            </c:numRef>
          </c:val>
        </c:ser>
        <c:ser>
          <c:idx val="2"/>
          <c:order val="2"/>
          <c:tx>
            <c:strRef>
              <c:f>'8.9'!$K$12</c:f>
              <c:strCache>
                <c:ptCount val="1"/>
                <c:pt idx="0">
                  <c:v>Černé uhlí</c:v>
                </c:pt>
              </c:strCache>
            </c:strRef>
          </c:tx>
          <c:spPr>
            <a:solidFill>
              <a:schemeClr val="tx1"/>
            </a:solidFill>
          </c:spPr>
          <c:invertIfNegative val="0"/>
          <c:cat>
            <c:strRef>
              <c:f>'8.9'!$L$9:$N$9</c:f>
              <c:strCache>
                <c:ptCount val="3"/>
                <c:pt idx="0">
                  <c:v>Leden</c:v>
                </c:pt>
                <c:pt idx="1">
                  <c:v>Únor</c:v>
                </c:pt>
                <c:pt idx="2">
                  <c:v>Březen</c:v>
                </c:pt>
              </c:strCache>
            </c:strRef>
          </c:cat>
          <c:val>
            <c:numRef>
              <c:f>'8.9'!$L$12:$N$12</c:f>
              <c:numCache>
                <c:formatCode>#,##0.0</c:formatCode>
                <c:ptCount val="3"/>
                <c:pt idx="0">
                  <c:v>226141.66899999999</c:v>
                </c:pt>
                <c:pt idx="1">
                  <c:v>166458.55600000001</c:v>
                </c:pt>
                <c:pt idx="2">
                  <c:v>111436.344</c:v>
                </c:pt>
              </c:numCache>
            </c:numRef>
          </c:val>
        </c:ser>
        <c:ser>
          <c:idx val="3"/>
          <c:order val="3"/>
          <c:tx>
            <c:strRef>
              <c:f>'8.9'!$K$13</c:f>
              <c:strCache>
                <c:ptCount val="1"/>
                <c:pt idx="0">
                  <c:v>Elektrická energie</c:v>
                </c:pt>
              </c:strCache>
            </c:strRef>
          </c:tx>
          <c:invertIfNegative val="0"/>
          <c:cat>
            <c:strRef>
              <c:f>'8.9'!$L$9:$N$9</c:f>
              <c:strCache>
                <c:ptCount val="3"/>
                <c:pt idx="0">
                  <c:v>Leden</c:v>
                </c:pt>
                <c:pt idx="1">
                  <c:v>Únor</c:v>
                </c:pt>
                <c:pt idx="2">
                  <c:v>Březen</c:v>
                </c:pt>
              </c:strCache>
            </c:strRef>
          </c:cat>
          <c:val>
            <c:numRef>
              <c:f>'8.9'!$L$13:$N$13</c:f>
              <c:numCache>
                <c:formatCode>#,##0.0</c:formatCode>
                <c:ptCount val="3"/>
                <c:pt idx="0">
                  <c:v>0</c:v>
                </c:pt>
                <c:pt idx="1">
                  <c:v>0</c:v>
                </c:pt>
                <c:pt idx="2">
                  <c:v>0</c:v>
                </c:pt>
              </c:numCache>
            </c:numRef>
          </c:val>
        </c:ser>
        <c:ser>
          <c:idx val="4"/>
          <c:order val="4"/>
          <c:tx>
            <c:strRef>
              <c:f>'8.9'!$K$14</c:f>
              <c:strCache>
                <c:ptCount val="1"/>
                <c:pt idx="0">
                  <c:v>Energie prostředí (tepelné čerpadlo)</c:v>
                </c:pt>
              </c:strCache>
            </c:strRef>
          </c:tx>
          <c:invertIfNegative val="0"/>
          <c:cat>
            <c:strRef>
              <c:f>'8.9'!$L$9:$N$9</c:f>
              <c:strCache>
                <c:ptCount val="3"/>
                <c:pt idx="0">
                  <c:v>Leden</c:v>
                </c:pt>
                <c:pt idx="1">
                  <c:v>Únor</c:v>
                </c:pt>
                <c:pt idx="2">
                  <c:v>Březen</c:v>
                </c:pt>
              </c:strCache>
            </c:strRef>
          </c:cat>
          <c:val>
            <c:numRef>
              <c:f>'8.9'!$L$14:$N$14</c:f>
              <c:numCache>
                <c:formatCode>#,##0.0</c:formatCode>
                <c:ptCount val="3"/>
                <c:pt idx="0">
                  <c:v>0</c:v>
                </c:pt>
                <c:pt idx="1">
                  <c:v>0</c:v>
                </c:pt>
                <c:pt idx="2">
                  <c:v>0</c:v>
                </c:pt>
              </c:numCache>
            </c:numRef>
          </c:val>
        </c:ser>
        <c:ser>
          <c:idx val="5"/>
          <c:order val="5"/>
          <c:tx>
            <c:strRef>
              <c:f>'8.9'!$K$15</c:f>
              <c:strCache>
                <c:ptCount val="1"/>
                <c:pt idx="0">
                  <c:v>Energie Slunce (solární kolektor)</c:v>
                </c:pt>
              </c:strCache>
            </c:strRef>
          </c:tx>
          <c:invertIfNegative val="0"/>
          <c:cat>
            <c:strRef>
              <c:f>'8.9'!$L$9:$N$9</c:f>
              <c:strCache>
                <c:ptCount val="3"/>
                <c:pt idx="0">
                  <c:v>Leden</c:v>
                </c:pt>
                <c:pt idx="1">
                  <c:v>Únor</c:v>
                </c:pt>
                <c:pt idx="2">
                  <c:v>Březen</c:v>
                </c:pt>
              </c:strCache>
            </c:strRef>
          </c:cat>
          <c:val>
            <c:numRef>
              <c:f>'8.9'!$L$15:$N$15</c:f>
              <c:numCache>
                <c:formatCode>#,##0.0</c:formatCode>
                <c:ptCount val="3"/>
                <c:pt idx="0">
                  <c:v>0</c:v>
                </c:pt>
                <c:pt idx="1">
                  <c:v>0</c:v>
                </c:pt>
                <c:pt idx="2">
                  <c:v>0</c:v>
                </c:pt>
              </c:numCache>
            </c:numRef>
          </c:val>
        </c:ser>
        <c:ser>
          <c:idx val="6"/>
          <c:order val="6"/>
          <c:tx>
            <c:strRef>
              <c:f>'8.9'!$K$16</c:f>
              <c:strCache>
                <c:ptCount val="1"/>
                <c:pt idx="0">
                  <c:v>Hnědé uhlí</c:v>
                </c:pt>
              </c:strCache>
            </c:strRef>
          </c:tx>
          <c:spPr>
            <a:solidFill>
              <a:srgbClr val="6E4932"/>
            </a:solidFill>
          </c:spPr>
          <c:invertIfNegative val="0"/>
          <c:cat>
            <c:strRef>
              <c:f>'8.9'!$L$9:$N$9</c:f>
              <c:strCache>
                <c:ptCount val="3"/>
                <c:pt idx="0">
                  <c:v>Leden</c:v>
                </c:pt>
                <c:pt idx="1">
                  <c:v>Únor</c:v>
                </c:pt>
                <c:pt idx="2">
                  <c:v>Březen</c:v>
                </c:pt>
              </c:strCache>
            </c:strRef>
          </c:cat>
          <c:val>
            <c:numRef>
              <c:f>'8.9'!$L$16:$N$16</c:f>
              <c:numCache>
                <c:formatCode>#,##0.0</c:formatCode>
                <c:ptCount val="3"/>
                <c:pt idx="0">
                  <c:v>185008.83899999998</c:v>
                </c:pt>
                <c:pt idx="1">
                  <c:v>144650.98699999999</c:v>
                </c:pt>
                <c:pt idx="2">
                  <c:v>135032.96799999999</c:v>
                </c:pt>
              </c:numCache>
            </c:numRef>
          </c:val>
        </c:ser>
        <c:ser>
          <c:idx val="7"/>
          <c:order val="7"/>
          <c:tx>
            <c:strRef>
              <c:f>'8.9'!$K$17</c:f>
              <c:strCache>
                <c:ptCount val="1"/>
                <c:pt idx="0">
                  <c:v>Jaderné palivo</c:v>
                </c:pt>
              </c:strCache>
            </c:strRef>
          </c:tx>
          <c:invertIfNegative val="0"/>
          <c:cat>
            <c:strRef>
              <c:f>'8.9'!$L$9:$N$9</c:f>
              <c:strCache>
                <c:ptCount val="3"/>
                <c:pt idx="0">
                  <c:v>Leden</c:v>
                </c:pt>
                <c:pt idx="1">
                  <c:v>Únor</c:v>
                </c:pt>
                <c:pt idx="2">
                  <c:v>Březen</c:v>
                </c:pt>
              </c:strCache>
            </c:strRef>
          </c:cat>
          <c:val>
            <c:numRef>
              <c:f>'8.9'!$L$17:$N$17</c:f>
              <c:numCache>
                <c:formatCode>#,##0.0</c:formatCode>
                <c:ptCount val="3"/>
                <c:pt idx="0">
                  <c:v>0</c:v>
                </c:pt>
                <c:pt idx="1">
                  <c:v>0</c:v>
                </c:pt>
                <c:pt idx="2">
                  <c:v>0</c:v>
                </c:pt>
              </c:numCache>
            </c:numRef>
          </c:val>
        </c:ser>
        <c:ser>
          <c:idx val="8"/>
          <c:order val="8"/>
          <c:tx>
            <c:strRef>
              <c:f>'8.9'!$K$18</c:f>
              <c:strCache>
                <c:ptCount val="1"/>
                <c:pt idx="0">
                  <c:v>Koks</c:v>
                </c:pt>
              </c:strCache>
            </c:strRef>
          </c:tx>
          <c:invertIfNegative val="0"/>
          <c:cat>
            <c:strRef>
              <c:f>'8.9'!$L$9:$N$9</c:f>
              <c:strCache>
                <c:ptCount val="3"/>
                <c:pt idx="0">
                  <c:v>Leden</c:v>
                </c:pt>
                <c:pt idx="1">
                  <c:v>Únor</c:v>
                </c:pt>
                <c:pt idx="2">
                  <c:v>Březen</c:v>
                </c:pt>
              </c:strCache>
            </c:strRef>
          </c:cat>
          <c:val>
            <c:numRef>
              <c:f>'8.9'!$L$18:$N$18</c:f>
              <c:numCache>
                <c:formatCode>#,##0.0</c:formatCode>
                <c:ptCount val="3"/>
                <c:pt idx="0">
                  <c:v>0</c:v>
                </c:pt>
                <c:pt idx="1">
                  <c:v>0</c:v>
                </c:pt>
                <c:pt idx="2">
                  <c:v>0</c:v>
                </c:pt>
              </c:numCache>
            </c:numRef>
          </c:val>
        </c:ser>
        <c:ser>
          <c:idx val="9"/>
          <c:order val="9"/>
          <c:tx>
            <c:strRef>
              <c:f>'8.9'!$K$19</c:f>
              <c:strCache>
                <c:ptCount val="1"/>
                <c:pt idx="0">
                  <c:v>Odpadní teplo</c:v>
                </c:pt>
              </c:strCache>
            </c:strRef>
          </c:tx>
          <c:invertIfNegative val="0"/>
          <c:cat>
            <c:strRef>
              <c:f>'8.9'!$L$9:$N$9</c:f>
              <c:strCache>
                <c:ptCount val="3"/>
                <c:pt idx="0">
                  <c:v>Leden</c:v>
                </c:pt>
                <c:pt idx="1">
                  <c:v>Únor</c:v>
                </c:pt>
                <c:pt idx="2">
                  <c:v>Březen</c:v>
                </c:pt>
              </c:strCache>
            </c:strRef>
          </c:cat>
          <c:val>
            <c:numRef>
              <c:f>'8.9'!$L$19:$N$19</c:f>
              <c:numCache>
                <c:formatCode>#,##0.0</c:formatCode>
                <c:ptCount val="3"/>
                <c:pt idx="0">
                  <c:v>0</c:v>
                </c:pt>
                <c:pt idx="1">
                  <c:v>0</c:v>
                </c:pt>
                <c:pt idx="2">
                  <c:v>0</c:v>
                </c:pt>
              </c:numCache>
            </c:numRef>
          </c:val>
        </c:ser>
        <c:ser>
          <c:idx val="10"/>
          <c:order val="10"/>
          <c:tx>
            <c:strRef>
              <c:f>'8.9'!$K$20</c:f>
              <c:strCache>
                <c:ptCount val="1"/>
                <c:pt idx="0">
                  <c:v>Ostatní kapalná paliva</c:v>
                </c:pt>
              </c:strCache>
            </c:strRef>
          </c:tx>
          <c:invertIfNegative val="0"/>
          <c:cat>
            <c:strRef>
              <c:f>'8.9'!$L$9:$N$9</c:f>
              <c:strCache>
                <c:ptCount val="3"/>
                <c:pt idx="0">
                  <c:v>Leden</c:v>
                </c:pt>
                <c:pt idx="1">
                  <c:v>Únor</c:v>
                </c:pt>
                <c:pt idx="2">
                  <c:v>Březen</c:v>
                </c:pt>
              </c:strCache>
            </c:strRef>
          </c:cat>
          <c:val>
            <c:numRef>
              <c:f>'8.9'!$L$20:$N$20</c:f>
              <c:numCache>
                <c:formatCode>#,##0.0</c:formatCode>
                <c:ptCount val="3"/>
                <c:pt idx="0">
                  <c:v>1260.835</c:v>
                </c:pt>
                <c:pt idx="1">
                  <c:v>1420.5820000000001</c:v>
                </c:pt>
                <c:pt idx="2">
                  <c:v>5193.9229999999998</c:v>
                </c:pt>
              </c:numCache>
            </c:numRef>
          </c:val>
        </c:ser>
        <c:ser>
          <c:idx val="11"/>
          <c:order val="11"/>
          <c:tx>
            <c:strRef>
              <c:f>'8.9'!$K$21</c:f>
              <c:strCache>
                <c:ptCount val="1"/>
                <c:pt idx="0">
                  <c:v>Ostatní pevná paliva</c:v>
                </c:pt>
              </c:strCache>
            </c:strRef>
          </c:tx>
          <c:invertIfNegative val="0"/>
          <c:cat>
            <c:strRef>
              <c:f>'8.9'!$L$9:$N$9</c:f>
              <c:strCache>
                <c:ptCount val="3"/>
                <c:pt idx="0">
                  <c:v>Leden</c:v>
                </c:pt>
                <c:pt idx="1">
                  <c:v>Únor</c:v>
                </c:pt>
                <c:pt idx="2">
                  <c:v>Březen</c:v>
                </c:pt>
              </c:strCache>
            </c:strRef>
          </c:cat>
          <c:val>
            <c:numRef>
              <c:f>'8.9'!$L$21:$N$21</c:f>
              <c:numCache>
                <c:formatCode>#,##0.0</c:formatCode>
                <c:ptCount val="3"/>
                <c:pt idx="0">
                  <c:v>0</c:v>
                </c:pt>
                <c:pt idx="1">
                  <c:v>0</c:v>
                </c:pt>
                <c:pt idx="2">
                  <c:v>99.147000000000006</c:v>
                </c:pt>
              </c:numCache>
            </c:numRef>
          </c:val>
        </c:ser>
        <c:ser>
          <c:idx val="12"/>
          <c:order val="12"/>
          <c:tx>
            <c:strRef>
              <c:f>'8.9'!$K$22</c:f>
              <c:strCache>
                <c:ptCount val="1"/>
                <c:pt idx="0">
                  <c:v>Ostatní plyny</c:v>
                </c:pt>
              </c:strCache>
            </c:strRef>
          </c:tx>
          <c:invertIfNegative val="0"/>
          <c:cat>
            <c:strRef>
              <c:f>'8.9'!$L$9:$N$9</c:f>
              <c:strCache>
                <c:ptCount val="3"/>
                <c:pt idx="0">
                  <c:v>Leden</c:v>
                </c:pt>
                <c:pt idx="1">
                  <c:v>Únor</c:v>
                </c:pt>
                <c:pt idx="2">
                  <c:v>Březen</c:v>
                </c:pt>
              </c:strCache>
            </c:strRef>
          </c:cat>
          <c:val>
            <c:numRef>
              <c:f>'8.9'!$L$22:$N$22</c:f>
              <c:numCache>
                <c:formatCode>#,##0.0</c:formatCode>
                <c:ptCount val="3"/>
                <c:pt idx="0">
                  <c:v>0</c:v>
                </c:pt>
                <c:pt idx="1">
                  <c:v>0</c:v>
                </c:pt>
                <c:pt idx="2">
                  <c:v>0</c:v>
                </c:pt>
              </c:numCache>
            </c:numRef>
          </c:val>
        </c:ser>
        <c:ser>
          <c:idx val="13"/>
          <c:order val="13"/>
          <c:tx>
            <c:strRef>
              <c:f>'8.9'!$K$23</c:f>
              <c:strCache>
                <c:ptCount val="1"/>
                <c:pt idx="0">
                  <c:v>Ostatní</c:v>
                </c:pt>
              </c:strCache>
            </c:strRef>
          </c:tx>
          <c:invertIfNegative val="0"/>
          <c:cat>
            <c:strRef>
              <c:f>'8.9'!$L$9:$N$9</c:f>
              <c:strCache>
                <c:ptCount val="3"/>
                <c:pt idx="0">
                  <c:v>Leden</c:v>
                </c:pt>
                <c:pt idx="1">
                  <c:v>Únor</c:v>
                </c:pt>
                <c:pt idx="2">
                  <c:v>Březen</c:v>
                </c:pt>
              </c:strCache>
            </c:strRef>
          </c:cat>
          <c:val>
            <c:numRef>
              <c:f>'8.9'!$L$23:$N$23</c:f>
              <c:numCache>
                <c:formatCode>#,##0.0</c:formatCode>
                <c:ptCount val="3"/>
                <c:pt idx="0">
                  <c:v>0</c:v>
                </c:pt>
                <c:pt idx="1">
                  <c:v>0</c:v>
                </c:pt>
                <c:pt idx="2">
                  <c:v>0</c:v>
                </c:pt>
              </c:numCache>
            </c:numRef>
          </c:val>
        </c:ser>
        <c:ser>
          <c:idx val="14"/>
          <c:order val="14"/>
          <c:tx>
            <c:strRef>
              <c:f>'8.9'!$K$24</c:f>
              <c:strCache>
                <c:ptCount val="1"/>
                <c:pt idx="0">
                  <c:v>Topné oleje</c:v>
                </c:pt>
              </c:strCache>
            </c:strRef>
          </c:tx>
          <c:invertIfNegative val="0"/>
          <c:cat>
            <c:strRef>
              <c:f>'8.9'!$L$9:$N$9</c:f>
              <c:strCache>
                <c:ptCount val="3"/>
                <c:pt idx="0">
                  <c:v>Leden</c:v>
                </c:pt>
                <c:pt idx="1">
                  <c:v>Únor</c:v>
                </c:pt>
                <c:pt idx="2">
                  <c:v>Březen</c:v>
                </c:pt>
              </c:strCache>
            </c:strRef>
          </c:cat>
          <c:val>
            <c:numRef>
              <c:f>'8.9'!$L$24:$N$24</c:f>
              <c:numCache>
                <c:formatCode>#,##0.0</c:formatCode>
                <c:ptCount val="3"/>
                <c:pt idx="0">
                  <c:v>2724.3900000000003</c:v>
                </c:pt>
                <c:pt idx="1">
                  <c:v>2228.5899999999997</c:v>
                </c:pt>
                <c:pt idx="2">
                  <c:v>2684.9490000000001</c:v>
                </c:pt>
              </c:numCache>
            </c:numRef>
          </c:val>
        </c:ser>
        <c:ser>
          <c:idx val="15"/>
          <c:order val="15"/>
          <c:tx>
            <c:strRef>
              <c:f>'8.9'!$K$25</c:f>
              <c:strCache>
                <c:ptCount val="1"/>
                <c:pt idx="0">
                  <c:v>Zemní plyn</c:v>
                </c:pt>
              </c:strCache>
            </c:strRef>
          </c:tx>
          <c:spPr>
            <a:solidFill>
              <a:srgbClr val="EBE600"/>
            </a:solidFill>
          </c:spPr>
          <c:invertIfNegative val="0"/>
          <c:cat>
            <c:strRef>
              <c:f>'8.9'!$L$9:$N$9</c:f>
              <c:strCache>
                <c:ptCount val="3"/>
                <c:pt idx="0">
                  <c:v>Leden</c:v>
                </c:pt>
                <c:pt idx="1">
                  <c:v>Únor</c:v>
                </c:pt>
                <c:pt idx="2">
                  <c:v>Březen</c:v>
                </c:pt>
              </c:strCache>
            </c:strRef>
          </c:cat>
          <c:val>
            <c:numRef>
              <c:f>'8.9'!$L$25:$N$25</c:f>
              <c:numCache>
                <c:formatCode>#,##0.0</c:formatCode>
                <c:ptCount val="3"/>
                <c:pt idx="0">
                  <c:v>129303.91899999998</c:v>
                </c:pt>
                <c:pt idx="1">
                  <c:v>99758.407000000007</c:v>
                </c:pt>
                <c:pt idx="2">
                  <c:v>80097.002999999997</c:v>
                </c:pt>
              </c:numCache>
            </c:numRef>
          </c:val>
        </c:ser>
        <c:dLbls>
          <c:showLegendKey val="0"/>
          <c:showVal val="0"/>
          <c:showCatName val="0"/>
          <c:showSerName val="0"/>
          <c:showPercent val="0"/>
          <c:showBubbleSize val="0"/>
        </c:dLbls>
        <c:gapWidth val="150"/>
        <c:overlap val="100"/>
        <c:axId val="201078272"/>
        <c:axId val="201079808"/>
      </c:barChart>
      <c:catAx>
        <c:axId val="201078272"/>
        <c:scaling>
          <c:orientation val="minMax"/>
        </c:scaling>
        <c:delete val="0"/>
        <c:axPos val="b"/>
        <c:numFmt formatCode="General" sourceLinked="1"/>
        <c:majorTickMark val="none"/>
        <c:minorTickMark val="none"/>
        <c:tickLblPos val="nextTo"/>
        <c:txPr>
          <a:bodyPr/>
          <a:lstStyle/>
          <a:p>
            <a:pPr>
              <a:defRPr sz="900"/>
            </a:pPr>
            <a:endParaRPr lang="cs-CZ"/>
          </a:p>
        </c:txPr>
        <c:crossAx val="201079808"/>
        <c:crosses val="autoZero"/>
        <c:auto val="1"/>
        <c:lblAlgn val="ctr"/>
        <c:lblOffset val="100"/>
        <c:noMultiLvlLbl val="0"/>
      </c:catAx>
      <c:valAx>
        <c:axId val="20107980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0107827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5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dPt>
          <c:dPt>
            <c:idx val="1"/>
            <c:bubble3D val="0"/>
            <c:spPr>
              <a:solidFill>
                <a:srgbClr val="EEECE1">
                  <a:lumMod val="50000"/>
                </a:srgbClr>
              </a:solidFill>
            </c:spPr>
          </c:dPt>
          <c:dPt>
            <c:idx val="2"/>
            <c:bubble3D val="0"/>
            <c:spPr>
              <a:solidFill>
                <a:sysClr val="windowText" lastClr="000000"/>
              </a:solidFill>
            </c:spPr>
          </c:dPt>
          <c:dPt>
            <c:idx val="5"/>
            <c:bubble3D val="0"/>
          </c:dPt>
          <c:dPt>
            <c:idx val="6"/>
            <c:bubble3D val="0"/>
            <c:spPr>
              <a:solidFill>
                <a:srgbClr val="6E4932"/>
              </a:solidFill>
            </c:spPr>
          </c:dPt>
          <c:dPt>
            <c:idx val="7"/>
            <c:bubble3D val="0"/>
          </c:dPt>
          <c:dPt>
            <c:idx val="15"/>
            <c:bubble3D val="0"/>
            <c:spPr>
              <a:solidFill>
                <a:srgbClr val="EBE600"/>
              </a:solidFill>
            </c:spPr>
          </c:dPt>
          <c:cat>
            <c:numRef>
              <c:f>'8.9'!$O$10:$O$25</c:f>
              <c:numCache>
                <c:formatCode>0.0%</c:formatCode>
                <c:ptCount val="16"/>
              </c:numCache>
            </c:numRef>
          </c:cat>
          <c:val>
            <c:numRef>
              <c:f>'8.9'!$J$10:$J$25</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'8.9'!$O$27:$O$34</c:f>
              <c:numCache>
                <c:formatCode>#,##0.0</c:formatCode>
                <c:ptCount val="8"/>
              </c:numCache>
            </c:numRef>
          </c:cat>
          <c:val>
            <c:numRef>
              <c:f>'8.9'!$J$27:$J$34</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'7.1'!$O$7</c:f>
              <c:strCache>
                <c:ptCount val="1"/>
              </c:strCache>
            </c:strRef>
          </c:tx>
          <c:invertIfNegative val="0"/>
          <c:cat>
            <c:numRef>
              <c:f>'7.1'!$P$6</c:f>
              <c:numCache>
                <c:formatCode>General</c:formatCode>
                <c:ptCount val="1"/>
              </c:numCache>
            </c:numRef>
          </c:cat>
          <c:val>
            <c:numRef>
              <c:f>'7.1'!$P$7</c:f>
              <c:numCache>
                <c:formatCode>0%</c:formatCode>
                <c:ptCount val="1"/>
              </c:numCache>
            </c:numRef>
          </c:val>
        </c:ser>
        <c:ser>
          <c:idx val="1"/>
          <c:order val="1"/>
          <c:tx>
            <c:strRef>
              <c:f>'7.1'!$O$8</c:f>
              <c:strCache>
                <c:ptCount val="1"/>
              </c:strCache>
            </c:strRef>
          </c:tx>
          <c:invertIfNegative val="0"/>
          <c:cat>
            <c:numRef>
              <c:f>'7.1'!$P$6</c:f>
              <c:numCache>
                <c:formatCode>General</c:formatCode>
                <c:ptCount val="1"/>
              </c:numCache>
            </c:numRef>
          </c:cat>
          <c:val>
            <c:numRef>
              <c:f>'7.1'!$P$8</c:f>
              <c:numCache>
                <c:formatCode>0%</c:formatCode>
                <c:ptCount val="1"/>
              </c:numCache>
            </c:numRef>
          </c:val>
        </c:ser>
        <c:ser>
          <c:idx val="2"/>
          <c:order val="2"/>
          <c:tx>
            <c:strRef>
              <c:f>'7.1'!$O$9</c:f>
              <c:strCache>
                <c:ptCount val="1"/>
              </c:strCache>
            </c:strRef>
          </c:tx>
          <c:invertIfNegative val="0"/>
          <c:cat>
            <c:numRef>
              <c:f>'7.1'!$P$6</c:f>
              <c:numCache>
                <c:formatCode>General</c:formatCode>
                <c:ptCount val="1"/>
              </c:numCache>
            </c:numRef>
          </c:cat>
          <c:val>
            <c:numRef>
              <c:f>'7.1'!$P$9</c:f>
              <c:numCache>
                <c:formatCode>0%</c:formatCode>
                <c:ptCount val="1"/>
              </c:numCache>
            </c:numRef>
          </c:val>
        </c:ser>
        <c:ser>
          <c:idx val="3"/>
          <c:order val="3"/>
          <c:tx>
            <c:strRef>
              <c:f>'7.1'!$O$10</c:f>
              <c:strCache>
                <c:ptCount val="1"/>
              </c:strCache>
            </c:strRef>
          </c:tx>
          <c:invertIfNegative val="0"/>
          <c:cat>
            <c:numRef>
              <c:f>'7.1'!$P$6</c:f>
              <c:numCache>
                <c:formatCode>General</c:formatCode>
                <c:ptCount val="1"/>
              </c:numCache>
            </c:numRef>
          </c:cat>
          <c:val>
            <c:numRef>
              <c:f>'7.1'!$P$10</c:f>
              <c:numCache>
                <c:formatCode>0%</c:formatCode>
                <c:ptCount val="1"/>
              </c:numCache>
            </c:numRef>
          </c:val>
        </c:ser>
        <c:ser>
          <c:idx val="4"/>
          <c:order val="4"/>
          <c:tx>
            <c:strRef>
              <c:f>'7.1'!$O$11</c:f>
              <c:strCache>
                <c:ptCount val="1"/>
              </c:strCache>
            </c:strRef>
          </c:tx>
          <c:invertIfNegative val="0"/>
          <c:cat>
            <c:numRef>
              <c:f>'7.1'!$P$6</c:f>
              <c:numCache>
                <c:formatCode>General</c:formatCode>
                <c:ptCount val="1"/>
              </c:numCache>
            </c:numRef>
          </c:cat>
          <c:val>
            <c:numRef>
              <c:f>'7.1'!$P$11</c:f>
              <c:numCache>
                <c:formatCode>0%</c:formatCode>
                <c:ptCount val="1"/>
              </c:numCache>
            </c:numRef>
          </c:val>
        </c:ser>
        <c:ser>
          <c:idx val="5"/>
          <c:order val="5"/>
          <c:tx>
            <c:strRef>
              <c:f>'7.1'!$O$12</c:f>
              <c:strCache>
                <c:ptCount val="1"/>
              </c:strCache>
            </c:strRef>
          </c:tx>
          <c:invertIfNegative val="0"/>
          <c:cat>
            <c:numRef>
              <c:f>'7.1'!$P$6</c:f>
              <c:numCache>
                <c:formatCode>General</c:formatCode>
                <c:ptCount val="1"/>
              </c:numCache>
            </c:numRef>
          </c:cat>
          <c:val>
            <c:numRef>
              <c:f>'7.1'!$P$12</c:f>
              <c:numCache>
                <c:formatCode>0%</c:formatCode>
                <c:ptCount val="1"/>
              </c:numCache>
            </c:numRef>
          </c:val>
        </c:ser>
        <c:ser>
          <c:idx val="6"/>
          <c:order val="6"/>
          <c:tx>
            <c:strRef>
              <c:f>'7.1'!$O$13</c:f>
              <c:strCache>
                <c:ptCount val="1"/>
              </c:strCache>
            </c:strRef>
          </c:tx>
          <c:invertIfNegative val="0"/>
          <c:cat>
            <c:numRef>
              <c:f>'7.1'!$P$6</c:f>
              <c:numCache>
                <c:formatCode>General</c:formatCode>
                <c:ptCount val="1"/>
              </c:numCache>
            </c:numRef>
          </c:cat>
          <c:val>
            <c:numRef>
              <c:f>'7.1'!$P$13</c:f>
              <c:numCache>
                <c:formatCode>0%</c:formatCode>
                <c:ptCount val="1"/>
              </c:numCache>
            </c:numRef>
          </c:val>
        </c:ser>
        <c:ser>
          <c:idx val="7"/>
          <c:order val="7"/>
          <c:tx>
            <c:strRef>
              <c:f>'7.1'!$O$14</c:f>
              <c:strCache>
                <c:ptCount val="1"/>
              </c:strCache>
            </c:strRef>
          </c:tx>
          <c:invertIfNegative val="0"/>
          <c:cat>
            <c:numRef>
              <c:f>'7.1'!$P$6</c:f>
              <c:numCache>
                <c:formatCode>General</c:formatCode>
                <c:ptCount val="1"/>
              </c:numCache>
            </c:numRef>
          </c:cat>
          <c:val>
            <c:numRef>
              <c:f>'7.1'!$P$14</c:f>
              <c:numCache>
                <c:formatCode>0%</c:formatCode>
                <c:ptCount val="1"/>
              </c:numCache>
            </c:numRef>
          </c:val>
        </c:ser>
        <c:dLbls>
          <c:showLegendKey val="0"/>
          <c:showVal val="0"/>
          <c:showCatName val="0"/>
          <c:showSerName val="0"/>
          <c:showPercent val="0"/>
          <c:showBubbleSize val="0"/>
        </c:dLbls>
        <c:gapWidth val="150"/>
        <c:axId val="201562752"/>
        <c:axId val="201568640"/>
      </c:barChart>
      <c:catAx>
        <c:axId val="201562752"/>
        <c:scaling>
          <c:orientation val="minMax"/>
        </c:scaling>
        <c:delete val="1"/>
        <c:axPos val="b"/>
        <c:numFmt formatCode="General" sourceLinked="1"/>
        <c:majorTickMark val="out"/>
        <c:minorTickMark val="none"/>
        <c:tickLblPos val="nextTo"/>
        <c:crossAx val="201568640"/>
        <c:crosses val="autoZero"/>
        <c:auto val="1"/>
        <c:lblAlgn val="ctr"/>
        <c:lblOffset val="100"/>
        <c:noMultiLvlLbl val="0"/>
      </c:catAx>
      <c:valAx>
        <c:axId val="201568640"/>
        <c:scaling>
          <c:orientation val="minMax"/>
        </c:scaling>
        <c:delete val="1"/>
        <c:axPos val="l"/>
        <c:numFmt formatCode="0%" sourceLinked="1"/>
        <c:majorTickMark val="out"/>
        <c:minorTickMark val="none"/>
        <c:tickLblPos val="nextTo"/>
        <c:crossAx val="20156275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8.7459664576854723E-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'8.10'!$K$28</c:f>
              <c:strCache>
                <c:ptCount val="1"/>
                <c:pt idx="0">
                  <c:v>Průmysl</c:v>
                </c:pt>
              </c:strCache>
            </c:strRef>
          </c:tx>
          <c:invertIfNegative val="0"/>
          <c:cat>
            <c:strRef>
              <c:f>'8.10'!$L$27:$N$27</c:f>
              <c:strCache>
                <c:ptCount val="3"/>
                <c:pt idx="0">
                  <c:v>Leden</c:v>
                </c:pt>
                <c:pt idx="1">
                  <c:v>Únor</c:v>
                </c:pt>
                <c:pt idx="2">
                  <c:v>Březen</c:v>
                </c:pt>
              </c:strCache>
            </c:strRef>
          </c:cat>
          <c:val>
            <c:numRef>
              <c:f>'8.10'!$L$28:$N$28</c:f>
              <c:numCache>
                <c:formatCode>#,##0.0</c:formatCode>
                <c:ptCount val="3"/>
                <c:pt idx="0">
                  <c:v>92845.989999999991</c:v>
                </c:pt>
                <c:pt idx="1">
                  <c:v>70711.61</c:v>
                </c:pt>
                <c:pt idx="2">
                  <c:v>54448.807000000001</c:v>
                </c:pt>
              </c:numCache>
            </c:numRef>
          </c:val>
        </c:ser>
        <c:ser>
          <c:idx val="1"/>
          <c:order val="1"/>
          <c:tx>
            <c:strRef>
              <c:f>'8.10'!$K$29</c:f>
              <c:strCache>
                <c:ptCount val="1"/>
                <c:pt idx="0">
                  <c:v>Energetika</c:v>
                </c:pt>
              </c:strCache>
            </c:strRef>
          </c:tx>
          <c:invertIfNegative val="0"/>
          <c:cat>
            <c:strRef>
              <c:f>'8.10'!$L$27:$N$27</c:f>
              <c:strCache>
                <c:ptCount val="3"/>
                <c:pt idx="0">
                  <c:v>Leden</c:v>
                </c:pt>
                <c:pt idx="1">
                  <c:v>Únor</c:v>
                </c:pt>
                <c:pt idx="2">
                  <c:v>Březen</c:v>
                </c:pt>
              </c:strCache>
            </c:strRef>
          </c:cat>
          <c:val>
            <c:numRef>
              <c:f>'8.10'!$L$29:$N$29</c:f>
              <c:numCache>
                <c:formatCode>#,##0.0</c:formatCode>
                <c:ptCount val="3"/>
                <c:pt idx="0">
                  <c:v>0</c:v>
                </c:pt>
                <c:pt idx="1">
                  <c:v>0</c:v>
                </c:pt>
                <c:pt idx="2">
                  <c:v>0</c:v>
                </c:pt>
              </c:numCache>
            </c:numRef>
          </c:val>
        </c:ser>
        <c:ser>
          <c:idx val="2"/>
          <c:order val="2"/>
          <c:tx>
            <c:strRef>
              <c:f>'8.10'!$K$30</c:f>
              <c:strCache>
                <c:ptCount val="1"/>
                <c:pt idx="0">
                  <c:v>Doprava</c:v>
                </c:pt>
              </c:strCache>
            </c:strRef>
          </c:tx>
          <c:invertIfNegative val="0"/>
          <c:cat>
            <c:strRef>
              <c:f>'8.10'!$L$27:$N$27</c:f>
              <c:strCache>
                <c:ptCount val="3"/>
                <c:pt idx="0">
                  <c:v>Leden</c:v>
                </c:pt>
                <c:pt idx="1">
                  <c:v>Únor</c:v>
                </c:pt>
                <c:pt idx="2">
                  <c:v>Březen</c:v>
                </c:pt>
              </c:strCache>
            </c:strRef>
          </c:cat>
          <c:val>
            <c:numRef>
              <c:f>'8.10'!$L$30:$N$30</c:f>
              <c:numCache>
                <c:formatCode>#,##0.0</c:formatCode>
                <c:ptCount val="3"/>
                <c:pt idx="0">
                  <c:v>12809.76</c:v>
                </c:pt>
                <c:pt idx="1">
                  <c:v>21078.44</c:v>
                </c:pt>
                <c:pt idx="2">
                  <c:v>7183.05</c:v>
                </c:pt>
              </c:numCache>
            </c:numRef>
          </c:val>
        </c:ser>
        <c:ser>
          <c:idx val="3"/>
          <c:order val="3"/>
          <c:tx>
            <c:strRef>
              <c:f>'8.10'!$K$31</c:f>
              <c:strCache>
                <c:ptCount val="1"/>
                <c:pt idx="0">
                  <c:v>Stavebnictví</c:v>
                </c:pt>
              </c:strCache>
            </c:strRef>
          </c:tx>
          <c:invertIfNegative val="0"/>
          <c:cat>
            <c:strRef>
              <c:f>'8.10'!$L$27:$N$27</c:f>
              <c:strCache>
                <c:ptCount val="3"/>
                <c:pt idx="0">
                  <c:v>Leden</c:v>
                </c:pt>
                <c:pt idx="1">
                  <c:v>Únor</c:v>
                </c:pt>
                <c:pt idx="2">
                  <c:v>Březen</c:v>
                </c:pt>
              </c:strCache>
            </c:strRef>
          </c:cat>
          <c:val>
            <c:numRef>
              <c:f>'8.10'!$L$31:$N$31</c:f>
              <c:numCache>
                <c:formatCode>#,##0.0</c:formatCode>
                <c:ptCount val="3"/>
                <c:pt idx="0">
                  <c:v>2638.2</c:v>
                </c:pt>
                <c:pt idx="1">
                  <c:v>2592.73</c:v>
                </c:pt>
                <c:pt idx="2">
                  <c:v>2012.027</c:v>
                </c:pt>
              </c:numCache>
            </c:numRef>
          </c:val>
        </c:ser>
        <c:ser>
          <c:idx val="4"/>
          <c:order val="4"/>
          <c:tx>
            <c:strRef>
              <c:f>'8.10'!$K$32</c:f>
              <c:strCache>
                <c:ptCount val="1"/>
                <c:pt idx="0">
                  <c:v>Zemědělství a lesnictví</c:v>
                </c:pt>
              </c:strCache>
            </c:strRef>
          </c:tx>
          <c:invertIfNegative val="0"/>
          <c:cat>
            <c:strRef>
              <c:f>'8.10'!$L$27:$N$27</c:f>
              <c:strCache>
                <c:ptCount val="3"/>
                <c:pt idx="0">
                  <c:v>Leden</c:v>
                </c:pt>
                <c:pt idx="1">
                  <c:v>Únor</c:v>
                </c:pt>
                <c:pt idx="2">
                  <c:v>Březen</c:v>
                </c:pt>
              </c:strCache>
            </c:strRef>
          </c:cat>
          <c:val>
            <c:numRef>
              <c:f>'8.10'!$L$32:$N$32</c:f>
              <c:numCache>
                <c:formatCode>#,##0.0</c:formatCode>
                <c:ptCount val="3"/>
                <c:pt idx="0">
                  <c:v>4321.79</c:v>
                </c:pt>
                <c:pt idx="1">
                  <c:v>2116.2400000000002</c:v>
                </c:pt>
                <c:pt idx="2">
                  <c:v>3328.89</c:v>
                </c:pt>
              </c:numCache>
            </c:numRef>
          </c:val>
        </c:ser>
        <c:ser>
          <c:idx val="5"/>
          <c:order val="5"/>
          <c:tx>
            <c:strRef>
              <c:f>'8.10'!$K$33</c:f>
              <c:strCache>
                <c:ptCount val="1"/>
                <c:pt idx="0">
                  <c:v>Domácnosti</c:v>
                </c:pt>
              </c:strCache>
            </c:strRef>
          </c:tx>
          <c:invertIfNegative val="0"/>
          <c:cat>
            <c:strRef>
              <c:f>'8.10'!$L$27:$N$27</c:f>
              <c:strCache>
                <c:ptCount val="3"/>
                <c:pt idx="0">
                  <c:v>Leden</c:v>
                </c:pt>
                <c:pt idx="1">
                  <c:v>Únor</c:v>
                </c:pt>
                <c:pt idx="2">
                  <c:v>Březen</c:v>
                </c:pt>
              </c:strCache>
            </c:strRef>
          </c:cat>
          <c:val>
            <c:numRef>
              <c:f>'8.10'!$L$33:$N$33</c:f>
              <c:numCache>
                <c:formatCode>#,##0.0</c:formatCode>
                <c:ptCount val="3"/>
                <c:pt idx="0">
                  <c:v>221830.94599999997</c:v>
                </c:pt>
                <c:pt idx="1">
                  <c:v>168200.61799999999</c:v>
                </c:pt>
                <c:pt idx="2">
                  <c:v>139866.476</c:v>
                </c:pt>
              </c:numCache>
            </c:numRef>
          </c:val>
        </c:ser>
        <c:ser>
          <c:idx val="6"/>
          <c:order val="6"/>
          <c:tx>
            <c:strRef>
              <c:f>'8.10'!$K$34</c:f>
              <c:strCache>
                <c:ptCount val="1"/>
                <c:pt idx="0">
                  <c:v>Obchod, služby, školství, zdravotnictví</c:v>
                </c:pt>
              </c:strCache>
            </c:strRef>
          </c:tx>
          <c:invertIfNegative val="0"/>
          <c:cat>
            <c:strRef>
              <c:f>'8.10'!$L$27:$N$27</c:f>
              <c:strCache>
                <c:ptCount val="3"/>
                <c:pt idx="0">
                  <c:v>Leden</c:v>
                </c:pt>
                <c:pt idx="1">
                  <c:v>Únor</c:v>
                </c:pt>
                <c:pt idx="2">
                  <c:v>Březen</c:v>
                </c:pt>
              </c:strCache>
            </c:strRef>
          </c:cat>
          <c:val>
            <c:numRef>
              <c:f>'8.10'!$L$34:$N$34</c:f>
              <c:numCache>
                <c:formatCode>#,##0.0</c:formatCode>
                <c:ptCount val="3"/>
                <c:pt idx="0">
                  <c:v>146708.51499999998</c:v>
                </c:pt>
                <c:pt idx="1">
                  <c:v>101593.053</c:v>
                </c:pt>
                <c:pt idx="2">
                  <c:v>90060.727000000014</c:v>
                </c:pt>
              </c:numCache>
            </c:numRef>
          </c:val>
        </c:ser>
        <c:ser>
          <c:idx val="7"/>
          <c:order val="7"/>
          <c:tx>
            <c:strRef>
              <c:f>'8.10'!$K$35</c:f>
              <c:strCache>
                <c:ptCount val="1"/>
                <c:pt idx="0">
                  <c:v>Ostatní</c:v>
                </c:pt>
              </c:strCache>
            </c:strRef>
          </c:tx>
          <c:invertIfNegative val="0"/>
          <c:cat>
            <c:strRef>
              <c:f>'8.10'!$L$27:$N$27</c:f>
              <c:strCache>
                <c:ptCount val="3"/>
                <c:pt idx="0">
                  <c:v>Leden</c:v>
                </c:pt>
                <c:pt idx="1">
                  <c:v>Únor</c:v>
                </c:pt>
                <c:pt idx="2">
                  <c:v>Březen</c:v>
                </c:pt>
              </c:strCache>
            </c:strRef>
          </c:cat>
          <c:val>
            <c:numRef>
              <c:f>'8.10'!$L$35:$N$35</c:f>
              <c:numCache>
                <c:formatCode>#,##0.0</c:formatCode>
                <c:ptCount val="3"/>
                <c:pt idx="0">
                  <c:v>44986.97</c:v>
                </c:pt>
                <c:pt idx="1">
                  <c:v>34455.25</c:v>
                </c:pt>
                <c:pt idx="2">
                  <c:v>28554.271999999997</c:v>
                </c:pt>
              </c:numCache>
            </c:numRef>
          </c:val>
        </c:ser>
        <c:dLbls>
          <c:showLegendKey val="0"/>
          <c:showVal val="0"/>
          <c:showCatName val="0"/>
          <c:showSerName val="0"/>
          <c:showPercent val="0"/>
          <c:showBubbleSize val="0"/>
        </c:dLbls>
        <c:gapWidth val="150"/>
        <c:overlap val="100"/>
        <c:axId val="198924160"/>
        <c:axId val="198925696"/>
      </c:barChart>
      <c:catAx>
        <c:axId val="198924160"/>
        <c:scaling>
          <c:orientation val="minMax"/>
        </c:scaling>
        <c:delete val="0"/>
        <c:axPos val="b"/>
        <c:numFmt formatCode="General" sourceLinked="1"/>
        <c:majorTickMark val="none"/>
        <c:minorTickMark val="none"/>
        <c:tickLblPos val="nextTo"/>
        <c:txPr>
          <a:bodyPr/>
          <a:lstStyle/>
          <a:p>
            <a:pPr>
              <a:defRPr sz="900"/>
            </a:pPr>
            <a:endParaRPr lang="cs-CZ"/>
          </a:p>
        </c:txPr>
        <c:crossAx val="198925696"/>
        <c:crosses val="autoZero"/>
        <c:auto val="1"/>
        <c:lblAlgn val="ctr"/>
        <c:lblOffset val="100"/>
        <c:noMultiLvlLbl val="0"/>
      </c:catAx>
      <c:valAx>
        <c:axId val="198925696"/>
        <c:scaling>
          <c:orientation val="minMax"/>
          <c:max val="800000"/>
        </c:scaling>
        <c:delete val="0"/>
        <c:axPos val="l"/>
        <c:majorGridlines/>
        <c:numFmt formatCode="#,##0" sourceLinked="0"/>
        <c:majorTickMark val="out"/>
        <c:minorTickMark val="none"/>
        <c:tickLblPos val="nextTo"/>
        <c:spPr>
          <a:ln>
            <a:noFill/>
          </a:ln>
        </c:spPr>
        <c:txPr>
          <a:bodyPr/>
          <a:lstStyle/>
          <a:p>
            <a:pPr>
              <a:defRPr sz="900"/>
            </a:pPr>
            <a:endParaRPr lang="cs-CZ"/>
          </a:p>
        </c:txPr>
        <c:crossAx val="19892416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5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'8.10'!$L$40</c:f>
              <c:strCache>
                <c:ptCount val="1"/>
                <c:pt idx="0">
                  <c:v>Instalovaný výkon</c:v>
                </c:pt>
              </c:strCache>
            </c:strRef>
          </c:tx>
          <c:invertIfNegative val="0"/>
          <c:val>
            <c:numRef>
              <c:f>'8.10'!$M$40</c:f>
              <c:numCache>
                <c:formatCode>0.0%</c:formatCode>
                <c:ptCount val="1"/>
                <c:pt idx="0">
                  <c:v>8.2773723231923155E-2</c:v>
                </c:pt>
              </c:numCache>
            </c:numRef>
          </c:val>
        </c:ser>
        <c:ser>
          <c:idx val="1"/>
          <c:order val="1"/>
          <c:tx>
            <c:strRef>
              <c:f>'8.10'!$L$41</c:f>
              <c:strCache>
                <c:ptCount val="1"/>
                <c:pt idx="0">
                  <c:v>Výroba tepla brutto</c:v>
                </c:pt>
              </c:strCache>
            </c:strRef>
          </c:tx>
          <c:invertIfNegative val="0"/>
          <c:val>
            <c:numRef>
              <c:f>'8.10'!$M$41</c:f>
              <c:numCache>
                <c:formatCode>0.0%</c:formatCode>
                <c:ptCount val="1"/>
                <c:pt idx="0">
                  <c:v>4.6677192906811701E-2</c:v>
                </c:pt>
              </c:numCache>
            </c:numRef>
          </c:val>
        </c:ser>
        <c:ser>
          <c:idx val="2"/>
          <c:order val="2"/>
          <c:tx>
            <c:strRef>
              <c:f>'8.10'!$L$42</c:f>
              <c:strCache>
                <c:ptCount val="1"/>
                <c:pt idx="0">
                  <c:v>Dodávky tepla</c:v>
                </c:pt>
              </c:strCache>
            </c:strRef>
          </c:tx>
          <c:invertIfNegative val="0"/>
          <c:val>
            <c:numRef>
              <c:f>'8.10'!$M$42</c:f>
              <c:numCache>
                <c:formatCode>0.0%</c:formatCode>
                <c:ptCount val="1"/>
                <c:pt idx="0">
                  <c:v>5.2208177814597793E-2</c:v>
                </c:pt>
              </c:numCache>
            </c:numRef>
          </c:val>
        </c:ser>
        <c:dLbls>
          <c:showLegendKey val="0"/>
          <c:showVal val="0"/>
          <c:showCatName val="0"/>
          <c:showSerName val="0"/>
          <c:showPercent val="0"/>
          <c:showBubbleSize val="0"/>
        </c:dLbls>
        <c:gapWidth val="150"/>
        <c:axId val="198951680"/>
        <c:axId val="198953216"/>
      </c:barChart>
      <c:catAx>
        <c:axId val="198951680"/>
        <c:scaling>
          <c:orientation val="maxMin"/>
        </c:scaling>
        <c:delete val="0"/>
        <c:axPos val="l"/>
        <c:numFmt formatCode="General" sourceLinked="1"/>
        <c:majorTickMark val="none"/>
        <c:minorTickMark val="none"/>
        <c:tickLblPos val="none"/>
        <c:crossAx val="198953216"/>
        <c:crosses val="autoZero"/>
        <c:auto val="1"/>
        <c:lblAlgn val="ctr"/>
        <c:lblOffset val="100"/>
        <c:noMultiLvlLbl val="0"/>
      </c:catAx>
      <c:valAx>
        <c:axId val="198953216"/>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98951680"/>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5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28462293680703638"/>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'8.10'!$K$10</c:f>
              <c:strCache>
                <c:ptCount val="1"/>
                <c:pt idx="0">
                  <c:v>Biomasa</c:v>
                </c:pt>
              </c:strCache>
            </c:strRef>
          </c:tx>
          <c:spPr>
            <a:solidFill>
              <a:schemeClr val="accent3">
                <a:lumMod val="75000"/>
              </a:schemeClr>
            </a:solidFill>
          </c:spPr>
          <c:invertIfNegative val="0"/>
          <c:cat>
            <c:strRef>
              <c:f>'8.10'!$L$9:$N$9</c:f>
              <c:strCache>
                <c:ptCount val="3"/>
                <c:pt idx="0">
                  <c:v>Leden</c:v>
                </c:pt>
                <c:pt idx="1">
                  <c:v>Únor</c:v>
                </c:pt>
                <c:pt idx="2">
                  <c:v>Březen</c:v>
                </c:pt>
              </c:strCache>
            </c:strRef>
          </c:cat>
          <c:val>
            <c:numRef>
              <c:f>'8.10'!$L$10:$N$10</c:f>
              <c:numCache>
                <c:formatCode>#,##0.0</c:formatCode>
                <c:ptCount val="3"/>
                <c:pt idx="0">
                  <c:v>6516.07</c:v>
                </c:pt>
                <c:pt idx="1">
                  <c:v>4564.8109999999997</c:v>
                </c:pt>
                <c:pt idx="2">
                  <c:v>4029.6509999999998</c:v>
                </c:pt>
              </c:numCache>
            </c:numRef>
          </c:val>
        </c:ser>
        <c:ser>
          <c:idx val="1"/>
          <c:order val="1"/>
          <c:tx>
            <c:strRef>
              <c:f>'8.10'!$K$11</c:f>
              <c:strCache>
                <c:ptCount val="1"/>
                <c:pt idx="0">
                  <c:v>Bioplyn</c:v>
                </c:pt>
              </c:strCache>
            </c:strRef>
          </c:tx>
          <c:spPr>
            <a:solidFill>
              <a:schemeClr val="bg2">
                <a:lumMod val="50000"/>
              </a:schemeClr>
            </a:solidFill>
          </c:spPr>
          <c:invertIfNegative val="0"/>
          <c:cat>
            <c:strRef>
              <c:f>'8.10'!$L$9:$N$9</c:f>
              <c:strCache>
                <c:ptCount val="3"/>
                <c:pt idx="0">
                  <c:v>Leden</c:v>
                </c:pt>
                <c:pt idx="1">
                  <c:v>Únor</c:v>
                </c:pt>
                <c:pt idx="2">
                  <c:v>Březen</c:v>
                </c:pt>
              </c:strCache>
            </c:strRef>
          </c:cat>
          <c:val>
            <c:numRef>
              <c:f>'8.10'!$L$11:$N$11</c:f>
              <c:numCache>
                <c:formatCode>#,##0.0</c:formatCode>
                <c:ptCount val="3"/>
                <c:pt idx="0">
                  <c:v>4729.4230000000007</c:v>
                </c:pt>
                <c:pt idx="1">
                  <c:v>4104.6480000000001</c:v>
                </c:pt>
                <c:pt idx="2">
                  <c:v>5009.9759999999997</c:v>
                </c:pt>
              </c:numCache>
            </c:numRef>
          </c:val>
        </c:ser>
        <c:ser>
          <c:idx val="2"/>
          <c:order val="2"/>
          <c:tx>
            <c:strRef>
              <c:f>'8.10'!$K$12</c:f>
              <c:strCache>
                <c:ptCount val="1"/>
                <c:pt idx="0">
                  <c:v>Černé uhlí</c:v>
                </c:pt>
              </c:strCache>
            </c:strRef>
          </c:tx>
          <c:spPr>
            <a:solidFill>
              <a:schemeClr val="tx1"/>
            </a:solidFill>
          </c:spPr>
          <c:invertIfNegative val="0"/>
          <c:cat>
            <c:strRef>
              <c:f>'8.10'!$L$9:$N$9</c:f>
              <c:strCache>
                <c:ptCount val="3"/>
                <c:pt idx="0">
                  <c:v>Leden</c:v>
                </c:pt>
                <c:pt idx="1">
                  <c:v>Únor</c:v>
                </c:pt>
                <c:pt idx="2">
                  <c:v>Březen</c:v>
                </c:pt>
              </c:strCache>
            </c:strRef>
          </c:cat>
          <c:val>
            <c:numRef>
              <c:f>'8.10'!$L$12:$N$12</c:f>
              <c:numCache>
                <c:formatCode>#,##0.0</c:formatCode>
                <c:ptCount val="3"/>
                <c:pt idx="0">
                  <c:v>10776</c:v>
                </c:pt>
                <c:pt idx="1">
                  <c:v>7072</c:v>
                </c:pt>
                <c:pt idx="2">
                  <c:v>5306</c:v>
                </c:pt>
              </c:numCache>
            </c:numRef>
          </c:val>
        </c:ser>
        <c:ser>
          <c:idx val="3"/>
          <c:order val="3"/>
          <c:tx>
            <c:strRef>
              <c:f>'8.10'!$K$13</c:f>
              <c:strCache>
                <c:ptCount val="1"/>
                <c:pt idx="0">
                  <c:v>Elektrická energie</c:v>
                </c:pt>
              </c:strCache>
            </c:strRef>
          </c:tx>
          <c:invertIfNegative val="0"/>
          <c:cat>
            <c:strRef>
              <c:f>'8.10'!$L$9:$N$9</c:f>
              <c:strCache>
                <c:ptCount val="3"/>
                <c:pt idx="0">
                  <c:v>Leden</c:v>
                </c:pt>
                <c:pt idx="1">
                  <c:v>Únor</c:v>
                </c:pt>
                <c:pt idx="2">
                  <c:v>Březen</c:v>
                </c:pt>
              </c:strCache>
            </c:strRef>
          </c:cat>
          <c:val>
            <c:numRef>
              <c:f>'8.10'!$L$13:$N$13</c:f>
              <c:numCache>
                <c:formatCode>#,##0.0</c:formatCode>
                <c:ptCount val="3"/>
                <c:pt idx="0">
                  <c:v>0</c:v>
                </c:pt>
                <c:pt idx="1">
                  <c:v>0</c:v>
                </c:pt>
                <c:pt idx="2">
                  <c:v>0</c:v>
                </c:pt>
              </c:numCache>
            </c:numRef>
          </c:val>
        </c:ser>
        <c:ser>
          <c:idx val="4"/>
          <c:order val="4"/>
          <c:tx>
            <c:strRef>
              <c:f>'8.10'!$K$14</c:f>
              <c:strCache>
                <c:ptCount val="1"/>
                <c:pt idx="0">
                  <c:v>Energie prostředí (tepelné čerpadlo)</c:v>
                </c:pt>
              </c:strCache>
            </c:strRef>
          </c:tx>
          <c:invertIfNegative val="0"/>
          <c:cat>
            <c:strRef>
              <c:f>'8.10'!$L$9:$N$9</c:f>
              <c:strCache>
                <c:ptCount val="3"/>
                <c:pt idx="0">
                  <c:v>Leden</c:v>
                </c:pt>
                <c:pt idx="1">
                  <c:v>Únor</c:v>
                </c:pt>
                <c:pt idx="2">
                  <c:v>Březen</c:v>
                </c:pt>
              </c:strCache>
            </c:strRef>
          </c:cat>
          <c:val>
            <c:numRef>
              <c:f>'8.10'!$L$14:$N$14</c:f>
              <c:numCache>
                <c:formatCode>#,##0.0</c:formatCode>
                <c:ptCount val="3"/>
                <c:pt idx="0">
                  <c:v>0</c:v>
                </c:pt>
                <c:pt idx="1">
                  <c:v>0</c:v>
                </c:pt>
                <c:pt idx="2">
                  <c:v>0</c:v>
                </c:pt>
              </c:numCache>
            </c:numRef>
          </c:val>
        </c:ser>
        <c:ser>
          <c:idx val="5"/>
          <c:order val="5"/>
          <c:tx>
            <c:strRef>
              <c:f>'8.10'!$K$15</c:f>
              <c:strCache>
                <c:ptCount val="1"/>
                <c:pt idx="0">
                  <c:v>Energie Slunce (solární kolektor)</c:v>
                </c:pt>
              </c:strCache>
            </c:strRef>
          </c:tx>
          <c:invertIfNegative val="0"/>
          <c:cat>
            <c:strRef>
              <c:f>'8.10'!$L$9:$N$9</c:f>
              <c:strCache>
                <c:ptCount val="3"/>
                <c:pt idx="0">
                  <c:v>Leden</c:v>
                </c:pt>
                <c:pt idx="1">
                  <c:v>Únor</c:v>
                </c:pt>
                <c:pt idx="2">
                  <c:v>Březen</c:v>
                </c:pt>
              </c:strCache>
            </c:strRef>
          </c:cat>
          <c:val>
            <c:numRef>
              <c:f>'8.10'!$L$15:$N$15</c:f>
              <c:numCache>
                <c:formatCode>#,##0.0</c:formatCode>
                <c:ptCount val="3"/>
                <c:pt idx="0">
                  <c:v>0</c:v>
                </c:pt>
                <c:pt idx="1">
                  <c:v>0</c:v>
                </c:pt>
                <c:pt idx="2">
                  <c:v>0</c:v>
                </c:pt>
              </c:numCache>
            </c:numRef>
          </c:val>
        </c:ser>
        <c:ser>
          <c:idx val="6"/>
          <c:order val="6"/>
          <c:tx>
            <c:strRef>
              <c:f>'8.10'!$K$16</c:f>
              <c:strCache>
                <c:ptCount val="1"/>
                <c:pt idx="0">
                  <c:v>Hnědé uhlí</c:v>
                </c:pt>
              </c:strCache>
            </c:strRef>
          </c:tx>
          <c:spPr>
            <a:solidFill>
              <a:srgbClr val="6E4932"/>
            </a:solidFill>
          </c:spPr>
          <c:invertIfNegative val="0"/>
          <c:cat>
            <c:strRef>
              <c:f>'8.10'!$L$9:$N$9</c:f>
              <c:strCache>
                <c:ptCount val="3"/>
                <c:pt idx="0">
                  <c:v>Leden</c:v>
                </c:pt>
                <c:pt idx="1">
                  <c:v>Únor</c:v>
                </c:pt>
                <c:pt idx="2">
                  <c:v>Březen</c:v>
                </c:pt>
              </c:strCache>
            </c:strRef>
          </c:cat>
          <c:val>
            <c:numRef>
              <c:f>'8.10'!$L$16:$N$16</c:f>
              <c:numCache>
                <c:formatCode>#,##0.0</c:formatCode>
                <c:ptCount val="3"/>
                <c:pt idx="0">
                  <c:v>644158.75</c:v>
                </c:pt>
                <c:pt idx="1">
                  <c:v>488848.77</c:v>
                </c:pt>
                <c:pt idx="2">
                  <c:v>396022.92299999995</c:v>
                </c:pt>
              </c:numCache>
            </c:numRef>
          </c:val>
        </c:ser>
        <c:ser>
          <c:idx val="7"/>
          <c:order val="7"/>
          <c:tx>
            <c:strRef>
              <c:f>'8.10'!$K$17</c:f>
              <c:strCache>
                <c:ptCount val="1"/>
                <c:pt idx="0">
                  <c:v>Jaderné palivo</c:v>
                </c:pt>
              </c:strCache>
            </c:strRef>
          </c:tx>
          <c:invertIfNegative val="0"/>
          <c:cat>
            <c:strRef>
              <c:f>'8.10'!$L$9:$N$9</c:f>
              <c:strCache>
                <c:ptCount val="3"/>
                <c:pt idx="0">
                  <c:v>Leden</c:v>
                </c:pt>
                <c:pt idx="1">
                  <c:v>Únor</c:v>
                </c:pt>
                <c:pt idx="2">
                  <c:v>Březen</c:v>
                </c:pt>
              </c:strCache>
            </c:strRef>
          </c:cat>
          <c:val>
            <c:numRef>
              <c:f>'8.10'!$L$17:$N$17</c:f>
              <c:numCache>
                <c:formatCode>#,##0.0</c:formatCode>
                <c:ptCount val="3"/>
                <c:pt idx="0">
                  <c:v>0</c:v>
                </c:pt>
                <c:pt idx="1">
                  <c:v>0</c:v>
                </c:pt>
                <c:pt idx="2">
                  <c:v>0</c:v>
                </c:pt>
              </c:numCache>
            </c:numRef>
          </c:val>
        </c:ser>
        <c:ser>
          <c:idx val="8"/>
          <c:order val="8"/>
          <c:tx>
            <c:strRef>
              <c:f>'8.10'!$K$18</c:f>
              <c:strCache>
                <c:ptCount val="1"/>
                <c:pt idx="0">
                  <c:v>Koks</c:v>
                </c:pt>
              </c:strCache>
            </c:strRef>
          </c:tx>
          <c:invertIfNegative val="0"/>
          <c:cat>
            <c:strRef>
              <c:f>'8.10'!$L$9:$N$9</c:f>
              <c:strCache>
                <c:ptCount val="3"/>
                <c:pt idx="0">
                  <c:v>Leden</c:v>
                </c:pt>
                <c:pt idx="1">
                  <c:v>Únor</c:v>
                </c:pt>
                <c:pt idx="2">
                  <c:v>Březen</c:v>
                </c:pt>
              </c:strCache>
            </c:strRef>
          </c:cat>
          <c:val>
            <c:numRef>
              <c:f>'8.10'!$L$18:$N$18</c:f>
              <c:numCache>
                <c:formatCode>#,##0.0</c:formatCode>
                <c:ptCount val="3"/>
                <c:pt idx="0">
                  <c:v>0</c:v>
                </c:pt>
                <c:pt idx="1">
                  <c:v>0</c:v>
                </c:pt>
                <c:pt idx="2">
                  <c:v>0</c:v>
                </c:pt>
              </c:numCache>
            </c:numRef>
          </c:val>
        </c:ser>
        <c:ser>
          <c:idx val="9"/>
          <c:order val="9"/>
          <c:tx>
            <c:strRef>
              <c:f>'8.10'!$K$19</c:f>
              <c:strCache>
                <c:ptCount val="1"/>
                <c:pt idx="0">
                  <c:v>Odpadní teplo</c:v>
                </c:pt>
              </c:strCache>
            </c:strRef>
          </c:tx>
          <c:invertIfNegative val="0"/>
          <c:cat>
            <c:strRef>
              <c:f>'8.10'!$L$9:$N$9</c:f>
              <c:strCache>
                <c:ptCount val="3"/>
                <c:pt idx="0">
                  <c:v>Leden</c:v>
                </c:pt>
                <c:pt idx="1">
                  <c:v>Únor</c:v>
                </c:pt>
                <c:pt idx="2">
                  <c:v>Březen</c:v>
                </c:pt>
              </c:strCache>
            </c:strRef>
          </c:cat>
          <c:val>
            <c:numRef>
              <c:f>'8.10'!$L$19:$N$19</c:f>
              <c:numCache>
                <c:formatCode>#,##0.0</c:formatCode>
                <c:ptCount val="3"/>
                <c:pt idx="0">
                  <c:v>4456</c:v>
                </c:pt>
                <c:pt idx="1">
                  <c:v>3697</c:v>
                </c:pt>
                <c:pt idx="2">
                  <c:v>1401</c:v>
                </c:pt>
              </c:numCache>
            </c:numRef>
          </c:val>
        </c:ser>
        <c:ser>
          <c:idx val="10"/>
          <c:order val="10"/>
          <c:tx>
            <c:strRef>
              <c:f>'8.10'!$K$20</c:f>
              <c:strCache>
                <c:ptCount val="1"/>
                <c:pt idx="0">
                  <c:v>Ostatní kapalná paliva</c:v>
                </c:pt>
              </c:strCache>
            </c:strRef>
          </c:tx>
          <c:invertIfNegative val="0"/>
          <c:cat>
            <c:strRef>
              <c:f>'8.10'!$L$9:$N$9</c:f>
              <c:strCache>
                <c:ptCount val="3"/>
                <c:pt idx="0">
                  <c:v>Leden</c:v>
                </c:pt>
                <c:pt idx="1">
                  <c:v>Únor</c:v>
                </c:pt>
                <c:pt idx="2">
                  <c:v>Březen</c:v>
                </c:pt>
              </c:strCache>
            </c:strRef>
          </c:cat>
          <c:val>
            <c:numRef>
              <c:f>'8.10'!$L$20:$N$20</c:f>
              <c:numCache>
                <c:formatCode>#,##0.0</c:formatCode>
                <c:ptCount val="3"/>
                <c:pt idx="0">
                  <c:v>0</c:v>
                </c:pt>
                <c:pt idx="1">
                  <c:v>0</c:v>
                </c:pt>
                <c:pt idx="2">
                  <c:v>0</c:v>
                </c:pt>
              </c:numCache>
            </c:numRef>
          </c:val>
        </c:ser>
        <c:ser>
          <c:idx val="11"/>
          <c:order val="11"/>
          <c:tx>
            <c:strRef>
              <c:f>'8.10'!$K$21</c:f>
              <c:strCache>
                <c:ptCount val="1"/>
                <c:pt idx="0">
                  <c:v>Ostatní pevná paliva</c:v>
                </c:pt>
              </c:strCache>
            </c:strRef>
          </c:tx>
          <c:invertIfNegative val="0"/>
          <c:cat>
            <c:strRef>
              <c:f>'8.10'!$L$9:$N$9</c:f>
              <c:strCache>
                <c:ptCount val="3"/>
                <c:pt idx="0">
                  <c:v>Leden</c:v>
                </c:pt>
                <c:pt idx="1">
                  <c:v>Únor</c:v>
                </c:pt>
                <c:pt idx="2">
                  <c:v>Březen</c:v>
                </c:pt>
              </c:strCache>
            </c:strRef>
          </c:cat>
          <c:val>
            <c:numRef>
              <c:f>'8.10'!$L$21:$N$21</c:f>
              <c:numCache>
                <c:formatCode>#,##0.0</c:formatCode>
                <c:ptCount val="3"/>
                <c:pt idx="0">
                  <c:v>23.49</c:v>
                </c:pt>
                <c:pt idx="1">
                  <c:v>14.61</c:v>
                </c:pt>
                <c:pt idx="2">
                  <c:v>13.15</c:v>
                </c:pt>
              </c:numCache>
            </c:numRef>
          </c:val>
        </c:ser>
        <c:ser>
          <c:idx val="12"/>
          <c:order val="12"/>
          <c:tx>
            <c:strRef>
              <c:f>'8.10'!$K$22</c:f>
              <c:strCache>
                <c:ptCount val="1"/>
                <c:pt idx="0">
                  <c:v>Ostatní plyny</c:v>
                </c:pt>
              </c:strCache>
            </c:strRef>
          </c:tx>
          <c:invertIfNegative val="0"/>
          <c:cat>
            <c:strRef>
              <c:f>'8.10'!$L$9:$N$9</c:f>
              <c:strCache>
                <c:ptCount val="3"/>
                <c:pt idx="0">
                  <c:v>Leden</c:v>
                </c:pt>
                <c:pt idx="1">
                  <c:v>Únor</c:v>
                </c:pt>
                <c:pt idx="2">
                  <c:v>Březen</c:v>
                </c:pt>
              </c:strCache>
            </c:strRef>
          </c:cat>
          <c:val>
            <c:numRef>
              <c:f>'8.10'!$L$22:$N$22</c:f>
              <c:numCache>
                <c:formatCode>#,##0.0</c:formatCode>
                <c:ptCount val="3"/>
                <c:pt idx="0">
                  <c:v>0</c:v>
                </c:pt>
                <c:pt idx="1">
                  <c:v>0</c:v>
                </c:pt>
                <c:pt idx="2">
                  <c:v>0</c:v>
                </c:pt>
              </c:numCache>
            </c:numRef>
          </c:val>
        </c:ser>
        <c:ser>
          <c:idx val="13"/>
          <c:order val="13"/>
          <c:tx>
            <c:strRef>
              <c:f>'8.10'!$K$23</c:f>
              <c:strCache>
                <c:ptCount val="1"/>
                <c:pt idx="0">
                  <c:v>Ostatní</c:v>
                </c:pt>
              </c:strCache>
            </c:strRef>
          </c:tx>
          <c:invertIfNegative val="0"/>
          <c:cat>
            <c:strRef>
              <c:f>'8.10'!$L$9:$N$9</c:f>
              <c:strCache>
                <c:ptCount val="3"/>
                <c:pt idx="0">
                  <c:v>Leden</c:v>
                </c:pt>
                <c:pt idx="1">
                  <c:v>Únor</c:v>
                </c:pt>
                <c:pt idx="2">
                  <c:v>Březen</c:v>
                </c:pt>
              </c:strCache>
            </c:strRef>
          </c:cat>
          <c:val>
            <c:numRef>
              <c:f>'8.10'!$L$23:$N$23</c:f>
              <c:numCache>
                <c:formatCode>#,##0.0</c:formatCode>
                <c:ptCount val="3"/>
                <c:pt idx="0">
                  <c:v>0</c:v>
                </c:pt>
                <c:pt idx="1">
                  <c:v>0</c:v>
                </c:pt>
                <c:pt idx="2">
                  <c:v>0</c:v>
                </c:pt>
              </c:numCache>
            </c:numRef>
          </c:val>
        </c:ser>
        <c:ser>
          <c:idx val="14"/>
          <c:order val="14"/>
          <c:tx>
            <c:strRef>
              <c:f>'8.10'!$K$24</c:f>
              <c:strCache>
                <c:ptCount val="1"/>
                <c:pt idx="0">
                  <c:v>Topné oleje</c:v>
                </c:pt>
              </c:strCache>
            </c:strRef>
          </c:tx>
          <c:invertIfNegative val="0"/>
          <c:cat>
            <c:strRef>
              <c:f>'8.10'!$L$9:$N$9</c:f>
              <c:strCache>
                <c:ptCount val="3"/>
                <c:pt idx="0">
                  <c:v>Leden</c:v>
                </c:pt>
                <c:pt idx="1">
                  <c:v>Únor</c:v>
                </c:pt>
                <c:pt idx="2">
                  <c:v>Březen</c:v>
                </c:pt>
              </c:strCache>
            </c:strRef>
          </c:cat>
          <c:val>
            <c:numRef>
              <c:f>'8.10'!$L$24:$N$24</c:f>
              <c:numCache>
                <c:formatCode>#,##0.0</c:formatCode>
                <c:ptCount val="3"/>
                <c:pt idx="0">
                  <c:v>124.111</c:v>
                </c:pt>
                <c:pt idx="1">
                  <c:v>103.31800000000001</c:v>
                </c:pt>
                <c:pt idx="2">
                  <c:v>95.86</c:v>
                </c:pt>
              </c:numCache>
            </c:numRef>
          </c:val>
        </c:ser>
        <c:ser>
          <c:idx val="15"/>
          <c:order val="15"/>
          <c:tx>
            <c:strRef>
              <c:f>'8.10'!$K$25</c:f>
              <c:strCache>
                <c:ptCount val="1"/>
                <c:pt idx="0">
                  <c:v>Zemní plyn</c:v>
                </c:pt>
              </c:strCache>
            </c:strRef>
          </c:tx>
          <c:spPr>
            <a:solidFill>
              <a:srgbClr val="EBE600"/>
            </a:solidFill>
          </c:spPr>
          <c:invertIfNegative val="0"/>
          <c:cat>
            <c:strRef>
              <c:f>'8.10'!$L$9:$N$9</c:f>
              <c:strCache>
                <c:ptCount val="3"/>
                <c:pt idx="0">
                  <c:v>Leden</c:v>
                </c:pt>
                <c:pt idx="1">
                  <c:v>Únor</c:v>
                </c:pt>
                <c:pt idx="2">
                  <c:v>Březen</c:v>
                </c:pt>
              </c:strCache>
            </c:strRef>
          </c:cat>
          <c:val>
            <c:numRef>
              <c:f>'8.10'!$L$25:$N$25</c:f>
              <c:numCache>
                <c:formatCode>#,##0.0</c:formatCode>
                <c:ptCount val="3"/>
                <c:pt idx="0">
                  <c:v>73840.085241330322</c:v>
                </c:pt>
                <c:pt idx="1">
                  <c:v>61285.892485980323</c:v>
                </c:pt>
                <c:pt idx="2">
                  <c:v>53953.332075606784</c:v>
                </c:pt>
              </c:numCache>
            </c:numRef>
          </c:val>
        </c:ser>
        <c:dLbls>
          <c:showLegendKey val="0"/>
          <c:showVal val="0"/>
          <c:showCatName val="0"/>
          <c:showSerName val="0"/>
          <c:showPercent val="0"/>
          <c:showBubbleSize val="0"/>
        </c:dLbls>
        <c:gapWidth val="150"/>
        <c:overlap val="100"/>
        <c:axId val="202049792"/>
        <c:axId val="202055680"/>
      </c:barChart>
      <c:catAx>
        <c:axId val="202049792"/>
        <c:scaling>
          <c:orientation val="minMax"/>
        </c:scaling>
        <c:delete val="0"/>
        <c:axPos val="b"/>
        <c:numFmt formatCode="General" sourceLinked="1"/>
        <c:majorTickMark val="none"/>
        <c:minorTickMark val="none"/>
        <c:tickLblPos val="nextTo"/>
        <c:txPr>
          <a:bodyPr/>
          <a:lstStyle/>
          <a:p>
            <a:pPr>
              <a:defRPr sz="900"/>
            </a:pPr>
            <a:endParaRPr lang="cs-CZ"/>
          </a:p>
        </c:txPr>
        <c:crossAx val="202055680"/>
        <c:crosses val="autoZero"/>
        <c:auto val="1"/>
        <c:lblAlgn val="ctr"/>
        <c:lblOffset val="100"/>
        <c:noMultiLvlLbl val="0"/>
      </c:catAx>
      <c:valAx>
        <c:axId val="20205568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02049792"/>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5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'8.10'!$O$28:$O$35</c:f>
              <c:numCache>
                <c:formatCode>#,##0.0</c:formatCode>
                <c:ptCount val="8"/>
              </c:numCache>
            </c:numRef>
          </c:cat>
          <c:val>
            <c:numRef>
              <c:f>'8.10'!$J$28:$J$35</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5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'7.1'!$O$7</c:f>
              <c:strCache>
                <c:ptCount val="1"/>
              </c:strCache>
            </c:strRef>
          </c:tx>
          <c:invertIfNegative val="0"/>
          <c:cat>
            <c:numRef>
              <c:f>'7.1'!$P$6</c:f>
              <c:numCache>
                <c:formatCode>General</c:formatCode>
                <c:ptCount val="1"/>
              </c:numCache>
            </c:numRef>
          </c:cat>
          <c:val>
            <c:numRef>
              <c:f>'7.1'!$P$7</c:f>
              <c:numCache>
                <c:formatCode>0%</c:formatCode>
                <c:ptCount val="1"/>
              </c:numCache>
            </c:numRef>
          </c:val>
        </c:ser>
        <c:ser>
          <c:idx val="1"/>
          <c:order val="1"/>
          <c:tx>
            <c:strRef>
              <c:f>'7.1'!$O$8</c:f>
              <c:strCache>
                <c:ptCount val="1"/>
              </c:strCache>
            </c:strRef>
          </c:tx>
          <c:invertIfNegative val="0"/>
          <c:cat>
            <c:numRef>
              <c:f>'7.1'!$P$6</c:f>
              <c:numCache>
                <c:formatCode>General</c:formatCode>
                <c:ptCount val="1"/>
              </c:numCache>
            </c:numRef>
          </c:cat>
          <c:val>
            <c:numRef>
              <c:f>'7.1'!$P$8</c:f>
              <c:numCache>
                <c:formatCode>0%</c:formatCode>
                <c:ptCount val="1"/>
              </c:numCache>
            </c:numRef>
          </c:val>
        </c:ser>
        <c:ser>
          <c:idx val="2"/>
          <c:order val="2"/>
          <c:tx>
            <c:strRef>
              <c:f>'7.1'!$O$9</c:f>
              <c:strCache>
                <c:ptCount val="1"/>
              </c:strCache>
            </c:strRef>
          </c:tx>
          <c:invertIfNegative val="0"/>
          <c:cat>
            <c:numRef>
              <c:f>'7.1'!$P$6</c:f>
              <c:numCache>
                <c:formatCode>General</c:formatCode>
                <c:ptCount val="1"/>
              </c:numCache>
            </c:numRef>
          </c:cat>
          <c:val>
            <c:numRef>
              <c:f>'7.1'!$P$9</c:f>
              <c:numCache>
                <c:formatCode>0%</c:formatCode>
                <c:ptCount val="1"/>
              </c:numCache>
            </c:numRef>
          </c:val>
        </c:ser>
        <c:ser>
          <c:idx val="3"/>
          <c:order val="3"/>
          <c:tx>
            <c:strRef>
              <c:f>'7.1'!$O$10</c:f>
              <c:strCache>
                <c:ptCount val="1"/>
              </c:strCache>
            </c:strRef>
          </c:tx>
          <c:invertIfNegative val="0"/>
          <c:cat>
            <c:numRef>
              <c:f>'7.1'!$P$6</c:f>
              <c:numCache>
                <c:formatCode>General</c:formatCode>
                <c:ptCount val="1"/>
              </c:numCache>
            </c:numRef>
          </c:cat>
          <c:val>
            <c:numRef>
              <c:f>'7.1'!$P$10</c:f>
              <c:numCache>
                <c:formatCode>0%</c:formatCode>
                <c:ptCount val="1"/>
              </c:numCache>
            </c:numRef>
          </c:val>
        </c:ser>
        <c:ser>
          <c:idx val="4"/>
          <c:order val="4"/>
          <c:tx>
            <c:strRef>
              <c:f>'7.1'!$O$11</c:f>
              <c:strCache>
                <c:ptCount val="1"/>
              </c:strCache>
            </c:strRef>
          </c:tx>
          <c:invertIfNegative val="0"/>
          <c:cat>
            <c:numRef>
              <c:f>'7.1'!$P$6</c:f>
              <c:numCache>
                <c:formatCode>General</c:formatCode>
                <c:ptCount val="1"/>
              </c:numCache>
            </c:numRef>
          </c:cat>
          <c:val>
            <c:numRef>
              <c:f>'7.1'!$P$11</c:f>
              <c:numCache>
                <c:formatCode>0%</c:formatCode>
                <c:ptCount val="1"/>
              </c:numCache>
            </c:numRef>
          </c:val>
        </c:ser>
        <c:ser>
          <c:idx val="5"/>
          <c:order val="5"/>
          <c:tx>
            <c:strRef>
              <c:f>'7.1'!$O$12</c:f>
              <c:strCache>
                <c:ptCount val="1"/>
              </c:strCache>
            </c:strRef>
          </c:tx>
          <c:invertIfNegative val="0"/>
          <c:cat>
            <c:numRef>
              <c:f>'7.1'!$P$6</c:f>
              <c:numCache>
                <c:formatCode>General</c:formatCode>
                <c:ptCount val="1"/>
              </c:numCache>
            </c:numRef>
          </c:cat>
          <c:val>
            <c:numRef>
              <c:f>'7.1'!$P$12</c:f>
              <c:numCache>
                <c:formatCode>0%</c:formatCode>
                <c:ptCount val="1"/>
              </c:numCache>
            </c:numRef>
          </c:val>
        </c:ser>
        <c:ser>
          <c:idx val="6"/>
          <c:order val="6"/>
          <c:tx>
            <c:strRef>
              <c:f>'7.1'!$O$13</c:f>
              <c:strCache>
                <c:ptCount val="1"/>
              </c:strCache>
            </c:strRef>
          </c:tx>
          <c:invertIfNegative val="0"/>
          <c:cat>
            <c:numRef>
              <c:f>'7.1'!$P$6</c:f>
              <c:numCache>
                <c:formatCode>General</c:formatCode>
                <c:ptCount val="1"/>
              </c:numCache>
            </c:numRef>
          </c:cat>
          <c:val>
            <c:numRef>
              <c:f>'7.1'!$P$13</c:f>
              <c:numCache>
                <c:formatCode>0%</c:formatCode>
                <c:ptCount val="1"/>
              </c:numCache>
            </c:numRef>
          </c:val>
        </c:ser>
        <c:ser>
          <c:idx val="7"/>
          <c:order val="7"/>
          <c:tx>
            <c:strRef>
              <c:f>'7.1'!$O$14</c:f>
              <c:strCache>
                <c:ptCount val="1"/>
              </c:strCache>
            </c:strRef>
          </c:tx>
          <c:invertIfNegative val="0"/>
          <c:cat>
            <c:numRef>
              <c:f>'7.1'!$P$6</c:f>
              <c:numCache>
                <c:formatCode>General</c:formatCode>
                <c:ptCount val="1"/>
              </c:numCache>
            </c:numRef>
          </c:cat>
          <c:val>
            <c:numRef>
              <c:f>'7.1'!$P$14</c:f>
              <c:numCache>
                <c:formatCode>0%</c:formatCode>
                <c:ptCount val="1"/>
              </c:numCache>
            </c:numRef>
          </c:val>
        </c:ser>
        <c:dLbls>
          <c:showLegendKey val="0"/>
          <c:showVal val="0"/>
          <c:showCatName val="0"/>
          <c:showSerName val="0"/>
          <c:showPercent val="0"/>
          <c:showBubbleSize val="0"/>
        </c:dLbls>
        <c:gapWidth val="150"/>
        <c:axId val="235609472"/>
        <c:axId val="235619456"/>
      </c:barChart>
      <c:catAx>
        <c:axId val="235609472"/>
        <c:scaling>
          <c:orientation val="minMax"/>
        </c:scaling>
        <c:delete val="1"/>
        <c:axPos val="b"/>
        <c:numFmt formatCode="General" sourceLinked="1"/>
        <c:majorTickMark val="out"/>
        <c:minorTickMark val="none"/>
        <c:tickLblPos val="nextTo"/>
        <c:crossAx val="235619456"/>
        <c:crosses val="autoZero"/>
        <c:auto val="1"/>
        <c:lblAlgn val="ctr"/>
        <c:lblOffset val="100"/>
        <c:noMultiLvlLbl val="0"/>
      </c:catAx>
      <c:valAx>
        <c:axId val="235619456"/>
        <c:scaling>
          <c:orientation val="minMax"/>
        </c:scaling>
        <c:delete val="1"/>
        <c:axPos val="l"/>
        <c:numFmt formatCode="0%" sourceLinked="1"/>
        <c:majorTickMark val="out"/>
        <c:minorTickMark val="none"/>
        <c:tickLblPos val="nextTo"/>
        <c:crossAx val="23560947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'5.2'!$O$7</c:f>
              <c:strCache>
                <c:ptCount val="1"/>
              </c:strCache>
            </c:strRef>
          </c:tx>
          <c:invertIfNegative val="0"/>
          <c:cat>
            <c:numRef>
              <c:f>'5.2'!$P$6</c:f>
              <c:numCache>
                <c:formatCode>General</c:formatCode>
                <c:ptCount val="1"/>
              </c:numCache>
            </c:numRef>
          </c:cat>
          <c:val>
            <c:numRef>
              <c:f>'5.2'!$P$7</c:f>
              <c:numCache>
                <c:formatCode>General</c:formatCode>
                <c:ptCount val="1"/>
              </c:numCache>
            </c:numRef>
          </c:val>
        </c:ser>
        <c:ser>
          <c:idx val="1"/>
          <c:order val="1"/>
          <c:tx>
            <c:strRef>
              <c:f>'5.2'!$O$8</c:f>
              <c:strCache>
                <c:ptCount val="1"/>
              </c:strCache>
            </c:strRef>
          </c:tx>
          <c:invertIfNegative val="0"/>
          <c:cat>
            <c:numRef>
              <c:f>'5.2'!$P$6</c:f>
              <c:numCache>
                <c:formatCode>General</c:formatCode>
                <c:ptCount val="1"/>
              </c:numCache>
            </c:numRef>
          </c:cat>
          <c:val>
            <c:numRef>
              <c:f>'5.2'!$P$8</c:f>
              <c:numCache>
                <c:formatCode>General</c:formatCode>
                <c:ptCount val="1"/>
              </c:numCache>
            </c:numRef>
          </c:val>
        </c:ser>
        <c:ser>
          <c:idx val="2"/>
          <c:order val="2"/>
          <c:tx>
            <c:strRef>
              <c:f>'5.2'!$O$9</c:f>
              <c:strCache>
                <c:ptCount val="1"/>
              </c:strCache>
            </c:strRef>
          </c:tx>
          <c:invertIfNegative val="0"/>
          <c:cat>
            <c:numRef>
              <c:f>'5.2'!$P$6</c:f>
              <c:numCache>
                <c:formatCode>General</c:formatCode>
                <c:ptCount val="1"/>
              </c:numCache>
            </c:numRef>
          </c:cat>
          <c:val>
            <c:numRef>
              <c:f>'5.2'!$P$9</c:f>
              <c:numCache>
                <c:formatCode>General</c:formatCode>
                <c:ptCount val="1"/>
              </c:numCache>
            </c:numRef>
          </c:val>
        </c:ser>
        <c:ser>
          <c:idx val="3"/>
          <c:order val="3"/>
          <c:tx>
            <c:strRef>
              <c:f>'5.2'!$O$10</c:f>
              <c:strCache>
                <c:ptCount val="1"/>
              </c:strCache>
            </c:strRef>
          </c:tx>
          <c:invertIfNegative val="0"/>
          <c:cat>
            <c:numRef>
              <c:f>'5.2'!$P$6</c:f>
              <c:numCache>
                <c:formatCode>General</c:formatCode>
                <c:ptCount val="1"/>
              </c:numCache>
            </c:numRef>
          </c:cat>
          <c:val>
            <c:numRef>
              <c:f>'5.2'!$P$10</c:f>
              <c:numCache>
                <c:formatCode>General</c:formatCode>
                <c:ptCount val="1"/>
              </c:numCache>
            </c:numRef>
          </c:val>
        </c:ser>
        <c:ser>
          <c:idx val="4"/>
          <c:order val="4"/>
          <c:tx>
            <c:strRef>
              <c:f>'5.2'!$O$11</c:f>
              <c:strCache>
                <c:ptCount val="1"/>
              </c:strCache>
            </c:strRef>
          </c:tx>
          <c:invertIfNegative val="0"/>
          <c:cat>
            <c:numRef>
              <c:f>'5.2'!$P$6</c:f>
              <c:numCache>
                <c:formatCode>General</c:formatCode>
                <c:ptCount val="1"/>
              </c:numCache>
            </c:numRef>
          </c:cat>
          <c:val>
            <c:numRef>
              <c:f>'5.2'!$P$11</c:f>
              <c:numCache>
                <c:formatCode>General</c:formatCode>
                <c:ptCount val="1"/>
              </c:numCache>
            </c:numRef>
          </c:val>
        </c:ser>
        <c:ser>
          <c:idx val="5"/>
          <c:order val="5"/>
          <c:tx>
            <c:strRef>
              <c:f>'5.2'!$O$12</c:f>
              <c:strCache>
                <c:ptCount val="1"/>
              </c:strCache>
            </c:strRef>
          </c:tx>
          <c:invertIfNegative val="0"/>
          <c:cat>
            <c:numRef>
              <c:f>'5.2'!$P$6</c:f>
              <c:numCache>
                <c:formatCode>General</c:formatCode>
                <c:ptCount val="1"/>
              </c:numCache>
            </c:numRef>
          </c:cat>
          <c:val>
            <c:numRef>
              <c:f>'5.2'!$P$12</c:f>
              <c:numCache>
                <c:formatCode>General</c:formatCode>
                <c:ptCount val="1"/>
              </c:numCache>
            </c:numRef>
          </c:val>
        </c:ser>
        <c:ser>
          <c:idx val="6"/>
          <c:order val="6"/>
          <c:tx>
            <c:strRef>
              <c:f>'5.2'!$O$13</c:f>
              <c:strCache>
                <c:ptCount val="1"/>
              </c:strCache>
            </c:strRef>
          </c:tx>
          <c:invertIfNegative val="0"/>
          <c:cat>
            <c:numRef>
              <c:f>'5.2'!$P$6</c:f>
              <c:numCache>
                <c:formatCode>General</c:formatCode>
                <c:ptCount val="1"/>
              </c:numCache>
            </c:numRef>
          </c:cat>
          <c:val>
            <c:numRef>
              <c:f>'5.2'!$P$13</c:f>
              <c:numCache>
                <c:formatCode>General</c:formatCode>
                <c:ptCount val="1"/>
              </c:numCache>
            </c:numRef>
          </c:val>
        </c:ser>
        <c:ser>
          <c:idx val="7"/>
          <c:order val="7"/>
          <c:tx>
            <c:strRef>
              <c:f>'5.2'!$O$14</c:f>
              <c:strCache>
                <c:ptCount val="1"/>
              </c:strCache>
            </c:strRef>
          </c:tx>
          <c:invertIfNegative val="0"/>
          <c:cat>
            <c:numRef>
              <c:f>'5.2'!$P$6</c:f>
              <c:numCache>
                <c:formatCode>General</c:formatCode>
                <c:ptCount val="1"/>
              </c:numCache>
            </c:numRef>
          </c:cat>
          <c:val>
            <c:numRef>
              <c:f>'5.2'!$P$14</c:f>
              <c:numCache>
                <c:formatCode>General</c:formatCode>
                <c:ptCount val="1"/>
              </c:numCache>
            </c:numRef>
          </c:val>
        </c:ser>
        <c:ser>
          <c:idx val="8"/>
          <c:order val="8"/>
          <c:tx>
            <c:strRef>
              <c:f>'5.2'!$O$15</c:f>
              <c:strCache>
                <c:ptCount val="1"/>
              </c:strCache>
            </c:strRef>
          </c:tx>
          <c:invertIfNegative val="0"/>
          <c:cat>
            <c:numRef>
              <c:f>'5.2'!$P$6</c:f>
              <c:numCache>
                <c:formatCode>General</c:formatCode>
                <c:ptCount val="1"/>
              </c:numCache>
            </c:numRef>
          </c:cat>
          <c:val>
            <c:numRef>
              <c:f>'5.2'!$P$15</c:f>
              <c:numCache>
                <c:formatCode>General</c:formatCode>
                <c:ptCount val="1"/>
              </c:numCache>
            </c:numRef>
          </c:val>
        </c:ser>
        <c:ser>
          <c:idx val="9"/>
          <c:order val="9"/>
          <c:tx>
            <c:strRef>
              <c:f>'5.2'!$O$16</c:f>
              <c:strCache>
                <c:ptCount val="1"/>
              </c:strCache>
            </c:strRef>
          </c:tx>
          <c:invertIfNegative val="0"/>
          <c:cat>
            <c:numRef>
              <c:f>'5.2'!$P$6</c:f>
              <c:numCache>
                <c:formatCode>General</c:formatCode>
                <c:ptCount val="1"/>
              </c:numCache>
            </c:numRef>
          </c:cat>
          <c:val>
            <c:numRef>
              <c:f>'5.2'!$P$16</c:f>
              <c:numCache>
                <c:formatCode>General</c:formatCode>
                <c:ptCount val="1"/>
              </c:numCache>
            </c:numRef>
          </c:val>
        </c:ser>
        <c:ser>
          <c:idx val="10"/>
          <c:order val="10"/>
          <c:tx>
            <c:strRef>
              <c:f>'5.2'!$O$17</c:f>
              <c:strCache>
                <c:ptCount val="1"/>
              </c:strCache>
            </c:strRef>
          </c:tx>
          <c:invertIfNegative val="0"/>
          <c:cat>
            <c:numRef>
              <c:f>'5.2'!$P$6</c:f>
              <c:numCache>
                <c:formatCode>General</c:formatCode>
                <c:ptCount val="1"/>
              </c:numCache>
            </c:numRef>
          </c:cat>
          <c:val>
            <c:numRef>
              <c:f>'5.2'!$P$17</c:f>
              <c:numCache>
                <c:formatCode>General</c:formatCode>
                <c:ptCount val="1"/>
              </c:numCache>
            </c:numRef>
          </c:val>
        </c:ser>
        <c:ser>
          <c:idx val="11"/>
          <c:order val="11"/>
          <c:tx>
            <c:strRef>
              <c:f>'5.2'!$O$18</c:f>
              <c:strCache>
                <c:ptCount val="1"/>
              </c:strCache>
            </c:strRef>
          </c:tx>
          <c:invertIfNegative val="0"/>
          <c:cat>
            <c:numRef>
              <c:f>'5.2'!$P$6</c:f>
              <c:numCache>
                <c:formatCode>General</c:formatCode>
                <c:ptCount val="1"/>
              </c:numCache>
            </c:numRef>
          </c:cat>
          <c:val>
            <c:numRef>
              <c:f>'5.2'!$P$18</c:f>
              <c:numCache>
                <c:formatCode>General</c:formatCode>
                <c:ptCount val="1"/>
              </c:numCache>
            </c:numRef>
          </c:val>
        </c:ser>
        <c:ser>
          <c:idx val="12"/>
          <c:order val="12"/>
          <c:tx>
            <c:strRef>
              <c:f>'5.2'!$O$19</c:f>
              <c:strCache>
                <c:ptCount val="1"/>
              </c:strCache>
            </c:strRef>
          </c:tx>
          <c:invertIfNegative val="0"/>
          <c:cat>
            <c:numRef>
              <c:f>'5.2'!$P$6</c:f>
              <c:numCache>
                <c:formatCode>General</c:formatCode>
                <c:ptCount val="1"/>
              </c:numCache>
            </c:numRef>
          </c:cat>
          <c:val>
            <c:numRef>
              <c:f>'5.2'!$P$19</c:f>
              <c:numCache>
                <c:formatCode>General</c:formatCode>
                <c:ptCount val="1"/>
              </c:numCache>
            </c:numRef>
          </c:val>
        </c:ser>
        <c:ser>
          <c:idx val="13"/>
          <c:order val="13"/>
          <c:tx>
            <c:strRef>
              <c:f>'5.2'!$O$20</c:f>
              <c:strCache>
                <c:ptCount val="1"/>
              </c:strCache>
            </c:strRef>
          </c:tx>
          <c:invertIfNegative val="0"/>
          <c:cat>
            <c:numRef>
              <c:f>'5.2'!$P$6</c:f>
              <c:numCache>
                <c:formatCode>General</c:formatCode>
                <c:ptCount val="1"/>
              </c:numCache>
            </c:numRef>
          </c:cat>
          <c:val>
            <c:numRef>
              <c:f>'5.2'!$P$20</c:f>
              <c:numCache>
                <c:formatCode>General</c:formatCode>
                <c:ptCount val="1"/>
              </c:numCache>
            </c:numRef>
          </c:val>
        </c:ser>
        <c:dLbls>
          <c:showLegendKey val="0"/>
          <c:showVal val="0"/>
          <c:showCatName val="0"/>
          <c:showSerName val="0"/>
          <c:showPercent val="0"/>
          <c:showBubbleSize val="0"/>
        </c:dLbls>
        <c:gapWidth val="150"/>
        <c:axId val="126820736"/>
        <c:axId val="126822272"/>
      </c:barChart>
      <c:catAx>
        <c:axId val="126820736"/>
        <c:scaling>
          <c:orientation val="minMax"/>
        </c:scaling>
        <c:delete val="1"/>
        <c:axPos val="b"/>
        <c:numFmt formatCode="General" sourceLinked="1"/>
        <c:majorTickMark val="out"/>
        <c:minorTickMark val="none"/>
        <c:tickLblPos val="nextTo"/>
        <c:crossAx val="126822272"/>
        <c:crosses val="autoZero"/>
        <c:auto val="1"/>
        <c:lblAlgn val="ctr"/>
        <c:lblOffset val="100"/>
        <c:noMultiLvlLbl val="0"/>
      </c:catAx>
      <c:valAx>
        <c:axId val="126822272"/>
        <c:scaling>
          <c:orientation val="minMax"/>
        </c:scaling>
        <c:delete val="1"/>
        <c:axPos val="l"/>
        <c:numFmt formatCode="General" sourceLinked="1"/>
        <c:majorTickMark val="out"/>
        <c:minorTickMark val="none"/>
        <c:tickLblPos val="nextTo"/>
        <c:crossAx val="126820736"/>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dPt>
          <c:dPt>
            <c:idx val="1"/>
            <c:bubble3D val="0"/>
            <c:spPr>
              <a:solidFill>
                <a:srgbClr val="EEECE1">
                  <a:lumMod val="50000"/>
                </a:srgbClr>
              </a:solidFill>
            </c:spPr>
          </c:dPt>
          <c:dPt>
            <c:idx val="2"/>
            <c:bubble3D val="0"/>
            <c:spPr>
              <a:solidFill>
                <a:sysClr val="windowText" lastClr="000000"/>
              </a:solidFill>
            </c:spPr>
          </c:dPt>
          <c:dPt>
            <c:idx val="5"/>
            <c:bubble3D val="0"/>
          </c:dPt>
          <c:dPt>
            <c:idx val="6"/>
            <c:bubble3D val="0"/>
            <c:spPr>
              <a:solidFill>
                <a:srgbClr val="6E4932"/>
              </a:solidFill>
            </c:spPr>
          </c:dPt>
          <c:dPt>
            <c:idx val="7"/>
            <c:bubble3D val="0"/>
          </c:dPt>
          <c:dPt>
            <c:idx val="15"/>
            <c:bubble3D val="0"/>
            <c:spPr>
              <a:solidFill>
                <a:srgbClr val="EBE600"/>
              </a:solidFill>
            </c:spPr>
          </c:dPt>
          <c:cat>
            <c:numRef>
              <c:f>'8.13'!$O$10:$O$25</c:f>
              <c:numCache>
                <c:formatCode>0.0%</c:formatCode>
                <c:ptCount val="16"/>
              </c:numCache>
            </c:numRef>
          </c:cat>
          <c:val>
            <c:numRef>
              <c:f>'8.13'!$J$10:$J$25</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8.7459664576854723E-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'8.11'!$K$27</c:f>
              <c:strCache>
                <c:ptCount val="1"/>
                <c:pt idx="0">
                  <c:v>Průmysl</c:v>
                </c:pt>
              </c:strCache>
            </c:strRef>
          </c:tx>
          <c:invertIfNegative val="0"/>
          <c:cat>
            <c:strRef>
              <c:f>'8.11'!$L$26:$N$26</c:f>
              <c:strCache>
                <c:ptCount val="3"/>
                <c:pt idx="0">
                  <c:v>Leden</c:v>
                </c:pt>
                <c:pt idx="1">
                  <c:v>Únor</c:v>
                </c:pt>
                <c:pt idx="2">
                  <c:v>Březen</c:v>
                </c:pt>
              </c:strCache>
            </c:strRef>
          </c:cat>
          <c:val>
            <c:numRef>
              <c:f>'8.11'!$L$27:$N$27</c:f>
              <c:numCache>
                <c:formatCode>#,##0.0</c:formatCode>
                <c:ptCount val="3"/>
                <c:pt idx="0">
                  <c:v>137053.89499999999</c:v>
                </c:pt>
                <c:pt idx="1">
                  <c:v>105987.05100000001</c:v>
                </c:pt>
                <c:pt idx="2">
                  <c:v>95617.814000000013</c:v>
                </c:pt>
              </c:numCache>
            </c:numRef>
          </c:val>
        </c:ser>
        <c:ser>
          <c:idx val="1"/>
          <c:order val="1"/>
          <c:tx>
            <c:strRef>
              <c:f>'8.11'!$K$28</c:f>
              <c:strCache>
                <c:ptCount val="1"/>
                <c:pt idx="0">
                  <c:v>Energetika</c:v>
                </c:pt>
              </c:strCache>
            </c:strRef>
          </c:tx>
          <c:invertIfNegative val="0"/>
          <c:cat>
            <c:strRef>
              <c:f>'8.11'!$L$26:$N$26</c:f>
              <c:strCache>
                <c:ptCount val="3"/>
                <c:pt idx="0">
                  <c:v>Leden</c:v>
                </c:pt>
                <c:pt idx="1">
                  <c:v>Únor</c:v>
                </c:pt>
                <c:pt idx="2">
                  <c:v>Březen</c:v>
                </c:pt>
              </c:strCache>
            </c:strRef>
          </c:cat>
          <c:val>
            <c:numRef>
              <c:f>'8.11'!$L$28:$N$28</c:f>
              <c:numCache>
                <c:formatCode>#,##0.0</c:formatCode>
                <c:ptCount val="3"/>
                <c:pt idx="0">
                  <c:v>1367</c:v>
                </c:pt>
                <c:pt idx="1">
                  <c:v>1208</c:v>
                </c:pt>
                <c:pt idx="2">
                  <c:v>1322</c:v>
                </c:pt>
              </c:numCache>
            </c:numRef>
          </c:val>
        </c:ser>
        <c:ser>
          <c:idx val="2"/>
          <c:order val="2"/>
          <c:tx>
            <c:strRef>
              <c:f>'8.11'!$K$29</c:f>
              <c:strCache>
                <c:ptCount val="1"/>
                <c:pt idx="0">
                  <c:v>Doprava</c:v>
                </c:pt>
              </c:strCache>
            </c:strRef>
          </c:tx>
          <c:invertIfNegative val="0"/>
          <c:cat>
            <c:strRef>
              <c:f>'8.11'!$L$26:$N$26</c:f>
              <c:strCache>
                <c:ptCount val="3"/>
                <c:pt idx="0">
                  <c:v>Leden</c:v>
                </c:pt>
                <c:pt idx="1">
                  <c:v>Únor</c:v>
                </c:pt>
                <c:pt idx="2">
                  <c:v>Březen</c:v>
                </c:pt>
              </c:strCache>
            </c:strRef>
          </c:cat>
          <c:val>
            <c:numRef>
              <c:f>'8.11'!$L$29:$N$29</c:f>
              <c:numCache>
                <c:formatCode>#,##0.0</c:formatCode>
                <c:ptCount val="3"/>
                <c:pt idx="0">
                  <c:v>6261.4</c:v>
                </c:pt>
                <c:pt idx="1">
                  <c:v>5183.03</c:v>
                </c:pt>
                <c:pt idx="2">
                  <c:v>4350.99</c:v>
                </c:pt>
              </c:numCache>
            </c:numRef>
          </c:val>
        </c:ser>
        <c:ser>
          <c:idx val="3"/>
          <c:order val="3"/>
          <c:tx>
            <c:strRef>
              <c:f>'8.11'!$K$30</c:f>
              <c:strCache>
                <c:ptCount val="1"/>
                <c:pt idx="0">
                  <c:v>Stavebnictví</c:v>
                </c:pt>
              </c:strCache>
            </c:strRef>
          </c:tx>
          <c:invertIfNegative val="0"/>
          <c:cat>
            <c:strRef>
              <c:f>'8.11'!$L$26:$N$26</c:f>
              <c:strCache>
                <c:ptCount val="3"/>
                <c:pt idx="0">
                  <c:v>Leden</c:v>
                </c:pt>
                <c:pt idx="1">
                  <c:v>Únor</c:v>
                </c:pt>
                <c:pt idx="2">
                  <c:v>Březen</c:v>
                </c:pt>
              </c:strCache>
            </c:strRef>
          </c:cat>
          <c:val>
            <c:numRef>
              <c:f>'8.11'!$L$30:$N$30</c:f>
              <c:numCache>
                <c:formatCode>#,##0.0</c:formatCode>
                <c:ptCount val="3"/>
                <c:pt idx="0">
                  <c:v>614.26</c:v>
                </c:pt>
                <c:pt idx="1">
                  <c:v>409.42</c:v>
                </c:pt>
                <c:pt idx="2">
                  <c:v>361.1</c:v>
                </c:pt>
              </c:numCache>
            </c:numRef>
          </c:val>
        </c:ser>
        <c:ser>
          <c:idx val="4"/>
          <c:order val="4"/>
          <c:tx>
            <c:strRef>
              <c:f>'8.11'!$K$31</c:f>
              <c:strCache>
                <c:ptCount val="1"/>
                <c:pt idx="0">
                  <c:v>Zemědělství a lesnictví</c:v>
                </c:pt>
              </c:strCache>
            </c:strRef>
          </c:tx>
          <c:invertIfNegative val="0"/>
          <c:cat>
            <c:strRef>
              <c:f>'8.11'!$L$26:$N$26</c:f>
              <c:strCache>
                <c:ptCount val="3"/>
                <c:pt idx="0">
                  <c:v>Leden</c:v>
                </c:pt>
                <c:pt idx="1">
                  <c:v>Únor</c:v>
                </c:pt>
                <c:pt idx="2">
                  <c:v>Březen</c:v>
                </c:pt>
              </c:strCache>
            </c:strRef>
          </c:cat>
          <c:val>
            <c:numRef>
              <c:f>'8.11'!$L$31:$N$31</c:f>
              <c:numCache>
                <c:formatCode>#,##0.0</c:formatCode>
                <c:ptCount val="3"/>
                <c:pt idx="0">
                  <c:v>6503.4800000000005</c:v>
                </c:pt>
                <c:pt idx="1">
                  <c:v>6636.74</c:v>
                </c:pt>
                <c:pt idx="2">
                  <c:v>6560.07</c:v>
                </c:pt>
              </c:numCache>
            </c:numRef>
          </c:val>
        </c:ser>
        <c:ser>
          <c:idx val="5"/>
          <c:order val="5"/>
          <c:tx>
            <c:strRef>
              <c:f>'8.11'!$K$32</c:f>
              <c:strCache>
                <c:ptCount val="1"/>
                <c:pt idx="0">
                  <c:v>Domácnosti</c:v>
                </c:pt>
              </c:strCache>
            </c:strRef>
          </c:tx>
          <c:invertIfNegative val="0"/>
          <c:cat>
            <c:strRef>
              <c:f>'8.11'!$L$26:$N$26</c:f>
              <c:strCache>
                <c:ptCount val="3"/>
                <c:pt idx="0">
                  <c:v>Leden</c:v>
                </c:pt>
                <c:pt idx="1">
                  <c:v>Únor</c:v>
                </c:pt>
                <c:pt idx="2">
                  <c:v>Březen</c:v>
                </c:pt>
              </c:strCache>
            </c:strRef>
          </c:cat>
          <c:val>
            <c:numRef>
              <c:f>'8.11'!$L$32:$N$32</c:f>
              <c:numCache>
                <c:formatCode>#,##0.0</c:formatCode>
                <c:ptCount val="3"/>
                <c:pt idx="0">
                  <c:v>314650.16600000003</c:v>
                </c:pt>
                <c:pt idx="1">
                  <c:v>238609.19000000003</c:v>
                </c:pt>
                <c:pt idx="2">
                  <c:v>188104.8</c:v>
                </c:pt>
              </c:numCache>
            </c:numRef>
          </c:val>
        </c:ser>
        <c:ser>
          <c:idx val="6"/>
          <c:order val="6"/>
          <c:tx>
            <c:strRef>
              <c:f>'8.11'!$K$33</c:f>
              <c:strCache>
                <c:ptCount val="1"/>
                <c:pt idx="0">
                  <c:v>Obchod, služby, školství, zdravotnictví</c:v>
                </c:pt>
              </c:strCache>
            </c:strRef>
          </c:tx>
          <c:invertIfNegative val="0"/>
          <c:cat>
            <c:strRef>
              <c:f>'8.11'!$L$26:$N$26</c:f>
              <c:strCache>
                <c:ptCount val="3"/>
                <c:pt idx="0">
                  <c:v>Leden</c:v>
                </c:pt>
                <c:pt idx="1">
                  <c:v>Únor</c:v>
                </c:pt>
                <c:pt idx="2">
                  <c:v>Březen</c:v>
                </c:pt>
              </c:strCache>
            </c:strRef>
          </c:cat>
          <c:val>
            <c:numRef>
              <c:f>'8.11'!$L$33:$N$33</c:f>
              <c:numCache>
                <c:formatCode>#,##0.0</c:formatCode>
                <c:ptCount val="3"/>
                <c:pt idx="0">
                  <c:v>210135.82499999998</c:v>
                </c:pt>
                <c:pt idx="1">
                  <c:v>177901.75799999997</c:v>
                </c:pt>
                <c:pt idx="2">
                  <c:v>129583.69799999999</c:v>
                </c:pt>
              </c:numCache>
            </c:numRef>
          </c:val>
        </c:ser>
        <c:ser>
          <c:idx val="7"/>
          <c:order val="7"/>
          <c:tx>
            <c:strRef>
              <c:f>'8.11'!$K$34</c:f>
              <c:strCache>
                <c:ptCount val="1"/>
                <c:pt idx="0">
                  <c:v>Ostatní</c:v>
                </c:pt>
              </c:strCache>
            </c:strRef>
          </c:tx>
          <c:invertIfNegative val="0"/>
          <c:cat>
            <c:strRef>
              <c:f>'8.11'!$L$26:$N$26</c:f>
              <c:strCache>
                <c:ptCount val="3"/>
                <c:pt idx="0">
                  <c:v>Leden</c:v>
                </c:pt>
                <c:pt idx="1">
                  <c:v>Únor</c:v>
                </c:pt>
                <c:pt idx="2">
                  <c:v>Březen</c:v>
                </c:pt>
              </c:strCache>
            </c:strRef>
          </c:cat>
          <c:val>
            <c:numRef>
              <c:f>'8.11'!$L$34:$N$34</c:f>
              <c:numCache>
                <c:formatCode>#,##0.0</c:formatCode>
                <c:ptCount val="3"/>
                <c:pt idx="0">
                  <c:v>9797.7240000000002</c:v>
                </c:pt>
                <c:pt idx="1">
                  <c:v>7374.2420000000002</c:v>
                </c:pt>
                <c:pt idx="2">
                  <c:v>6602.8640000000005</c:v>
                </c:pt>
              </c:numCache>
            </c:numRef>
          </c:val>
        </c:ser>
        <c:dLbls>
          <c:showLegendKey val="0"/>
          <c:showVal val="0"/>
          <c:showCatName val="0"/>
          <c:showSerName val="0"/>
          <c:showPercent val="0"/>
          <c:showBubbleSize val="0"/>
        </c:dLbls>
        <c:gapWidth val="150"/>
        <c:overlap val="100"/>
        <c:axId val="245394048"/>
        <c:axId val="245408128"/>
      </c:barChart>
      <c:catAx>
        <c:axId val="245394048"/>
        <c:scaling>
          <c:orientation val="minMax"/>
        </c:scaling>
        <c:delete val="0"/>
        <c:axPos val="b"/>
        <c:numFmt formatCode="General" sourceLinked="1"/>
        <c:majorTickMark val="none"/>
        <c:minorTickMark val="none"/>
        <c:tickLblPos val="nextTo"/>
        <c:txPr>
          <a:bodyPr/>
          <a:lstStyle/>
          <a:p>
            <a:pPr>
              <a:defRPr sz="900"/>
            </a:pPr>
            <a:endParaRPr lang="cs-CZ"/>
          </a:p>
        </c:txPr>
        <c:crossAx val="245408128"/>
        <c:crosses val="autoZero"/>
        <c:auto val="1"/>
        <c:lblAlgn val="ctr"/>
        <c:lblOffset val="100"/>
        <c:noMultiLvlLbl val="0"/>
      </c:catAx>
      <c:valAx>
        <c:axId val="24540812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4539404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6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'8.11'!$L$39</c:f>
              <c:strCache>
                <c:ptCount val="1"/>
                <c:pt idx="0">
                  <c:v>Instalovaný výkon</c:v>
                </c:pt>
              </c:strCache>
            </c:strRef>
          </c:tx>
          <c:invertIfNegative val="0"/>
          <c:val>
            <c:numRef>
              <c:f>'8.11'!$M$39</c:f>
              <c:numCache>
                <c:formatCode>0.0%</c:formatCode>
                <c:ptCount val="1"/>
                <c:pt idx="0">
                  <c:v>2.6572802303324972E-2</c:v>
                </c:pt>
              </c:numCache>
            </c:numRef>
          </c:val>
        </c:ser>
        <c:ser>
          <c:idx val="1"/>
          <c:order val="1"/>
          <c:tx>
            <c:strRef>
              <c:f>'8.11'!$L$40</c:f>
              <c:strCache>
                <c:ptCount val="1"/>
                <c:pt idx="0">
                  <c:v>Výroba tepla brutto</c:v>
                </c:pt>
              </c:strCache>
            </c:strRef>
          </c:tx>
          <c:invertIfNegative val="0"/>
          <c:val>
            <c:numRef>
              <c:f>'8.11'!$M$40</c:f>
              <c:numCache>
                <c:formatCode>0.0%</c:formatCode>
                <c:ptCount val="1"/>
                <c:pt idx="0">
                  <c:v>3.9348877789630275E-2</c:v>
                </c:pt>
              </c:numCache>
            </c:numRef>
          </c:val>
        </c:ser>
        <c:ser>
          <c:idx val="2"/>
          <c:order val="2"/>
          <c:tx>
            <c:strRef>
              <c:f>'8.11'!$L$41</c:f>
              <c:strCache>
                <c:ptCount val="1"/>
                <c:pt idx="0">
                  <c:v>Dodávky tepla</c:v>
                </c:pt>
              </c:strCache>
            </c:strRef>
          </c:tx>
          <c:invertIfNegative val="0"/>
          <c:val>
            <c:numRef>
              <c:f>'8.11'!$M$41</c:f>
              <c:numCache>
                <c:formatCode>0.0%</c:formatCode>
                <c:ptCount val="1"/>
                <c:pt idx="0">
                  <c:v>4.940784542875265E-2</c:v>
                </c:pt>
              </c:numCache>
            </c:numRef>
          </c:val>
        </c:ser>
        <c:dLbls>
          <c:showLegendKey val="0"/>
          <c:showVal val="0"/>
          <c:showCatName val="0"/>
          <c:showSerName val="0"/>
          <c:showPercent val="0"/>
          <c:showBubbleSize val="0"/>
        </c:dLbls>
        <c:gapWidth val="150"/>
        <c:axId val="245966336"/>
        <c:axId val="245967872"/>
      </c:barChart>
      <c:catAx>
        <c:axId val="245966336"/>
        <c:scaling>
          <c:orientation val="maxMin"/>
        </c:scaling>
        <c:delete val="0"/>
        <c:axPos val="l"/>
        <c:numFmt formatCode="General" sourceLinked="1"/>
        <c:majorTickMark val="none"/>
        <c:minorTickMark val="none"/>
        <c:tickLblPos val="none"/>
        <c:crossAx val="245967872"/>
        <c:crosses val="autoZero"/>
        <c:auto val="1"/>
        <c:lblAlgn val="ctr"/>
        <c:lblOffset val="100"/>
        <c:noMultiLvlLbl val="0"/>
      </c:catAx>
      <c:valAx>
        <c:axId val="245967872"/>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45966336"/>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6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28462293680703638"/>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'8.11'!$K$10</c:f>
              <c:strCache>
                <c:ptCount val="1"/>
                <c:pt idx="0">
                  <c:v>Biomasa</c:v>
                </c:pt>
              </c:strCache>
            </c:strRef>
          </c:tx>
          <c:spPr>
            <a:solidFill>
              <a:schemeClr val="accent3">
                <a:lumMod val="75000"/>
              </a:schemeClr>
            </a:solidFill>
          </c:spPr>
          <c:invertIfNegative val="0"/>
          <c:cat>
            <c:strRef>
              <c:f>'8.11'!$L$9:$N$9</c:f>
              <c:strCache>
                <c:ptCount val="3"/>
                <c:pt idx="0">
                  <c:v>Leden</c:v>
                </c:pt>
                <c:pt idx="1">
                  <c:v>Únor</c:v>
                </c:pt>
                <c:pt idx="2">
                  <c:v>Březen</c:v>
                </c:pt>
              </c:strCache>
            </c:strRef>
          </c:cat>
          <c:val>
            <c:numRef>
              <c:f>'8.11'!$L$10:$N$10</c:f>
              <c:numCache>
                <c:formatCode>#,##0.0</c:formatCode>
                <c:ptCount val="3"/>
                <c:pt idx="0">
                  <c:v>71548.788</c:v>
                </c:pt>
                <c:pt idx="1">
                  <c:v>63613.385999999999</c:v>
                </c:pt>
                <c:pt idx="2">
                  <c:v>50977.531000000003</c:v>
                </c:pt>
              </c:numCache>
            </c:numRef>
          </c:val>
        </c:ser>
        <c:ser>
          <c:idx val="1"/>
          <c:order val="1"/>
          <c:tx>
            <c:strRef>
              <c:f>'8.11'!$K$11</c:f>
              <c:strCache>
                <c:ptCount val="1"/>
                <c:pt idx="0">
                  <c:v>Bioplyn</c:v>
                </c:pt>
              </c:strCache>
            </c:strRef>
          </c:tx>
          <c:spPr>
            <a:solidFill>
              <a:schemeClr val="bg2">
                <a:lumMod val="50000"/>
              </a:schemeClr>
            </a:solidFill>
          </c:spPr>
          <c:invertIfNegative val="0"/>
          <c:cat>
            <c:strRef>
              <c:f>'8.11'!$L$9:$N$9</c:f>
              <c:strCache>
                <c:ptCount val="3"/>
                <c:pt idx="0">
                  <c:v>Leden</c:v>
                </c:pt>
                <c:pt idx="1">
                  <c:v>Únor</c:v>
                </c:pt>
                <c:pt idx="2">
                  <c:v>Březen</c:v>
                </c:pt>
              </c:strCache>
            </c:strRef>
          </c:cat>
          <c:val>
            <c:numRef>
              <c:f>'8.11'!$L$11:$N$11</c:f>
              <c:numCache>
                <c:formatCode>#,##0.0</c:formatCode>
                <c:ptCount val="3"/>
                <c:pt idx="0">
                  <c:v>8966.1139999999996</c:v>
                </c:pt>
                <c:pt idx="1">
                  <c:v>7820.9499999999989</c:v>
                </c:pt>
                <c:pt idx="2">
                  <c:v>7835.9659999999994</c:v>
                </c:pt>
              </c:numCache>
            </c:numRef>
          </c:val>
        </c:ser>
        <c:ser>
          <c:idx val="2"/>
          <c:order val="2"/>
          <c:tx>
            <c:strRef>
              <c:f>'8.11'!$K$12</c:f>
              <c:strCache>
                <c:ptCount val="1"/>
                <c:pt idx="0">
                  <c:v>Černé uhlí</c:v>
                </c:pt>
              </c:strCache>
            </c:strRef>
          </c:tx>
          <c:spPr>
            <a:solidFill>
              <a:schemeClr val="tx1"/>
            </a:solidFill>
          </c:spPr>
          <c:invertIfNegative val="0"/>
          <c:cat>
            <c:strRef>
              <c:f>'8.11'!$L$9:$N$9</c:f>
              <c:strCache>
                <c:ptCount val="3"/>
                <c:pt idx="0">
                  <c:v>Leden</c:v>
                </c:pt>
                <c:pt idx="1">
                  <c:v>Únor</c:v>
                </c:pt>
                <c:pt idx="2">
                  <c:v>Březen</c:v>
                </c:pt>
              </c:strCache>
            </c:strRef>
          </c:cat>
          <c:val>
            <c:numRef>
              <c:f>'8.11'!$L$12:$N$12</c:f>
              <c:numCache>
                <c:formatCode>#,##0.0</c:formatCode>
                <c:ptCount val="3"/>
                <c:pt idx="0">
                  <c:v>0</c:v>
                </c:pt>
                <c:pt idx="1">
                  <c:v>0</c:v>
                </c:pt>
                <c:pt idx="2">
                  <c:v>0</c:v>
                </c:pt>
              </c:numCache>
            </c:numRef>
          </c:val>
        </c:ser>
        <c:ser>
          <c:idx val="3"/>
          <c:order val="3"/>
          <c:tx>
            <c:strRef>
              <c:f>'8.11'!$K$13</c:f>
              <c:strCache>
                <c:ptCount val="1"/>
                <c:pt idx="0">
                  <c:v>Elektrická energie</c:v>
                </c:pt>
              </c:strCache>
            </c:strRef>
          </c:tx>
          <c:invertIfNegative val="0"/>
          <c:cat>
            <c:strRef>
              <c:f>'8.11'!$L$9:$N$9</c:f>
              <c:strCache>
                <c:ptCount val="3"/>
                <c:pt idx="0">
                  <c:v>Leden</c:v>
                </c:pt>
                <c:pt idx="1">
                  <c:v>Únor</c:v>
                </c:pt>
                <c:pt idx="2">
                  <c:v>Březen</c:v>
                </c:pt>
              </c:strCache>
            </c:strRef>
          </c:cat>
          <c:val>
            <c:numRef>
              <c:f>'8.11'!$L$13:$N$13</c:f>
              <c:numCache>
                <c:formatCode>#,##0.0</c:formatCode>
                <c:ptCount val="3"/>
                <c:pt idx="0">
                  <c:v>178.48</c:v>
                </c:pt>
                <c:pt idx="1">
                  <c:v>142.63999999999999</c:v>
                </c:pt>
                <c:pt idx="2">
                  <c:v>183.51</c:v>
                </c:pt>
              </c:numCache>
            </c:numRef>
          </c:val>
        </c:ser>
        <c:ser>
          <c:idx val="4"/>
          <c:order val="4"/>
          <c:tx>
            <c:strRef>
              <c:f>'8.11'!$K$14</c:f>
              <c:strCache>
                <c:ptCount val="1"/>
                <c:pt idx="0">
                  <c:v>Energie prostředí (tepelné čerpadlo)</c:v>
                </c:pt>
              </c:strCache>
            </c:strRef>
          </c:tx>
          <c:invertIfNegative val="0"/>
          <c:cat>
            <c:strRef>
              <c:f>'8.11'!$L$9:$N$9</c:f>
              <c:strCache>
                <c:ptCount val="3"/>
                <c:pt idx="0">
                  <c:v>Leden</c:v>
                </c:pt>
                <c:pt idx="1">
                  <c:v>Únor</c:v>
                </c:pt>
                <c:pt idx="2">
                  <c:v>Březen</c:v>
                </c:pt>
              </c:strCache>
            </c:strRef>
          </c:cat>
          <c:val>
            <c:numRef>
              <c:f>'8.11'!$L$14:$N$14</c:f>
              <c:numCache>
                <c:formatCode>#,##0.0</c:formatCode>
                <c:ptCount val="3"/>
                <c:pt idx="0">
                  <c:v>0</c:v>
                </c:pt>
                <c:pt idx="1">
                  <c:v>0</c:v>
                </c:pt>
                <c:pt idx="2">
                  <c:v>0</c:v>
                </c:pt>
              </c:numCache>
            </c:numRef>
          </c:val>
        </c:ser>
        <c:ser>
          <c:idx val="5"/>
          <c:order val="5"/>
          <c:tx>
            <c:strRef>
              <c:f>'8.11'!$K$15</c:f>
              <c:strCache>
                <c:ptCount val="1"/>
                <c:pt idx="0">
                  <c:v>Energie Slunce (solární kolektor)</c:v>
                </c:pt>
              </c:strCache>
            </c:strRef>
          </c:tx>
          <c:invertIfNegative val="0"/>
          <c:cat>
            <c:strRef>
              <c:f>'8.11'!$L$9:$N$9</c:f>
              <c:strCache>
                <c:ptCount val="3"/>
                <c:pt idx="0">
                  <c:v>Leden</c:v>
                </c:pt>
                <c:pt idx="1">
                  <c:v>Únor</c:v>
                </c:pt>
                <c:pt idx="2">
                  <c:v>Březen</c:v>
                </c:pt>
              </c:strCache>
            </c:strRef>
          </c:cat>
          <c:val>
            <c:numRef>
              <c:f>'8.11'!$L$15:$N$15</c:f>
              <c:numCache>
                <c:formatCode>#,##0.0</c:formatCode>
                <c:ptCount val="3"/>
                <c:pt idx="0">
                  <c:v>0</c:v>
                </c:pt>
                <c:pt idx="1">
                  <c:v>0</c:v>
                </c:pt>
                <c:pt idx="2">
                  <c:v>0</c:v>
                </c:pt>
              </c:numCache>
            </c:numRef>
          </c:val>
        </c:ser>
        <c:ser>
          <c:idx val="6"/>
          <c:order val="6"/>
          <c:tx>
            <c:strRef>
              <c:f>'8.11'!$K$16</c:f>
              <c:strCache>
                <c:ptCount val="1"/>
                <c:pt idx="0">
                  <c:v>Hnědé uhlí</c:v>
                </c:pt>
              </c:strCache>
            </c:strRef>
          </c:tx>
          <c:spPr>
            <a:solidFill>
              <a:srgbClr val="6E4932"/>
            </a:solidFill>
          </c:spPr>
          <c:invertIfNegative val="0"/>
          <c:cat>
            <c:strRef>
              <c:f>'8.11'!$L$9:$N$9</c:f>
              <c:strCache>
                <c:ptCount val="3"/>
                <c:pt idx="0">
                  <c:v>Leden</c:v>
                </c:pt>
                <c:pt idx="1">
                  <c:v>Únor</c:v>
                </c:pt>
                <c:pt idx="2">
                  <c:v>Březen</c:v>
                </c:pt>
              </c:strCache>
            </c:strRef>
          </c:cat>
          <c:val>
            <c:numRef>
              <c:f>'8.11'!$L$16:$N$16</c:f>
              <c:numCache>
                <c:formatCode>#,##0.0</c:formatCode>
                <c:ptCount val="3"/>
                <c:pt idx="0">
                  <c:v>473881.73899999994</c:v>
                </c:pt>
                <c:pt idx="1">
                  <c:v>362506.86300000001</c:v>
                </c:pt>
                <c:pt idx="2">
                  <c:v>272914.21999999997</c:v>
                </c:pt>
              </c:numCache>
            </c:numRef>
          </c:val>
        </c:ser>
        <c:ser>
          <c:idx val="7"/>
          <c:order val="7"/>
          <c:tx>
            <c:strRef>
              <c:f>'8.11'!$K$17</c:f>
              <c:strCache>
                <c:ptCount val="1"/>
                <c:pt idx="0">
                  <c:v>Jaderné palivo</c:v>
                </c:pt>
              </c:strCache>
            </c:strRef>
          </c:tx>
          <c:invertIfNegative val="0"/>
          <c:cat>
            <c:strRef>
              <c:f>'8.11'!$L$9:$N$9</c:f>
              <c:strCache>
                <c:ptCount val="3"/>
                <c:pt idx="0">
                  <c:v>Leden</c:v>
                </c:pt>
                <c:pt idx="1">
                  <c:v>Únor</c:v>
                </c:pt>
                <c:pt idx="2">
                  <c:v>Březen</c:v>
                </c:pt>
              </c:strCache>
            </c:strRef>
          </c:cat>
          <c:val>
            <c:numRef>
              <c:f>'8.11'!$L$17:$N$17</c:f>
              <c:numCache>
                <c:formatCode>#,##0.0</c:formatCode>
                <c:ptCount val="3"/>
                <c:pt idx="0">
                  <c:v>0</c:v>
                </c:pt>
                <c:pt idx="1">
                  <c:v>0</c:v>
                </c:pt>
                <c:pt idx="2">
                  <c:v>0</c:v>
                </c:pt>
              </c:numCache>
            </c:numRef>
          </c:val>
        </c:ser>
        <c:ser>
          <c:idx val="8"/>
          <c:order val="8"/>
          <c:tx>
            <c:strRef>
              <c:f>'8.11'!$K$18</c:f>
              <c:strCache>
                <c:ptCount val="1"/>
                <c:pt idx="0">
                  <c:v>Koks</c:v>
                </c:pt>
              </c:strCache>
            </c:strRef>
          </c:tx>
          <c:invertIfNegative val="0"/>
          <c:cat>
            <c:strRef>
              <c:f>'8.11'!$L$9:$N$9</c:f>
              <c:strCache>
                <c:ptCount val="3"/>
                <c:pt idx="0">
                  <c:v>Leden</c:v>
                </c:pt>
                <c:pt idx="1">
                  <c:v>Únor</c:v>
                </c:pt>
                <c:pt idx="2">
                  <c:v>Březen</c:v>
                </c:pt>
              </c:strCache>
            </c:strRef>
          </c:cat>
          <c:val>
            <c:numRef>
              <c:f>'8.11'!$L$18:$N$18</c:f>
              <c:numCache>
                <c:formatCode>#,##0.0</c:formatCode>
                <c:ptCount val="3"/>
                <c:pt idx="0">
                  <c:v>0</c:v>
                </c:pt>
                <c:pt idx="1">
                  <c:v>0</c:v>
                </c:pt>
                <c:pt idx="2">
                  <c:v>0</c:v>
                </c:pt>
              </c:numCache>
            </c:numRef>
          </c:val>
        </c:ser>
        <c:ser>
          <c:idx val="9"/>
          <c:order val="9"/>
          <c:tx>
            <c:strRef>
              <c:f>'8.11'!$K$19</c:f>
              <c:strCache>
                <c:ptCount val="1"/>
                <c:pt idx="0">
                  <c:v>Odpadní teplo</c:v>
                </c:pt>
              </c:strCache>
            </c:strRef>
          </c:tx>
          <c:invertIfNegative val="0"/>
          <c:cat>
            <c:strRef>
              <c:f>'8.11'!$L$9:$N$9</c:f>
              <c:strCache>
                <c:ptCount val="3"/>
                <c:pt idx="0">
                  <c:v>Leden</c:v>
                </c:pt>
                <c:pt idx="1">
                  <c:v>Únor</c:v>
                </c:pt>
                <c:pt idx="2">
                  <c:v>Březen</c:v>
                </c:pt>
              </c:strCache>
            </c:strRef>
          </c:cat>
          <c:val>
            <c:numRef>
              <c:f>'8.11'!$L$19:$N$19</c:f>
              <c:numCache>
                <c:formatCode>#,##0.0</c:formatCode>
                <c:ptCount val="3"/>
                <c:pt idx="0">
                  <c:v>0</c:v>
                </c:pt>
                <c:pt idx="1">
                  <c:v>0</c:v>
                </c:pt>
                <c:pt idx="2">
                  <c:v>0</c:v>
                </c:pt>
              </c:numCache>
            </c:numRef>
          </c:val>
        </c:ser>
        <c:ser>
          <c:idx val="10"/>
          <c:order val="10"/>
          <c:tx>
            <c:strRef>
              <c:f>'8.11'!$K$20</c:f>
              <c:strCache>
                <c:ptCount val="1"/>
                <c:pt idx="0">
                  <c:v>Ostatní kapalná paliva</c:v>
                </c:pt>
              </c:strCache>
            </c:strRef>
          </c:tx>
          <c:invertIfNegative val="0"/>
          <c:cat>
            <c:strRef>
              <c:f>'8.11'!$L$9:$N$9</c:f>
              <c:strCache>
                <c:ptCount val="3"/>
                <c:pt idx="0">
                  <c:v>Leden</c:v>
                </c:pt>
                <c:pt idx="1">
                  <c:v>Únor</c:v>
                </c:pt>
                <c:pt idx="2">
                  <c:v>Březen</c:v>
                </c:pt>
              </c:strCache>
            </c:strRef>
          </c:cat>
          <c:val>
            <c:numRef>
              <c:f>'8.11'!$L$20:$N$20</c:f>
              <c:numCache>
                <c:formatCode>#,##0.0</c:formatCode>
                <c:ptCount val="3"/>
                <c:pt idx="0">
                  <c:v>0</c:v>
                </c:pt>
                <c:pt idx="1">
                  <c:v>0</c:v>
                </c:pt>
                <c:pt idx="2">
                  <c:v>0</c:v>
                </c:pt>
              </c:numCache>
            </c:numRef>
          </c:val>
        </c:ser>
        <c:ser>
          <c:idx val="11"/>
          <c:order val="11"/>
          <c:tx>
            <c:strRef>
              <c:f>'8.11'!$K$21</c:f>
              <c:strCache>
                <c:ptCount val="1"/>
                <c:pt idx="0">
                  <c:v>Ostatní pevná paliva</c:v>
                </c:pt>
              </c:strCache>
            </c:strRef>
          </c:tx>
          <c:invertIfNegative val="0"/>
          <c:cat>
            <c:strRef>
              <c:f>'8.11'!$L$9:$N$9</c:f>
              <c:strCache>
                <c:ptCount val="3"/>
                <c:pt idx="0">
                  <c:v>Leden</c:v>
                </c:pt>
                <c:pt idx="1">
                  <c:v>Únor</c:v>
                </c:pt>
                <c:pt idx="2">
                  <c:v>Březen</c:v>
                </c:pt>
              </c:strCache>
            </c:strRef>
          </c:cat>
          <c:val>
            <c:numRef>
              <c:f>'8.11'!$L$21:$N$21</c:f>
              <c:numCache>
                <c:formatCode>#,##0.0</c:formatCode>
                <c:ptCount val="3"/>
                <c:pt idx="0">
                  <c:v>31169.428</c:v>
                </c:pt>
                <c:pt idx="1">
                  <c:v>33345.847999999998</c:v>
                </c:pt>
                <c:pt idx="2">
                  <c:v>32590.899000000001</c:v>
                </c:pt>
              </c:numCache>
            </c:numRef>
          </c:val>
        </c:ser>
        <c:ser>
          <c:idx val="12"/>
          <c:order val="12"/>
          <c:tx>
            <c:strRef>
              <c:f>'8.11'!$K$22</c:f>
              <c:strCache>
                <c:ptCount val="1"/>
                <c:pt idx="0">
                  <c:v>Ostatní plyny</c:v>
                </c:pt>
              </c:strCache>
            </c:strRef>
          </c:tx>
          <c:invertIfNegative val="0"/>
          <c:cat>
            <c:strRef>
              <c:f>'8.11'!$L$9:$N$9</c:f>
              <c:strCache>
                <c:ptCount val="3"/>
                <c:pt idx="0">
                  <c:v>Leden</c:v>
                </c:pt>
                <c:pt idx="1">
                  <c:v>Únor</c:v>
                </c:pt>
                <c:pt idx="2">
                  <c:v>Březen</c:v>
                </c:pt>
              </c:strCache>
            </c:strRef>
          </c:cat>
          <c:val>
            <c:numRef>
              <c:f>'8.11'!$L$22:$N$22</c:f>
              <c:numCache>
                <c:formatCode>#,##0.0</c:formatCode>
                <c:ptCount val="3"/>
                <c:pt idx="0">
                  <c:v>543</c:v>
                </c:pt>
                <c:pt idx="1">
                  <c:v>26</c:v>
                </c:pt>
                <c:pt idx="2">
                  <c:v>73</c:v>
                </c:pt>
              </c:numCache>
            </c:numRef>
          </c:val>
        </c:ser>
        <c:ser>
          <c:idx val="13"/>
          <c:order val="13"/>
          <c:tx>
            <c:strRef>
              <c:f>'8.11'!$K$23</c:f>
              <c:strCache>
                <c:ptCount val="1"/>
                <c:pt idx="0">
                  <c:v>Ostatní</c:v>
                </c:pt>
              </c:strCache>
            </c:strRef>
          </c:tx>
          <c:invertIfNegative val="0"/>
          <c:cat>
            <c:strRef>
              <c:f>'8.11'!$L$9:$N$9</c:f>
              <c:strCache>
                <c:ptCount val="3"/>
                <c:pt idx="0">
                  <c:v>Leden</c:v>
                </c:pt>
                <c:pt idx="1">
                  <c:v>Únor</c:v>
                </c:pt>
                <c:pt idx="2">
                  <c:v>Březen</c:v>
                </c:pt>
              </c:strCache>
            </c:strRef>
          </c:cat>
          <c:val>
            <c:numRef>
              <c:f>'8.11'!$L$23:$N$23</c:f>
              <c:numCache>
                <c:formatCode>#,##0.0</c:formatCode>
                <c:ptCount val="3"/>
                <c:pt idx="0">
                  <c:v>0</c:v>
                </c:pt>
                <c:pt idx="1">
                  <c:v>0</c:v>
                </c:pt>
                <c:pt idx="2">
                  <c:v>0</c:v>
                </c:pt>
              </c:numCache>
            </c:numRef>
          </c:val>
        </c:ser>
        <c:ser>
          <c:idx val="14"/>
          <c:order val="14"/>
          <c:tx>
            <c:strRef>
              <c:f>'8.11'!$K$24</c:f>
              <c:strCache>
                <c:ptCount val="1"/>
                <c:pt idx="0">
                  <c:v>Topné oleje</c:v>
                </c:pt>
              </c:strCache>
            </c:strRef>
          </c:tx>
          <c:invertIfNegative val="0"/>
          <c:cat>
            <c:strRef>
              <c:f>'8.11'!$L$9:$N$9</c:f>
              <c:strCache>
                <c:ptCount val="3"/>
                <c:pt idx="0">
                  <c:v>Leden</c:v>
                </c:pt>
                <c:pt idx="1">
                  <c:v>Únor</c:v>
                </c:pt>
                <c:pt idx="2">
                  <c:v>Březen</c:v>
                </c:pt>
              </c:strCache>
            </c:strRef>
          </c:cat>
          <c:val>
            <c:numRef>
              <c:f>'8.11'!$L$24:$N$24</c:f>
              <c:numCache>
                <c:formatCode>#,##0.0</c:formatCode>
                <c:ptCount val="3"/>
                <c:pt idx="0">
                  <c:v>19.672000000000001</c:v>
                </c:pt>
                <c:pt idx="1">
                  <c:v>8.3520000000000003</c:v>
                </c:pt>
                <c:pt idx="2">
                  <c:v>50.210999999999999</c:v>
                </c:pt>
              </c:numCache>
            </c:numRef>
          </c:val>
        </c:ser>
        <c:ser>
          <c:idx val="15"/>
          <c:order val="15"/>
          <c:tx>
            <c:strRef>
              <c:f>'8.11'!$K$25</c:f>
              <c:strCache>
                <c:ptCount val="1"/>
                <c:pt idx="0">
                  <c:v>Zemní plyn</c:v>
                </c:pt>
              </c:strCache>
            </c:strRef>
          </c:tx>
          <c:spPr>
            <a:solidFill>
              <a:srgbClr val="EBE600"/>
            </a:solidFill>
          </c:spPr>
          <c:invertIfNegative val="0"/>
          <c:cat>
            <c:strRef>
              <c:f>'8.11'!$L$9:$N$9</c:f>
              <c:strCache>
                <c:ptCount val="3"/>
                <c:pt idx="0">
                  <c:v>Leden</c:v>
                </c:pt>
                <c:pt idx="1">
                  <c:v>Únor</c:v>
                </c:pt>
                <c:pt idx="2">
                  <c:v>Březen</c:v>
                </c:pt>
              </c:strCache>
            </c:strRef>
          </c:cat>
          <c:val>
            <c:numRef>
              <c:f>'8.11'!$L$25:$N$25</c:f>
              <c:numCache>
                <c:formatCode>#,##0.0</c:formatCode>
                <c:ptCount val="3"/>
                <c:pt idx="0">
                  <c:v>107671.52699999999</c:v>
                </c:pt>
                <c:pt idx="1">
                  <c:v>83801.133000000002</c:v>
                </c:pt>
                <c:pt idx="2">
                  <c:v>74794.432000000015</c:v>
                </c:pt>
              </c:numCache>
            </c:numRef>
          </c:val>
        </c:ser>
        <c:dLbls>
          <c:showLegendKey val="0"/>
          <c:showVal val="0"/>
          <c:showCatName val="0"/>
          <c:showSerName val="0"/>
          <c:showPercent val="0"/>
          <c:showBubbleSize val="0"/>
        </c:dLbls>
        <c:gapWidth val="150"/>
        <c:overlap val="100"/>
        <c:axId val="246037504"/>
        <c:axId val="246039296"/>
      </c:barChart>
      <c:catAx>
        <c:axId val="246037504"/>
        <c:scaling>
          <c:orientation val="minMax"/>
        </c:scaling>
        <c:delete val="0"/>
        <c:axPos val="b"/>
        <c:numFmt formatCode="General" sourceLinked="1"/>
        <c:majorTickMark val="none"/>
        <c:minorTickMark val="none"/>
        <c:tickLblPos val="nextTo"/>
        <c:txPr>
          <a:bodyPr/>
          <a:lstStyle/>
          <a:p>
            <a:pPr>
              <a:defRPr sz="900"/>
            </a:pPr>
            <a:endParaRPr lang="cs-CZ"/>
          </a:p>
        </c:txPr>
        <c:crossAx val="246039296"/>
        <c:crosses val="autoZero"/>
        <c:auto val="1"/>
        <c:lblAlgn val="ctr"/>
        <c:lblOffset val="100"/>
        <c:noMultiLvlLbl val="0"/>
      </c:catAx>
      <c:valAx>
        <c:axId val="24603929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4603750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6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dPt>
          <c:dPt>
            <c:idx val="1"/>
            <c:bubble3D val="0"/>
            <c:spPr>
              <a:solidFill>
                <a:srgbClr val="EEECE1">
                  <a:lumMod val="50000"/>
                </a:srgbClr>
              </a:solidFill>
            </c:spPr>
          </c:dPt>
          <c:dPt>
            <c:idx val="2"/>
            <c:bubble3D val="0"/>
            <c:spPr>
              <a:solidFill>
                <a:sysClr val="windowText" lastClr="000000"/>
              </a:solidFill>
            </c:spPr>
          </c:dPt>
          <c:dPt>
            <c:idx val="5"/>
            <c:bubble3D val="0"/>
          </c:dPt>
          <c:dPt>
            <c:idx val="6"/>
            <c:bubble3D val="0"/>
            <c:spPr>
              <a:solidFill>
                <a:srgbClr val="6E4932"/>
              </a:solidFill>
            </c:spPr>
          </c:dPt>
          <c:dPt>
            <c:idx val="7"/>
            <c:bubble3D val="0"/>
          </c:dPt>
          <c:dPt>
            <c:idx val="15"/>
            <c:bubble3D val="0"/>
            <c:spPr>
              <a:solidFill>
                <a:srgbClr val="EBE600"/>
              </a:solidFill>
            </c:spPr>
          </c:dPt>
          <c:cat>
            <c:numRef>
              <c:f>'8.11'!$O$10:$O$25</c:f>
              <c:numCache>
                <c:formatCode>0.0%</c:formatCode>
                <c:ptCount val="16"/>
              </c:numCache>
            </c:numRef>
          </c:cat>
          <c:val>
            <c:numRef>
              <c:f>'8.11'!$J$10:$J$25</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'8.11'!$O$27:$O$34</c:f>
              <c:numCache>
                <c:formatCode>#,##0.0</c:formatCode>
                <c:ptCount val="8"/>
              </c:numCache>
            </c:numRef>
          </c:cat>
          <c:val>
            <c:numRef>
              <c:f>'8.11'!$J$27:$J$34</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'7.1'!$O$7</c:f>
              <c:strCache>
                <c:ptCount val="1"/>
              </c:strCache>
            </c:strRef>
          </c:tx>
          <c:invertIfNegative val="0"/>
          <c:cat>
            <c:numRef>
              <c:f>'7.1'!$P$6</c:f>
              <c:numCache>
                <c:formatCode>General</c:formatCode>
                <c:ptCount val="1"/>
              </c:numCache>
            </c:numRef>
          </c:cat>
          <c:val>
            <c:numRef>
              <c:f>'7.1'!$P$7</c:f>
              <c:numCache>
                <c:formatCode>0%</c:formatCode>
                <c:ptCount val="1"/>
              </c:numCache>
            </c:numRef>
          </c:val>
        </c:ser>
        <c:ser>
          <c:idx val="1"/>
          <c:order val="1"/>
          <c:tx>
            <c:strRef>
              <c:f>'7.1'!$O$8</c:f>
              <c:strCache>
                <c:ptCount val="1"/>
              </c:strCache>
            </c:strRef>
          </c:tx>
          <c:invertIfNegative val="0"/>
          <c:cat>
            <c:numRef>
              <c:f>'7.1'!$P$6</c:f>
              <c:numCache>
                <c:formatCode>General</c:formatCode>
                <c:ptCount val="1"/>
              </c:numCache>
            </c:numRef>
          </c:cat>
          <c:val>
            <c:numRef>
              <c:f>'7.1'!$P$8</c:f>
              <c:numCache>
                <c:formatCode>0%</c:formatCode>
                <c:ptCount val="1"/>
              </c:numCache>
            </c:numRef>
          </c:val>
        </c:ser>
        <c:ser>
          <c:idx val="2"/>
          <c:order val="2"/>
          <c:tx>
            <c:strRef>
              <c:f>'7.1'!$O$9</c:f>
              <c:strCache>
                <c:ptCount val="1"/>
              </c:strCache>
            </c:strRef>
          </c:tx>
          <c:invertIfNegative val="0"/>
          <c:cat>
            <c:numRef>
              <c:f>'7.1'!$P$6</c:f>
              <c:numCache>
                <c:formatCode>General</c:formatCode>
                <c:ptCount val="1"/>
              </c:numCache>
            </c:numRef>
          </c:cat>
          <c:val>
            <c:numRef>
              <c:f>'7.1'!$P$9</c:f>
              <c:numCache>
                <c:formatCode>0%</c:formatCode>
                <c:ptCount val="1"/>
              </c:numCache>
            </c:numRef>
          </c:val>
        </c:ser>
        <c:ser>
          <c:idx val="3"/>
          <c:order val="3"/>
          <c:tx>
            <c:strRef>
              <c:f>'7.1'!$O$10</c:f>
              <c:strCache>
                <c:ptCount val="1"/>
              </c:strCache>
            </c:strRef>
          </c:tx>
          <c:invertIfNegative val="0"/>
          <c:cat>
            <c:numRef>
              <c:f>'7.1'!$P$6</c:f>
              <c:numCache>
                <c:formatCode>General</c:formatCode>
                <c:ptCount val="1"/>
              </c:numCache>
            </c:numRef>
          </c:cat>
          <c:val>
            <c:numRef>
              <c:f>'7.1'!$P$10</c:f>
              <c:numCache>
                <c:formatCode>0%</c:formatCode>
                <c:ptCount val="1"/>
              </c:numCache>
            </c:numRef>
          </c:val>
        </c:ser>
        <c:ser>
          <c:idx val="4"/>
          <c:order val="4"/>
          <c:tx>
            <c:strRef>
              <c:f>'7.1'!$O$11</c:f>
              <c:strCache>
                <c:ptCount val="1"/>
              </c:strCache>
            </c:strRef>
          </c:tx>
          <c:invertIfNegative val="0"/>
          <c:cat>
            <c:numRef>
              <c:f>'7.1'!$P$6</c:f>
              <c:numCache>
                <c:formatCode>General</c:formatCode>
                <c:ptCount val="1"/>
              </c:numCache>
            </c:numRef>
          </c:cat>
          <c:val>
            <c:numRef>
              <c:f>'7.1'!$P$11</c:f>
              <c:numCache>
                <c:formatCode>0%</c:formatCode>
                <c:ptCount val="1"/>
              </c:numCache>
            </c:numRef>
          </c:val>
        </c:ser>
        <c:ser>
          <c:idx val="5"/>
          <c:order val="5"/>
          <c:tx>
            <c:strRef>
              <c:f>'7.1'!$O$12</c:f>
              <c:strCache>
                <c:ptCount val="1"/>
              </c:strCache>
            </c:strRef>
          </c:tx>
          <c:invertIfNegative val="0"/>
          <c:cat>
            <c:numRef>
              <c:f>'7.1'!$P$6</c:f>
              <c:numCache>
                <c:formatCode>General</c:formatCode>
                <c:ptCount val="1"/>
              </c:numCache>
            </c:numRef>
          </c:cat>
          <c:val>
            <c:numRef>
              <c:f>'7.1'!$P$12</c:f>
              <c:numCache>
                <c:formatCode>0%</c:formatCode>
                <c:ptCount val="1"/>
              </c:numCache>
            </c:numRef>
          </c:val>
        </c:ser>
        <c:ser>
          <c:idx val="6"/>
          <c:order val="6"/>
          <c:tx>
            <c:strRef>
              <c:f>'7.1'!$O$13</c:f>
              <c:strCache>
                <c:ptCount val="1"/>
              </c:strCache>
            </c:strRef>
          </c:tx>
          <c:invertIfNegative val="0"/>
          <c:cat>
            <c:numRef>
              <c:f>'7.1'!$P$6</c:f>
              <c:numCache>
                <c:formatCode>General</c:formatCode>
                <c:ptCount val="1"/>
              </c:numCache>
            </c:numRef>
          </c:cat>
          <c:val>
            <c:numRef>
              <c:f>'7.1'!$P$13</c:f>
              <c:numCache>
                <c:formatCode>0%</c:formatCode>
                <c:ptCount val="1"/>
              </c:numCache>
            </c:numRef>
          </c:val>
        </c:ser>
        <c:ser>
          <c:idx val="7"/>
          <c:order val="7"/>
          <c:tx>
            <c:strRef>
              <c:f>'7.1'!$O$14</c:f>
              <c:strCache>
                <c:ptCount val="1"/>
              </c:strCache>
            </c:strRef>
          </c:tx>
          <c:invertIfNegative val="0"/>
          <c:cat>
            <c:numRef>
              <c:f>'7.1'!$P$6</c:f>
              <c:numCache>
                <c:formatCode>General</c:formatCode>
                <c:ptCount val="1"/>
              </c:numCache>
            </c:numRef>
          </c:cat>
          <c:val>
            <c:numRef>
              <c:f>'7.1'!$P$14</c:f>
              <c:numCache>
                <c:formatCode>0%</c:formatCode>
                <c:ptCount val="1"/>
              </c:numCache>
            </c:numRef>
          </c:val>
        </c:ser>
        <c:dLbls>
          <c:showLegendKey val="0"/>
          <c:showVal val="0"/>
          <c:showCatName val="0"/>
          <c:showSerName val="0"/>
          <c:showPercent val="0"/>
          <c:showBubbleSize val="0"/>
        </c:dLbls>
        <c:gapWidth val="150"/>
        <c:axId val="246473088"/>
        <c:axId val="246474624"/>
      </c:barChart>
      <c:catAx>
        <c:axId val="246473088"/>
        <c:scaling>
          <c:orientation val="minMax"/>
        </c:scaling>
        <c:delete val="1"/>
        <c:axPos val="b"/>
        <c:numFmt formatCode="General" sourceLinked="1"/>
        <c:majorTickMark val="out"/>
        <c:minorTickMark val="none"/>
        <c:tickLblPos val="nextTo"/>
        <c:crossAx val="246474624"/>
        <c:crosses val="autoZero"/>
        <c:auto val="1"/>
        <c:lblAlgn val="ctr"/>
        <c:lblOffset val="100"/>
        <c:noMultiLvlLbl val="0"/>
      </c:catAx>
      <c:valAx>
        <c:axId val="246474624"/>
        <c:scaling>
          <c:orientation val="minMax"/>
        </c:scaling>
        <c:delete val="1"/>
        <c:axPos val="l"/>
        <c:numFmt formatCode="0%" sourceLinked="1"/>
        <c:majorTickMark val="out"/>
        <c:minorTickMark val="none"/>
        <c:tickLblPos val="nextTo"/>
        <c:crossAx val="246473088"/>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6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8.7459664576854723E-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'8.12'!$K$28</c:f>
              <c:strCache>
                <c:ptCount val="1"/>
                <c:pt idx="0">
                  <c:v>Průmysl</c:v>
                </c:pt>
              </c:strCache>
            </c:strRef>
          </c:tx>
          <c:invertIfNegative val="0"/>
          <c:cat>
            <c:strRef>
              <c:f>'8.12'!$L$27:$N$27</c:f>
              <c:strCache>
                <c:ptCount val="3"/>
                <c:pt idx="0">
                  <c:v>Leden</c:v>
                </c:pt>
                <c:pt idx="1">
                  <c:v>Únor</c:v>
                </c:pt>
                <c:pt idx="2">
                  <c:v>Březen</c:v>
                </c:pt>
              </c:strCache>
            </c:strRef>
          </c:cat>
          <c:val>
            <c:numRef>
              <c:f>'8.12'!$L$28:$N$28</c:f>
              <c:numCache>
                <c:formatCode>#,##0.0</c:formatCode>
                <c:ptCount val="3"/>
                <c:pt idx="0">
                  <c:v>639821.75900000008</c:v>
                </c:pt>
                <c:pt idx="1">
                  <c:v>514888.06100000005</c:v>
                </c:pt>
                <c:pt idx="2">
                  <c:v>494531.38999999996</c:v>
                </c:pt>
              </c:numCache>
            </c:numRef>
          </c:val>
        </c:ser>
        <c:ser>
          <c:idx val="1"/>
          <c:order val="1"/>
          <c:tx>
            <c:strRef>
              <c:f>'8.12'!$K$29</c:f>
              <c:strCache>
                <c:ptCount val="1"/>
                <c:pt idx="0">
                  <c:v>Energetika</c:v>
                </c:pt>
              </c:strCache>
            </c:strRef>
          </c:tx>
          <c:invertIfNegative val="0"/>
          <c:cat>
            <c:strRef>
              <c:f>'8.12'!$L$27:$N$27</c:f>
              <c:strCache>
                <c:ptCount val="3"/>
                <c:pt idx="0">
                  <c:v>Leden</c:v>
                </c:pt>
                <c:pt idx="1">
                  <c:v>Únor</c:v>
                </c:pt>
                <c:pt idx="2">
                  <c:v>Březen</c:v>
                </c:pt>
              </c:strCache>
            </c:strRef>
          </c:cat>
          <c:val>
            <c:numRef>
              <c:f>'8.12'!$L$29:$N$29</c:f>
              <c:numCache>
                <c:formatCode>#,##0.0</c:formatCode>
                <c:ptCount val="3"/>
                <c:pt idx="0">
                  <c:v>50979.270000000004</c:v>
                </c:pt>
                <c:pt idx="1">
                  <c:v>42295.64</c:v>
                </c:pt>
                <c:pt idx="2">
                  <c:v>26875.18</c:v>
                </c:pt>
              </c:numCache>
            </c:numRef>
          </c:val>
        </c:ser>
        <c:ser>
          <c:idx val="2"/>
          <c:order val="2"/>
          <c:tx>
            <c:strRef>
              <c:f>'8.12'!$K$30</c:f>
              <c:strCache>
                <c:ptCount val="1"/>
                <c:pt idx="0">
                  <c:v>Doprava</c:v>
                </c:pt>
              </c:strCache>
            </c:strRef>
          </c:tx>
          <c:invertIfNegative val="0"/>
          <c:cat>
            <c:strRef>
              <c:f>'8.12'!$L$27:$N$27</c:f>
              <c:strCache>
                <c:ptCount val="3"/>
                <c:pt idx="0">
                  <c:v>Leden</c:v>
                </c:pt>
                <c:pt idx="1">
                  <c:v>Únor</c:v>
                </c:pt>
                <c:pt idx="2">
                  <c:v>Březen</c:v>
                </c:pt>
              </c:strCache>
            </c:strRef>
          </c:cat>
          <c:val>
            <c:numRef>
              <c:f>'8.12'!$L$30:$N$30</c:f>
              <c:numCache>
                <c:formatCode>#,##0.0</c:formatCode>
                <c:ptCount val="3"/>
                <c:pt idx="0">
                  <c:v>3928.45</c:v>
                </c:pt>
                <c:pt idx="1">
                  <c:v>3271</c:v>
                </c:pt>
                <c:pt idx="2">
                  <c:v>2782.2999999999997</c:v>
                </c:pt>
              </c:numCache>
            </c:numRef>
          </c:val>
        </c:ser>
        <c:ser>
          <c:idx val="3"/>
          <c:order val="3"/>
          <c:tx>
            <c:strRef>
              <c:f>'8.12'!$K$31</c:f>
              <c:strCache>
                <c:ptCount val="1"/>
                <c:pt idx="0">
                  <c:v>Stavebnictví</c:v>
                </c:pt>
              </c:strCache>
            </c:strRef>
          </c:tx>
          <c:invertIfNegative val="0"/>
          <c:cat>
            <c:strRef>
              <c:f>'8.12'!$L$27:$N$27</c:f>
              <c:strCache>
                <c:ptCount val="3"/>
                <c:pt idx="0">
                  <c:v>Leden</c:v>
                </c:pt>
                <c:pt idx="1">
                  <c:v>Únor</c:v>
                </c:pt>
                <c:pt idx="2">
                  <c:v>Březen</c:v>
                </c:pt>
              </c:strCache>
            </c:strRef>
          </c:cat>
          <c:val>
            <c:numRef>
              <c:f>'8.12'!$L$31:$N$31</c:f>
              <c:numCache>
                <c:formatCode>#,##0.0</c:formatCode>
                <c:ptCount val="3"/>
                <c:pt idx="0">
                  <c:v>17841.705999999998</c:v>
                </c:pt>
                <c:pt idx="1">
                  <c:v>10402.781000000001</c:v>
                </c:pt>
                <c:pt idx="2">
                  <c:v>8328.2379999999994</c:v>
                </c:pt>
              </c:numCache>
            </c:numRef>
          </c:val>
        </c:ser>
        <c:ser>
          <c:idx val="4"/>
          <c:order val="4"/>
          <c:tx>
            <c:strRef>
              <c:f>'8.12'!$K$32</c:f>
              <c:strCache>
                <c:ptCount val="1"/>
                <c:pt idx="0">
                  <c:v>Zemědělství a lesnictví</c:v>
                </c:pt>
              </c:strCache>
            </c:strRef>
          </c:tx>
          <c:invertIfNegative val="0"/>
          <c:cat>
            <c:strRef>
              <c:f>'8.12'!$L$27:$N$27</c:f>
              <c:strCache>
                <c:ptCount val="3"/>
                <c:pt idx="0">
                  <c:v>Leden</c:v>
                </c:pt>
                <c:pt idx="1">
                  <c:v>Únor</c:v>
                </c:pt>
                <c:pt idx="2">
                  <c:v>Březen</c:v>
                </c:pt>
              </c:strCache>
            </c:strRef>
          </c:cat>
          <c:val>
            <c:numRef>
              <c:f>'8.12'!$L$32:$N$32</c:f>
              <c:numCache>
                <c:formatCode>#,##0.0</c:formatCode>
                <c:ptCount val="3"/>
                <c:pt idx="0">
                  <c:v>1397.8489999999999</c:v>
                </c:pt>
                <c:pt idx="1">
                  <c:v>1398.1979999999999</c:v>
                </c:pt>
                <c:pt idx="2">
                  <c:v>1345.0739999999998</c:v>
                </c:pt>
              </c:numCache>
            </c:numRef>
          </c:val>
        </c:ser>
        <c:ser>
          <c:idx val="5"/>
          <c:order val="5"/>
          <c:tx>
            <c:strRef>
              <c:f>'8.12'!$K$33</c:f>
              <c:strCache>
                <c:ptCount val="1"/>
                <c:pt idx="0">
                  <c:v>Domácnosti</c:v>
                </c:pt>
              </c:strCache>
            </c:strRef>
          </c:tx>
          <c:invertIfNegative val="0"/>
          <c:cat>
            <c:strRef>
              <c:f>'8.12'!$L$27:$N$27</c:f>
              <c:strCache>
                <c:ptCount val="3"/>
                <c:pt idx="0">
                  <c:v>Leden</c:v>
                </c:pt>
                <c:pt idx="1">
                  <c:v>Únor</c:v>
                </c:pt>
                <c:pt idx="2">
                  <c:v>Březen</c:v>
                </c:pt>
              </c:strCache>
            </c:strRef>
          </c:cat>
          <c:val>
            <c:numRef>
              <c:f>'8.12'!$L$33:$N$33</c:f>
              <c:numCache>
                <c:formatCode>#,##0.0</c:formatCode>
                <c:ptCount val="3"/>
                <c:pt idx="0">
                  <c:v>462173.57420000003</c:v>
                </c:pt>
                <c:pt idx="1">
                  <c:v>341077.97219999996</c:v>
                </c:pt>
                <c:pt idx="2">
                  <c:v>284092.89820000005</c:v>
                </c:pt>
              </c:numCache>
            </c:numRef>
          </c:val>
        </c:ser>
        <c:ser>
          <c:idx val="6"/>
          <c:order val="6"/>
          <c:tx>
            <c:strRef>
              <c:f>'8.12'!$K$34</c:f>
              <c:strCache>
                <c:ptCount val="1"/>
                <c:pt idx="0">
                  <c:v>Obchod, služby, školství, zdravotnictví</c:v>
                </c:pt>
              </c:strCache>
            </c:strRef>
          </c:tx>
          <c:invertIfNegative val="0"/>
          <c:cat>
            <c:strRef>
              <c:f>'8.12'!$L$27:$N$27</c:f>
              <c:strCache>
                <c:ptCount val="3"/>
                <c:pt idx="0">
                  <c:v>Leden</c:v>
                </c:pt>
                <c:pt idx="1">
                  <c:v>Únor</c:v>
                </c:pt>
                <c:pt idx="2">
                  <c:v>Březen</c:v>
                </c:pt>
              </c:strCache>
            </c:strRef>
          </c:cat>
          <c:val>
            <c:numRef>
              <c:f>'8.12'!$L$34:$N$34</c:f>
              <c:numCache>
                <c:formatCode>#,##0.0</c:formatCode>
                <c:ptCount val="3"/>
                <c:pt idx="0">
                  <c:v>173250.81266</c:v>
                </c:pt>
                <c:pt idx="1">
                  <c:v>137328.14395999999</c:v>
                </c:pt>
                <c:pt idx="2">
                  <c:v>117407.51456000001</c:v>
                </c:pt>
              </c:numCache>
            </c:numRef>
          </c:val>
        </c:ser>
        <c:ser>
          <c:idx val="7"/>
          <c:order val="7"/>
          <c:tx>
            <c:strRef>
              <c:f>'8.12'!$K$35</c:f>
              <c:strCache>
                <c:ptCount val="1"/>
                <c:pt idx="0">
                  <c:v>Ostatní</c:v>
                </c:pt>
              </c:strCache>
            </c:strRef>
          </c:tx>
          <c:invertIfNegative val="0"/>
          <c:cat>
            <c:strRef>
              <c:f>'8.12'!$L$27:$N$27</c:f>
              <c:strCache>
                <c:ptCount val="3"/>
                <c:pt idx="0">
                  <c:v>Leden</c:v>
                </c:pt>
                <c:pt idx="1">
                  <c:v>Únor</c:v>
                </c:pt>
                <c:pt idx="2">
                  <c:v>Březen</c:v>
                </c:pt>
              </c:strCache>
            </c:strRef>
          </c:cat>
          <c:val>
            <c:numRef>
              <c:f>'8.12'!$L$35:$N$35</c:f>
              <c:numCache>
                <c:formatCode>#,##0.0</c:formatCode>
                <c:ptCount val="3"/>
                <c:pt idx="0">
                  <c:v>6523.2690000000002</c:v>
                </c:pt>
                <c:pt idx="1">
                  <c:v>4492.2780000000002</c:v>
                </c:pt>
                <c:pt idx="2">
                  <c:v>3761.8300000000004</c:v>
                </c:pt>
              </c:numCache>
            </c:numRef>
          </c:val>
        </c:ser>
        <c:dLbls>
          <c:showLegendKey val="0"/>
          <c:showVal val="0"/>
          <c:showCatName val="0"/>
          <c:showSerName val="0"/>
          <c:showPercent val="0"/>
          <c:showBubbleSize val="0"/>
        </c:dLbls>
        <c:gapWidth val="150"/>
        <c:overlap val="100"/>
        <c:axId val="246541696"/>
        <c:axId val="246559872"/>
      </c:barChart>
      <c:catAx>
        <c:axId val="246541696"/>
        <c:scaling>
          <c:orientation val="minMax"/>
        </c:scaling>
        <c:delete val="0"/>
        <c:axPos val="b"/>
        <c:numFmt formatCode="General" sourceLinked="1"/>
        <c:majorTickMark val="none"/>
        <c:minorTickMark val="none"/>
        <c:tickLblPos val="nextTo"/>
        <c:txPr>
          <a:bodyPr/>
          <a:lstStyle/>
          <a:p>
            <a:pPr>
              <a:defRPr sz="900"/>
            </a:pPr>
            <a:endParaRPr lang="cs-CZ"/>
          </a:p>
        </c:txPr>
        <c:crossAx val="246559872"/>
        <c:crosses val="autoZero"/>
        <c:auto val="1"/>
        <c:lblAlgn val="ctr"/>
        <c:lblOffset val="100"/>
        <c:noMultiLvlLbl val="0"/>
      </c:catAx>
      <c:valAx>
        <c:axId val="246559872"/>
        <c:scaling>
          <c:orientation val="minMax"/>
          <c:max val="4000000"/>
        </c:scaling>
        <c:delete val="0"/>
        <c:axPos val="l"/>
        <c:majorGridlines/>
        <c:numFmt formatCode="#,##0" sourceLinked="0"/>
        <c:majorTickMark val="out"/>
        <c:minorTickMark val="none"/>
        <c:tickLblPos val="nextTo"/>
        <c:spPr>
          <a:ln>
            <a:noFill/>
          </a:ln>
        </c:spPr>
        <c:txPr>
          <a:bodyPr/>
          <a:lstStyle/>
          <a:p>
            <a:pPr>
              <a:defRPr sz="900"/>
            </a:pPr>
            <a:endParaRPr lang="cs-CZ"/>
          </a:p>
        </c:txPr>
        <c:crossAx val="246541696"/>
        <c:crosses val="autoZero"/>
        <c:crossBetween val="between"/>
        <c:majorUnit val="10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6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'8.12'!$L$40</c:f>
              <c:strCache>
                <c:ptCount val="1"/>
                <c:pt idx="0">
                  <c:v>Instalovaný výkon</c:v>
                </c:pt>
              </c:strCache>
            </c:strRef>
          </c:tx>
          <c:invertIfNegative val="0"/>
          <c:val>
            <c:numRef>
              <c:f>'8.12'!$M$40</c:f>
              <c:numCache>
                <c:formatCode>0.0%</c:formatCode>
                <c:ptCount val="1"/>
                <c:pt idx="0">
                  <c:v>0.10232479506053271</c:v>
                </c:pt>
              </c:numCache>
            </c:numRef>
          </c:val>
        </c:ser>
        <c:ser>
          <c:idx val="1"/>
          <c:order val="1"/>
          <c:tx>
            <c:strRef>
              <c:f>'8.12'!$L$41</c:f>
              <c:strCache>
                <c:ptCount val="1"/>
                <c:pt idx="0">
                  <c:v>Výroba tepla brutto</c:v>
                </c:pt>
              </c:strCache>
            </c:strRef>
          </c:tx>
          <c:invertIfNegative val="0"/>
          <c:val>
            <c:numRef>
              <c:f>'8.12'!$M$41</c:f>
              <c:numCache>
                <c:formatCode>0.0%</c:formatCode>
                <c:ptCount val="1"/>
                <c:pt idx="0">
                  <c:v>0.17592529571849994</c:v>
                </c:pt>
              </c:numCache>
            </c:numRef>
          </c:val>
        </c:ser>
        <c:ser>
          <c:idx val="2"/>
          <c:order val="2"/>
          <c:tx>
            <c:strRef>
              <c:f>'8.12'!$L$42</c:f>
              <c:strCache>
                <c:ptCount val="1"/>
                <c:pt idx="0">
                  <c:v>Dodávky tepla</c:v>
                </c:pt>
              </c:strCache>
            </c:strRef>
          </c:tx>
          <c:invertIfNegative val="0"/>
          <c:val>
            <c:numRef>
              <c:f>'8.12'!$M$42</c:f>
              <c:numCache>
                <c:formatCode>0.0%</c:formatCode>
                <c:ptCount val="1"/>
                <c:pt idx="0">
                  <c:v>0.22050341546623481</c:v>
                </c:pt>
              </c:numCache>
            </c:numRef>
          </c:val>
        </c:ser>
        <c:dLbls>
          <c:showLegendKey val="0"/>
          <c:showVal val="0"/>
          <c:showCatName val="0"/>
          <c:showSerName val="0"/>
          <c:showPercent val="0"/>
          <c:showBubbleSize val="0"/>
        </c:dLbls>
        <c:gapWidth val="150"/>
        <c:axId val="246573312"/>
        <c:axId val="246579200"/>
      </c:barChart>
      <c:catAx>
        <c:axId val="246573312"/>
        <c:scaling>
          <c:orientation val="maxMin"/>
        </c:scaling>
        <c:delete val="0"/>
        <c:axPos val="l"/>
        <c:numFmt formatCode="General" sourceLinked="1"/>
        <c:majorTickMark val="none"/>
        <c:minorTickMark val="none"/>
        <c:tickLblPos val="none"/>
        <c:crossAx val="246579200"/>
        <c:crosses val="autoZero"/>
        <c:auto val="1"/>
        <c:lblAlgn val="ctr"/>
        <c:lblOffset val="100"/>
        <c:noMultiLvlLbl val="0"/>
      </c:catAx>
      <c:valAx>
        <c:axId val="246579200"/>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46573312"/>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6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28462293680703638"/>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'8.12'!$K$10</c:f>
              <c:strCache>
                <c:ptCount val="1"/>
                <c:pt idx="0">
                  <c:v>Biomasa</c:v>
                </c:pt>
              </c:strCache>
            </c:strRef>
          </c:tx>
          <c:spPr>
            <a:solidFill>
              <a:schemeClr val="accent3">
                <a:lumMod val="75000"/>
              </a:schemeClr>
            </a:solidFill>
          </c:spPr>
          <c:invertIfNegative val="0"/>
          <c:cat>
            <c:strRef>
              <c:f>'8.12'!$L$9:$N$9</c:f>
              <c:strCache>
                <c:ptCount val="3"/>
                <c:pt idx="0">
                  <c:v>Leden</c:v>
                </c:pt>
                <c:pt idx="1">
                  <c:v>Únor</c:v>
                </c:pt>
                <c:pt idx="2">
                  <c:v>Březen</c:v>
                </c:pt>
              </c:strCache>
            </c:strRef>
          </c:cat>
          <c:val>
            <c:numRef>
              <c:f>'8.12'!$L$10:$N$10</c:f>
              <c:numCache>
                <c:formatCode>#,##0.0</c:formatCode>
                <c:ptCount val="3"/>
                <c:pt idx="0">
                  <c:v>106039.62599999999</c:v>
                </c:pt>
                <c:pt idx="1">
                  <c:v>88161.222999999998</c:v>
                </c:pt>
                <c:pt idx="2">
                  <c:v>73517.881999999998</c:v>
                </c:pt>
              </c:numCache>
            </c:numRef>
          </c:val>
        </c:ser>
        <c:ser>
          <c:idx val="1"/>
          <c:order val="1"/>
          <c:tx>
            <c:strRef>
              <c:f>'8.12'!$K$11</c:f>
              <c:strCache>
                <c:ptCount val="1"/>
                <c:pt idx="0">
                  <c:v>Bioplyn</c:v>
                </c:pt>
              </c:strCache>
            </c:strRef>
          </c:tx>
          <c:spPr>
            <a:solidFill>
              <a:schemeClr val="bg2">
                <a:lumMod val="50000"/>
              </a:schemeClr>
            </a:solidFill>
          </c:spPr>
          <c:invertIfNegative val="0"/>
          <c:cat>
            <c:strRef>
              <c:f>'8.12'!$L$9:$N$9</c:f>
              <c:strCache>
                <c:ptCount val="3"/>
                <c:pt idx="0">
                  <c:v>Leden</c:v>
                </c:pt>
                <c:pt idx="1">
                  <c:v>Únor</c:v>
                </c:pt>
                <c:pt idx="2">
                  <c:v>Březen</c:v>
                </c:pt>
              </c:strCache>
            </c:strRef>
          </c:cat>
          <c:val>
            <c:numRef>
              <c:f>'8.12'!$L$11:$N$11</c:f>
              <c:numCache>
                <c:formatCode>#,##0.0</c:formatCode>
                <c:ptCount val="3"/>
                <c:pt idx="0">
                  <c:v>4028.4989999999998</c:v>
                </c:pt>
                <c:pt idx="1">
                  <c:v>3780.1299999999997</c:v>
                </c:pt>
                <c:pt idx="2">
                  <c:v>3650.2960000000003</c:v>
                </c:pt>
              </c:numCache>
            </c:numRef>
          </c:val>
        </c:ser>
        <c:ser>
          <c:idx val="2"/>
          <c:order val="2"/>
          <c:tx>
            <c:strRef>
              <c:f>'8.12'!$K$12</c:f>
              <c:strCache>
                <c:ptCount val="1"/>
                <c:pt idx="0">
                  <c:v>Černé uhlí</c:v>
                </c:pt>
              </c:strCache>
            </c:strRef>
          </c:tx>
          <c:spPr>
            <a:solidFill>
              <a:schemeClr val="tx1"/>
            </a:solidFill>
          </c:spPr>
          <c:invertIfNegative val="0"/>
          <c:cat>
            <c:strRef>
              <c:f>'8.12'!$L$9:$N$9</c:f>
              <c:strCache>
                <c:ptCount val="3"/>
                <c:pt idx="0">
                  <c:v>Leden</c:v>
                </c:pt>
                <c:pt idx="1">
                  <c:v>Únor</c:v>
                </c:pt>
                <c:pt idx="2">
                  <c:v>Březen</c:v>
                </c:pt>
              </c:strCache>
            </c:strRef>
          </c:cat>
          <c:val>
            <c:numRef>
              <c:f>'8.12'!$L$12:$N$12</c:f>
              <c:numCache>
                <c:formatCode>#,##0.0</c:formatCode>
                <c:ptCount val="3"/>
                <c:pt idx="0">
                  <c:v>55</c:v>
                </c:pt>
                <c:pt idx="1">
                  <c:v>133</c:v>
                </c:pt>
                <c:pt idx="2">
                  <c:v>61</c:v>
                </c:pt>
              </c:numCache>
            </c:numRef>
          </c:val>
        </c:ser>
        <c:ser>
          <c:idx val="3"/>
          <c:order val="3"/>
          <c:tx>
            <c:strRef>
              <c:f>'8.12'!$K$13</c:f>
              <c:strCache>
                <c:ptCount val="1"/>
                <c:pt idx="0">
                  <c:v>Elektrická energie</c:v>
                </c:pt>
              </c:strCache>
            </c:strRef>
          </c:tx>
          <c:invertIfNegative val="0"/>
          <c:cat>
            <c:strRef>
              <c:f>'8.12'!$L$9:$N$9</c:f>
              <c:strCache>
                <c:ptCount val="3"/>
                <c:pt idx="0">
                  <c:v>Leden</c:v>
                </c:pt>
                <c:pt idx="1">
                  <c:v>Únor</c:v>
                </c:pt>
                <c:pt idx="2">
                  <c:v>Březen</c:v>
                </c:pt>
              </c:strCache>
            </c:strRef>
          </c:cat>
          <c:val>
            <c:numRef>
              <c:f>'8.12'!$L$13:$N$13</c:f>
              <c:numCache>
                <c:formatCode>#,##0.0</c:formatCode>
                <c:ptCount val="3"/>
                <c:pt idx="0">
                  <c:v>0</c:v>
                </c:pt>
                <c:pt idx="1">
                  <c:v>0</c:v>
                </c:pt>
                <c:pt idx="2">
                  <c:v>0</c:v>
                </c:pt>
              </c:numCache>
            </c:numRef>
          </c:val>
        </c:ser>
        <c:ser>
          <c:idx val="4"/>
          <c:order val="4"/>
          <c:tx>
            <c:strRef>
              <c:f>'8.12'!$K$14</c:f>
              <c:strCache>
                <c:ptCount val="1"/>
                <c:pt idx="0">
                  <c:v>Energie prostředí (tepelné čerpadlo)</c:v>
                </c:pt>
              </c:strCache>
            </c:strRef>
          </c:tx>
          <c:invertIfNegative val="0"/>
          <c:cat>
            <c:strRef>
              <c:f>'8.12'!$L$9:$N$9</c:f>
              <c:strCache>
                <c:ptCount val="3"/>
                <c:pt idx="0">
                  <c:v>Leden</c:v>
                </c:pt>
                <c:pt idx="1">
                  <c:v>Únor</c:v>
                </c:pt>
                <c:pt idx="2">
                  <c:v>Březen</c:v>
                </c:pt>
              </c:strCache>
            </c:strRef>
          </c:cat>
          <c:val>
            <c:numRef>
              <c:f>'8.12'!$L$14:$N$14</c:f>
              <c:numCache>
                <c:formatCode>#,##0.0</c:formatCode>
                <c:ptCount val="3"/>
                <c:pt idx="0">
                  <c:v>0</c:v>
                </c:pt>
                <c:pt idx="1">
                  <c:v>0</c:v>
                </c:pt>
                <c:pt idx="2">
                  <c:v>0</c:v>
                </c:pt>
              </c:numCache>
            </c:numRef>
          </c:val>
        </c:ser>
        <c:ser>
          <c:idx val="5"/>
          <c:order val="5"/>
          <c:tx>
            <c:strRef>
              <c:f>'8.12'!$K$15</c:f>
              <c:strCache>
                <c:ptCount val="1"/>
                <c:pt idx="0">
                  <c:v>Energie Slunce (solární kolektor)</c:v>
                </c:pt>
              </c:strCache>
            </c:strRef>
          </c:tx>
          <c:invertIfNegative val="0"/>
          <c:cat>
            <c:strRef>
              <c:f>'8.12'!$L$9:$N$9</c:f>
              <c:strCache>
                <c:ptCount val="3"/>
                <c:pt idx="0">
                  <c:v>Leden</c:v>
                </c:pt>
                <c:pt idx="1">
                  <c:v>Únor</c:v>
                </c:pt>
                <c:pt idx="2">
                  <c:v>Březen</c:v>
                </c:pt>
              </c:strCache>
            </c:strRef>
          </c:cat>
          <c:val>
            <c:numRef>
              <c:f>'8.12'!$L$15:$N$15</c:f>
              <c:numCache>
                <c:formatCode>#,##0.0</c:formatCode>
                <c:ptCount val="3"/>
                <c:pt idx="0">
                  <c:v>0</c:v>
                </c:pt>
                <c:pt idx="1">
                  <c:v>0</c:v>
                </c:pt>
                <c:pt idx="2">
                  <c:v>0</c:v>
                </c:pt>
              </c:numCache>
            </c:numRef>
          </c:val>
        </c:ser>
        <c:ser>
          <c:idx val="6"/>
          <c:order val="6"/>
          <c:tx>
            <c:strRef>
              <c:f>'8.12'!$K$16</c:f>
              <c:strCache>
                <c:ptCount val="1"/>
                <c:pt idx="0">
                  <c:v>Hnědé uhlí</c:v>
                </c:pt>
              </c:strCache>
            </c:strRef>
          </c:tx>
          <c:spPr>
            <a:solidFill>
              <a:srgbClr val="6E4932"/>
            </a:solidFill>
          </c:spPr>
          <c:invertIfNegative val="0"/>
          <c:cat>
            <c:strRef>
              <c:f>'8.12'!$L$9:$N$9</c:f>
              <c:strCache>
                <c:ptCount val="3"/>
                <c:pt idx="0">
                  <c:v>Leden</c:v>
                </c:pt>
                <c:pt idx="1">
                  <c:v>Únor</c:v>
                </c:pt>
                <c:pt idx="2">
                  <c:v>Březen</c:v>
                </c:pt>
              </c:strCache>
            </c:strRef>
          </c:cat>
          <c:val>
            <c:numRef>
              <c:f>'8.12'!$L$16:$N$16</c:f>
              <c:numCache>
                <c:formatCode>#,##0.0</c:formatCode>
                <c:ptCount val="3"/>
                <c:pt idx="0">
                  <c:v>2219878.179</c:v>
                </c:pt>
                <c:pt idx="1">
                  <c:v>1753013.112</c:v>
                </c:pt>
                <c:pt idx="2">
                  <c:v>1464019.6149999998</c:v>
                </c:pt>
              </c:numCache>
            </c:numRef>
          </c:val>
        </c:ser>
        <c:ser>
          <c:idx val="7"/>
          <c:order val="7"/>
          <c:tx>
            <c:strRef>
              <c:f>'8.12'!$K$17</c:f>
              <c:strCache>
                <c:ptCount val="1"/>
                <c:pt idx="0">
                  <c:v>Jaderné palivo</c:v>
                </c:pt>
              </c:strCache>
            </c:strRef>
          </c:tx>
          <c:invertIfNegative val="0"/>
          <c:cat>
            <c:strRef>
              <c:f>'8.12'!$L$9:$N$9</c:f>
              <c:strCache>
                <c:ptCount val="3"/>
                <c:pt idx="0">
                  <c:v>Leden</c:v>
                </c:pt>
                <c:pt idx="1">
                  <c:v>Únor</c:v>
                </c:pt>
                <c:pt idx="2">
                  <c:v>Březen</c:v>
                </c:pt>
              </c:strCache>
            </c:strRef>
          </c:cat>
          <c:val>
            <c:numRef>
              <c:f>'8.12'!$L$17:$N$17</c:f>
              <c:numCache>
                <c:formatCode>#,##0.0</c:formatCode>
                <c:ptCount val="3"/>
                <c:pt idx="0">
                  <c:v>0</c:v>
                </c:pt>
                <c:pt idx="1">
                  <c:v>0</c:v>
                </c:pt>
                <c:pt idx="2">
                  <c:v>0</c:v>
                </c:pt>
              </c:numCache>
            </c:numRef>
          </c:val>
        </c:ser>
        <c:ser>
          <c:idx val="8"/>
          <c:order val="8"/>
          <c:tx>
            <c:strRef>
              <c:f>'8.12'!$K$18</c:f>
              <c:strCache>
                <c:ptCount val="1"/>
                <c:pt idx="0">
                  <c:v>Koks</c:v>
                </c:pt>
              </c:strCache>
            </c:strRef>
          </c:tx>
          <c:invertIfNegative val="0"/>
          <c:cat>
            <c:strRef>
              <c:f>'8.12'!$L$9:$N$9</c:f>
              <c:strCache>
                <c:ptCount val="3"/>
                <c:pt idx="0">
                  <c:v>Leden</c:v>
                </c:pt>
                <c:pt idx="1">
                  <c:v>Únor</c:v>
                </c:pt>
                <c:pt idx="2">
                  <c:v>Březen</c:v>
                </c:pt>
              </c:strCache>
            </c:strRef>
          </c:cat>
          <c:val>
            <c:numRef>
              <c:f>'8.12'!$L$18:$N$18</c:f>
              <c:numCache>
                <c:formatCode>#,##0.0</c:formatCode>
                <c:ptCount val="3"/>
                <c:pt idx="0">
                  <c:v>0</c:v>
                </c:pt>
                <c:pt idx="1">
                  <c:v>0</c:v>
                </c:pt>
                <c:pt idx="2">
                  <c:v>0</c:v>
                </c:pt>
              </c:numCache>
            </c:numRef>
          </c:val>
        </c:ser>
        <c:ser>
          <c:idx val="9"/>
          <c:order val="9"/>
          <c:tx>
            <c:strRef>
              <c:f>'8.12'!$K$19</c:f>
              <c:strCache>
                <c:ptCount val="1"/>
                <c:pt idx="0">
                  <c:v>Odpadní teplo</c:v>
                </c:pt>
              </c:strCache>
            </c:strRef>
          </c:tx>
          <c:invertIfNegative val="0"/>
          <c:cat>
            <c:strRef>
              <c:f>'8.12'!$L$9:$N$9</c:f>
              <c:strCache>
                <c:ptCount val="3"/>
                <c:pt idx="0">
                  <c:v>Leden</c:v>
                </c:pt>
                <c:pt idx="1">
                  <c:v>Únor</c:v>
                </c:pt>
                <c:pt idx="2">
                  <c:v>Březen</c:v>
                </c:pt>
              </c:strCache>
            </c:strRef>
          </c:cat>
          <c:val>
            <c:numRef>
              <c:f>'8.12'!$L$19:$N$19</c:f>
              <c:numCache>
                <c:formatCode>#,##0.0</c:formatCode>
                <c:ptCount val="3"/>
                <c:pt idx="0">
                  <c:v>10606.65</c:v>
                </c:pt>
                <c:pt idx="1">
                  <c:v>11146.57</c:v>
                </c:pt>
                <c:pt idx="2">
                  <c:v>11424.16</c:v>
                </c:pt>
              </c:numCache>
            </c:numRef>
          </c:val>
        </c:ser>
        <c:ser>
          <c:idx val="10"/>
          <c:order val="10"/>
          <c:tx>
            <c:strRef>
              <c:f>'8.12'!$K$20</c:f>
              <c:strCache>
                <c:ptCount val="1"/>
                <c:pt idx="0">
                  <c:v>Ostatní kapalná paliva</c:v>
                </c:pt>
              </c:strCache>
            </c:strRef>
          </c:tx>
          <c:invertIfNegative val="0"/>
          <c:cat>
            <c:strRef>
              <c:f>'8.12'!$L$9:$N$9</c:f>
              <c:strCache>
                <c:ptCount val="3"/>
                <c:pt idx="0">
                  <c:v>Leden</c:v>
                </c:pt>
                <c:pt idx="1">
                  <c:v>Únor</c:v>
                </c:pt>
                <c:pt idx="2">
                  <c:v>Březen</c:v>
                </c:pt>
              </c:strCache>
            </c:strRef>
          </c:cat>
          <c:val>
            <c:numRef>
              <c:f>'8.12'!$L$20:$N$20</c:f>
              <c:numCache>
                <c:formatCode>#,##0.0</c:formatCode>
                <c:ptCount val="3"/>
                <c:pt idx="0">
                  <c:v>2394.7750000000001</c:v>
                </c:pt>
                <c:pt idx="1">
                  <c:v>2682.93</c:v>
                </c:pt>
                <c:pt idx="2">
                  <c:v>1267.106</c:v>
                </c:pt>
              </c:numCache>
            </c:numRef>
          </c:val>
        </c:ser>
        <c:ser>
          <c:idx val="11"/>
          <c:order val="11"/>
          <c:tx>
            <c:strRef>
              <c:f>'8.12'!$K$21</c:f>
              <c:strCache>
                <c:ptCount val="1"/>
                <c:pt idx="0">
                  <c:v>Ostatní pevná paliva</c:v>
                </c:pt>
              </c:strCache>
            </c:strRef>
          </c:tx>
          <c:invertIfNegative val="0"/>
          <c:cat>
            <c:strRef>
              <c:f>'8.12'!$L$9:$N$9</c:f>
              <c:strCache>
                <c:ptCount val="3"/>
                <c:pt idx="0">
                  <c:v>Leden</c:v>
                </c:pt>
                <c:pt idx="1">
                  <c:v>Únor</c:v>
                </c:pt>
                <c:pt idx="2">
                  <c:v>Březen</c:v>
                </c:pt>
              </c:strCache>
            </c:strRef>
          </c:cat>
          <c:val>
            <c:numRef>
              <c:f>'8.12'!$L$21:$N$21</c:f>
              <c:numCache>
                <c:formatCode>#,##0.0</c:formatCode>
                <c:ptCount val="3"/>
                <c:pt idx="0">
                  <c:v>8210.8372385594012</c:v>
                </c:pt>
                <c:pt idx="1">
                  <c:v>3294.2316149720905</c:v>
                </c:pt>
                <c:pt idx="2">
                  <c:v>10424.986552072298</c:v>
                </c:pt>
              </c:numCache>
            </c:numRef>
          </c:val>
        </c:ser>
        <c:ser>
          <c:idx val="12"/>
          <c:order val="12"/>
          <c:tx>
            <c:strRef>
              <c:f>'8.12'!$K$22</c:f>
              <c:strCache>
                <c:ptCount val="1"/>
                <c:pt idx="0">
                  <c:v>Ostatní plyny</c:v>
                </c:pt>
              </c:strCache>
            </c:strRef>
          </c:tx>
          <c:invertIfNegative val="0"/>
          <c:cat>
            <c:strRef>
              <c:f>'8.12'!$L$9:$N$9</c:f>
              <c:strCache>
                <c:ptCount val="3"/>
                <c:pt idx="0">
                  <c:v>Leden</c:v>
                </c:pt>
                <c:pt idx="1">
                  <c:v>Únor</c:v>
                </c:pt>
                <c:pt idx="2">
                  <c:v>Březen</c:v>
                </c:pt>
              </c:strCache>
            </c:strRef>
          </c:cat>
          <c:val>
            <c:numRef>
              <c:f>'8.12'!$L$22:$N$22</c:f>
              <c:numCache>
                <c:formatCode>#,##0.0</c:formatCode>
                <c:ptCount val="3"/>
                <c:pt idx="0">
                  <c:v>59671.519</c:v>
                </c:pt>
                <c:pt idx="1">
                  <c:v>57432.056000000004</c:v>
                </c:pt>
                <c:pt idx="2">
                  <c:v>79889.093000000008</c:v>
                </c:pt>
              </c:numCache>
            </c:numRef>
          </c:val>
        </c:ser>
        <c:ser>
          <c:idx val="13"/>
          <c:order val="13"/>
          <c:tx>
            <c:strRef>
              <c:f>'8.12'!$K$23</c:f>
              <c:strCache>
                <c:ptCount val="1"/>
                <c:pt idx="0">
                  <c:v>Ostatní</c:v>
                </c:pt>
              </c:strCache>
            </c:strRef>
          </c:tx>
          <c:invertIfNegative val="0"/>
          <c:cat>
            <c:strRef>
              <c:f>'8.12'!$L$9:$N$9</c:f>
              <c:strCache>
                <c:ptCount val="3"/>
                <c:pt idx="0">
                  <c:v>Leden</c:v>
                </c:pt>
                <c:pt idx="1">
                  <c:v>Únor</c:v>
                </c:pt>
                <c:pt idx="2">
                  <c:v>Březen</c:v>
                </c:pt>
              </c:strCache>
            </c:strRef>
          </c:cat>
          <c:val>
            <c:numRef>
              <c:f>'8.12'!$L$23:$N$23</c:f>
              <c:numCache>
                <c:formatCode>#,##0.0</c:formatCode>
                <c:ptCount val="3"/>
                <c:pt idx="0">
                  <c:v>0</c:v>
                </c:pt>
                <c:pt idx="1">
                  <c:v>0</c:v>
                </c:pt>
                <c:pt idx="2">
                  <c:v>0</c:v>
                </c:pt>
              </c:numCache>
            </c:numRef>
          </c:val>
        </c:ser>
        <c:ser>
          <c:idx val="14"/>
          <c:order val="14"/>
          <c:tx>
            <c:strRef>
              <c:f>'8.12'!$K$24</c:f>
              <c:strCache>
                <c:ptCount val="1"/>
                <c:pt idx="0">
                  <c:v>Topné oleje</c:v>
                </c:pt>
              </c:strCache>
            </c:strRef>
          </c:tx>
          <c:invertIfNegative val="0"/>
          <c:cat>
            <c:strRef>
              <c:f>'8.12'!$L$9:$N$9</c:f>
              <c:strCache>
                <c:ptCount val="3"/>
                <c:pt idx="0">
                  <c:v>Leden</c:v>
                </c:pt>
                <c:pt idx="1">
                  <c:v>Únor</c:v>
                </c:pt>
                <c:pt idx="2">
                  <c:v>Březen</c:v>
                </c:pt>
              </c:strCache>
            </c:strRef>
          </c:cat>
          <c:val>
            <c:numRef>
              <c:f>'8.12'!$L$24:$N$24</c:f>
              <c:numCache>
                <c:formatCode>#,##0.0</c:formatCode>
                <c:ptCount val="3"/>
                <c:pt idx="0">
                  <c:v>1366.154</c:v>
                </c:pt>
                <c:pt idx="1">
                  <c:v>740.28899999999999</c:v>
                </c:pt>
                <c:pt idx="2">
                  <c:v>388</c:v>
                </c:pt>
              </c:numCache>
            </c:numRef>
          </c:val>
        </c:ser>
        <c:ser>
          <c:idx val="15"/>
          <c:order val="15"/>
          <c:tx>
            <c:strRef>
              <c:f>'8.12'!$K$25</c:f>
              <c:strCache>
                <c:ptCount val="1"/>
                <c:pt idx="0">
                  <c:v>Zemní plyn</c:v>
                </c:pt>
              </c:strCache>
            </c:strRef>
          </c:tx>
          <c:spPr>
            <a:solidFill>
              <a:srgbClr val="EBE600"/>
            </a:solidFill>
          </c:spPr>
          <c:invertIfNegative val="0"/>
          <c:cat>
            <c:strRef>
              <c:f>'8.12'!$L$9:$N$9</c:f>
              <c:strCache>
                <c:ptCount val="3"/>
                <c:pt idx="0">
                  <c:v>Leden</c:v>
                </c:pt>
                <c:pt idx="1">
                  <c:v>Únor</c:v>
                </c:pt>
                <c:pt idx="2">
                  <c:v>Březen</c:v>
                </c:pt>
              </c:strCache>
            </c:strRef>
          </c:cat>
          <c:val>
            <c:numRef>
              <c:f>'8.12'!$L$25:$N$25</c:f>
              <c:numCache>
                <c:formatCode>#,##0.0</c:formatCode>
                <c:ptCount val="3"/>
                <c:pt idx="0">
                  <c:v>619162.33776144043</c:v>
                </c:pt>
                <c:pt idx="1">
                  <c:v>489188.19138502795</c:v>
                </c:pt>
                <c:pt idx="2">
                  <c:v>432897.0714479278</c:v>
                </c:pt>
              </c:numCache>
            </c:numRef>
          </c:val>
        </c:ser>
        <c:dLbls>
          <c:showLegendKey val="0"/>
          <c:showVal val="0"/>
          <c:showCatName val="0"/>
          <c:showSerName val="0"/>
          <c:showPercent val="0"/>
          <c:showBubbleSize val="0"/>
        </c:dLbls>
        <c:gapWidth val="150"/>
        <c:overlap val="100"/>
        <c:axId val="247074816"/>
        <c:axId val="247076352"/>
      </c:barChart>
      <c:catAx>
        <c:axId val="247074816"/>
        <c:scaling>
          <c:orientation val="minMax"/>
        </c:scaling>
        <c:delete val="0"/>
        <c:axPos val="b"/>
        <c:numFmt formatCode="General" sourceLinked="1"/>
        <c:majorTickMark val="none"/>
        <c:minorTickMark val="none"/>
        <c:tickLblPos val="nextTo"/>
        <c:txPr>
          <a:bodyPr/>
          <a:lstStyle/>
          <a:p>
            <a:pPr>
              <a:defRPr sz="900"/>
            </a:pPr>
            <a:endParaRPr lang="cs-CZ"/>
          </a:p>
        </c:txPr>
        <c:crossAx val="247076352"/>
        <c:crosses val="autoZero"/>
        <c:auto val="1"/>
        <c:lblAlgn val="ctr"/>
        <c:lblOffset val="100"/>
        <c:noMultiLvlLbl val="0"/>
      </c:catAx>
      <c:valAx>
        <c:axId val="24707635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4707481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v krajích ČR </a:t>
            </a:r>
            <a:r>
              <a:rPr lang="en-US" sz="1000"/>
              <a:t>(</a:t>
            </a:r>
            <a:r>
              <a:rPr lang="cs-CZ" sz="1000"/>
              <a:t>TJ</a:t>
            </a:r>
            <a:r>
              <a:rPr lang="en-US" sz="1000"/>
              <a:t>)</a:t>
            </a:r>
          </a:p>
        </c:rich>
      </c:tx>
      <c:overlay val="0"/>
    </c:title>
    <c:autoTitleDeleted val="0"/>
    <c:plotArea>
      <c:layout>
        <c:manualLayout>
          <c:layoutTarget val="inner"/>
          <c:xMode val="edge"/>
          <c:yMode val="edge"/>
          <c:x val="4.5996108930792527E-2"/>
          <c:y val="0.11518229385634159"/>
          <c:w val="0.94077636128817232"/>
          <c:h val="0.81844075420015616"/>
        </c:manualLayout>
      </c:layout>
      <c:barChart>
        <c:barDir val="col"/>
        <c:grouping val="stacked"/>
        <c:varyColors val="0"/>
        <c:ser>
          <c:idx val="0"/>
          <c:order val="0"/>
          <c:tx>
            <c:strRef>
              <c:f>'5.3'!$A$5</c:f>
              <c:strCache>
                <c:ptCount val="1"/>
                <c:pt idx="0">
                  <c:v>Biomasa</c:v>
                </c:pt>
              </c:strCache>
            </c:strRef>
          </c:tx>
          <c:spPr>
            <a:solidFill>
              <a:schemeClr val="accent3">
                <a:lumMod val="75000"/>
              </a:schemeClr>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'5.3'!$B$5:$O$5</c:f>
              <c:numCache>
                <c:formatCode>#,##0.0</c:formatCode>
                <c:ptCount val="14"/>
                <c:pt idx="0">
                  <c:v>0</c:v>
                </c:pt>
                <c:pt idx="1">
                  <c:v>318.70984600000003</c:v>
                </c:pt>
                <c:pt idx="2">
                  <c:v>162.40971999999999</c:v>
                </c:pt>
                <c:pt idx="3">
                  <c:v>90.208505999999986</c:v>
                </c:pt>
                <c:pt idx="4">
                  <c:v>230.82154</c:v>
                </c:pt>
                <c:pt idx="5">
                  <c:v>145.26104000000001</c:v>
                </c:pt>
                <c:pt idx="6">
                  <c:v>0.19914000000000001</c:v>
                </c:pt>
                <c:pt idx="7">
                  <c:v>224.342478</c:v>
                </c:pt>
                <c:pt idx="8">
                  <c:v>25.212722999999997</c:v>
                </c:pt>
                <c:pt idx="9">
                  <c:v>15.110531999999999</c:v>
                </c:pt>
                <c:pt idx="10">
                  <c:v>186.13970500000002</c:v>
                </c:pt>
                <c:pt idx="11">
                  <c:v>267.71873100000005</c:v>
                </c:pt>
                <c:pt idx="12">
                  <c:v>327.69278999999995</c:v>
                </c:pt>
                <c:pt idx="13">
                  <c:v>135.38081</c:v>
                </c:pt>
              </c:numCache>
            </c:numRef>
          </c:val>
        </c:ser>
        <c:ser>
          <c:idx val="1"/>
          <c:order val="1"/>
          <c:tx>
            <c:strRef>
              <c:f>'5.3'!$A$6</c:f>
              <c:strCache>
                <c:ptCount val="1"/>
                <c:pt idx="0">
                  <c:v>Bioplyn</c:v>
                </c:pt>
              </c:strCache>
            </c:strRef>
          </c:tx>
          <c:spPr>
            <a:solidFill>
              <a:schemeClr val="bg2">
                <a:lumMod val="50000"/>
              </a:schemeClr>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'5.3'!$B$6:$O$6</c:f>
              <c:numCache>
                <c:formatCode>#,##0.0</c:formatCode>
                <c:ptCount val="14"/>
                <c:pt idx="0">
                  <c:v>11.417</c:v>
                </c:pt>
                <c:pt idx="1">
                  <c:v>22.750743</c:v>
                </c:pt>
                <c:pt idx="2">
                  <c:v>25.848866000000001</c:v>
                </c:pt>
                <c:pt idx="3">
                  <c:v>2.1309999999999998</c:v>
                </c:pt>
                <c:pt idx="4">
                  <c:v>18.793472000000001</c:v>
                </c:pt>
                <c:pt idx="5">
                  <c:v>20.482015000000004</c:v>
                </c:pt>
                <c:pt idx="6">
                  <c:v>4.4499899999999997</c:v>
                </c:pt>
                <c:pt idx="7">
                  <c:v>0.34814000000000001</c:v>
                </c:pt>
                <c:pt idx="8">
                  <c:v>16.200582000000001</c:v>
                </c:pt>
                <c:pt idx="9">
                  <c:v>13.844046999999996</c:v>
                </c:pt>
                <c:pt idx="10">
                  <c:v>24.623030000000004</c:v>
                </c:pt>
                <c:pt idx="11">
                  <c:v>11.458924999999999</c:v>
                </c:pt>
                <c:pt idx="12">
                  <c:v>6.0334039999999991</c:v>
                </c:pt>
                <c:pt idx="13">
                  <c:v>3.2145199999999998</c:v>
                </c:pt>
              </c:numCache>
            </c:numRef>
          </c:val>
        </c:ser>
        <c:ser>
          <c:idx val="2"/>
          <c:order val="2"/>
          <c:tx>
            <c:strRef>
              <c:f>'5.3'!$A$7</c:f>
              <c:strCache>
                <c:ptCount val="1"/>
                <c:pt idx="0">
                  <c:v>Černé uhlí</c:v>
                </c:pt>
              </c:strCache>
            </c:strRef>
          </c:tx>
          <c:spPr>
            <a:solidFill>
              <a:schemeClr val="tx1"/>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'5.3'!$B$7:$O$7</c:f>
              <c:numCache>
                <c:formatCode>#,##0.0</c:formatCode>
                <c:ptCount val="14"/>
                <c:pt idx="0">
                  <c:v>0</c:v>
                </c:pt>
                <c:pt idx="1">
                  <c:v>0</c:v>
                </c:pt>
                <c:pt idx="2">
                  <c:v>0</c:v>
                </c:pt>
                <c:pt idx="3">
                  <c:v>0</c:v>
                </c:pt>
                <c:pt idx="4">
                  <c:v>0</c:v>
                </c:pt>
                <c:pt idx="5">
                  <c:v>0</c:v>
                </c:pt>
                <c:pt idx="6">
                  <c:v>0</c:v>
                </c:pt>
                <c:pt idx="7">
                  <c:v>3947.028613</c:v>
                </c:pt>
                <c:pt idx="8">
                  <c:v>504.03656899999999</c:v>
                </c:pt>
                <c:pt idx="9">
                  <c:v>23.154</c:v>
                </c:pt>
                <c:pt idx="10">
                  <c:v>0</c:v>
                </c:pt>
                <c:pt idx="11">
                  <c:v>0.249</c:v>
                </c:pt>
                <c:pt idx="12">
                  <c:v>0</c:v>
                </c:pt>
                <c:pt idx="13">
                  <c:v>27.187000000000001</c:v>
                </c:pt>
              </c:numCache>
            </c:numRef>
          </c:val>
        </c:ser>
        <c:ser>
          <c:idx val="3"/>
          <c:order val="3"/>
          <c:tx>
            <c:strRef>
              <c:f>'5.3'!$A$8</c:f>
              <c:strCache>
                <c:ptCount val="1"/>
                <c:pt idx="0">
                  <c:v>Elektrická energie</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'5.3'!$B$8:$O$8</c:f>
              <c:numCache>
                <c:formatCode>#,##0.0</c:formatCode>
                <c:ptCount val="14"/>
                <c:pt idx="0">
                  <c:v>0</c:v>
                </c:pt>
                <c:pt idx="1">
                  <c:v>0.10188800000000001</c:v>
                </c:pt>
                <c:pt idx="2">
                  <c:v>1.466</c:v>
                </c:pt>
                <c:pt idx="3">
                  <c:v>0</c:v>
                </c:pt>
                <c:pt idx="4">
                  <c:v>0.03</c:v>
                </c:pt>
                <c:pt idx="5">
                  <c:v>0</c:v>
                </c:pt>
                <c:pt idx="6">
                  <c:v>0</c:v>
                </c:pt>
                <c:pt idx="7">
                  <c:v>0.61</c:v>
                </c:pt>
                <c:pt idx="8">
                  <c:v>0</c:v>
                </c:pt>
                <c:pt idx="9">
                  <c:v>0</c:v>
                </c:pt>
                <c:pt idx="10">
                  <c:v>0.50463000000000002</c:v>
                </c:pt>
                <c:pt idx="11">
                  <c:v>0</c:v>
                </c:pt>
                <c:pt idx="12">
                  <c:v>0</c:v>
                </c:pt>
                <c:pt idx="13">
                  <c:v>0</c:v>
                </c:pt>
              </c:numCache>
            </c:numRef>
          </c:val>
        </c:ser>
        <c:ser>
          <c:idx val="4"/>
          <c:order val="4"/>
          <c:tx>
            <c:strRef>
              <c:f>'5.3'!$A$9</c:f>
              <c:strCache>
                <c:ptCount val="1"/>
                <c:pt idx="0">
                  <c:v>Energie prostředí (tepelné čerpadlo)</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'5.3'!$B$9:$O$9</c:f>
              <c:numCache>
                <c:formatCode>#,##0.0</c:formatCode>
                <c:ptCount val="14"/>
                <c:pt idx="0">
                  <c:v>0</c:v>
                </c:pt>
                <c:pt idx="1">
                  <c:v>4.1412000000000004E-2</c:v>
                </c:pt>
                <c:pt idx="2">
                  <c:v>0.24399999999999999</c:v>
                </c:pt>
                <c:pt idx="3">
                  <c:v>1.84171</c:v>
                </c:pt>
                <c:pt idx="4">
                  <c:v>0</c:v>
                </c:pt>
                <c:pt idx="5">
                  <c:v>0</c:v>
                </c:pt>
                <c:pt idx="6">
                  <c:v>0</c:v>
                </c:pt>
                <c:pt idx="7">
                  <c:v>0</c:v>
                </c:pt>
                <c:pt idx="8">
                  <c:v>0</c:v>
                </c:pt>
                <c:pt idx="9">
                  <c:v>0</c:v>
                </c:pt>
                <c:pt idx="10">
                  <c:v>0</c:v>
                </c:pt>
                <c:pt idx="11">
                  <c:v>0</c:v>
                </c:pt>
                <c:pt idx="12">
                  <c:v>1.6617700000000002</c:v>
                </c:pt>
                <c:pt idx="13">
                  <c:v>0</c:v>
                </c:pt>
              </c:numCache>
            </c:numRef>
          </c:val>
        </c:ser>
        <c:ser>
          <c:idx val="5"/>
          <c:order val="5"/>
          <c:tx>
            <c:strRef>
              <c:f>'5.3'!$A$10</c:f>
              <c:strCache>
                <c:ptCount val="1"/>
                <c:pt idx="0">
                  <c:v>Energie Slunce (solární kolektor)</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'5.3'!$B$10:$O$10</c:f>
              <c:numCache>
                <c:formatCode>#,##0.0</c:formatCode>
                <c:ptCount val="14"/>
                <c:pt idx="0">
                  <c:v>0</c:v>
                </c:pt>
                <c:pt idx="1">
                  <c:v>0</c:v>
                </c:pt>
                <c:pt idx="2">
                  <c:v>5.0000000000000001E-3</c:v>
                </c:pt>
                <c:pt idx="3">
                  <c:v>5.9800000000000001E-3</c:v>
                </c:pt>
                <c:pt idx="4">
                  <c:v>2.6600000000000002E-2</c:v>
                </c:pt>
                <c:pt idx="5">
                  <c:v>0</c:v>
                </c:pt>
                <c:pt idx="6">
                  <c:v>0</c:v>
                </c:pt>
                <c:pt idx="7">
                  <c:v>0</c:v>
                </c:pt>
                <c:pt idx="8">
                  <c:v>0</c:v>
                </c:pt>
                <c:pt idx="9">
                  <c:v>0</c:v>
                </c:pt>
                <c:pt idx="10">
                  <c:v>0</c:v>
                </c:pt>
                <c:pt idx="11">
                  <c:v>0</c:v>
                </c:pt>
                <c:pt idx="12">
                  <c:v>1.2E-2</c:v>
                </c:pt>
                <c:pt idx="13">
                  <c:v>0</c:v>
                </c:pt>
              </c:numCache>
            </c:numRef>
          </c:val>
        </c:ser>
        <c:ser>
          <c:idx val="6"/>
          <c:order val="6"/>
          <c:tx>
            <c:strRef>
              <c:f>'5.3'!$A$11</c:f>
              <c:strCache>
                <c:ptCount val="1"/>
                <c:pt idx="0">
                  <c:v>Hnědé uhlí</c:v>
                </c:pt>
              </c:strCache>
            </c:strRef>
          </c:tx>
          <c:spPr>
            <a:solidFill>
              <a:srgbClr val="6E4932"/>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'5.3'!$B$11:$O$11</c:f>
              <c:numCache>
                <c:formatCode>#,##0.0</c:formatCode>
                <c:ptCount val="14"/>
                <c:pt idx="0">
                  <c:v>0</c:v>
                </c:pt>
                <c:pt idx="1">
                  <c:v>1357.5309729999999</c:v>
                </c:pt>
                <c:pt idx="2">
                  <c:v>44.239869999999996</c:v>
                </c:pt>
                <c:pt idx="3">
                  <c:v>850.53904500000021</c:v>
                </c:pt>
                <c:pt idx="4">
                  <c:v>116.56595499999999</c:v>
                </c:pt>
                <c:pt idx="5">
                  <c:v>568.28377</c:v>
                </c:pt>
                <c:pt idx="6">
                  <c:v>43.144899999999993</c:v>
                </c:pt>
                <c:pt idx="7">
                  <c:v>215.17062199999998</c:v>
                </c:pt>
                <c:pt idx="8">
                  <c:v>464.69279399999999</c:v>
                </c:pt>
                <c:pt idx="9">
                  <c:v>1529.0304429999997</c:v>
                </c:pt>
                <c:pt idx="10">
                  <c:v>1109.3028220000003</c:v>
                </c:pt>
                <c:pt idx="11">
                  <c:v>5436.910906000001</c:v>
                </c:pt>
                <c:pt idx="12">
                  <c:v>3687.5547099999994</c:v>
                </c:pt>
                <c:pt idx="13">
                  <c:v>1016.1496749999999</c:v>
                </c:pt>
              </c:numCache>
            </c:numRef>
          </c:val>
        </c:ser>
        <c:ser>
          <c:idx val="7"/>
          <c:order val="7"/>
          <c:tx>
            <c:strRef>
              <c:f>'5.3'!$A$12</c:f>
              <c:strCache>
                <c:ptCount val="1"/>
                <c:pt idx="0">
                  <c:v>Jaderné palivo</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'5.3'!$B$12:$O$12</c:f>
              <c:numCache>
                <c:formatCode>#,##0.0</c:formatCode>
                <c:ptCount val="14"/>
                <c:pt idx="0">
                  <c:v>0</c:v>
                </c:pt>
                <c:pt idx="1">
                  <c:v>77.832770000000011</c:v>
                </c:pt>
                <c:pt idx="2">
                  <c:v>0</c:v>
                </c:pt>
                <c:pt idx="3">
                  <c:v>0</c:v>
                </c:pt>
                <c:pt idx="4">
                  <c:v>17.311800000000002</c:v>
                </c:pt>
                <c:pt idx="5">
                  <c:v>0</c:v>
                </c:pt>
                <c:pt idx="6">
                  <c:v>0</c:v>
                </c:pt>
                <c:pt idx="7">
                  <c:v>0</c:v>
                </c:pt>
                <c:pt idx="8">
                  <c:v>0</c:v>
                </c:pt>
                <c:pt idx="9">
                  <c:v>0</c:v>
                </c:pt>
                <c:pt idx="10">
                  <c:v>0</c:v>
                </c:pt>
                <c:pt idx="11">
                  <c:v>0</c:v>
                </c:pt>
                <c:pt idx="12">
                  <c:v>0</c:v>
                </c:pt>
                <c:pt idx="13">
                  <c:v>0</c:v>
                </c:pt>
              </c:numCache>
            </c:numRef>
          </c:val>
        </c:ser>
        <c:ser>
          <c:idx val="8"/>
          <c:order val="8"/>
          <c:tx>
            <c:strRef>
              <c:f>'5.3'!$A$13</c:f>
              <c:strCache>
                <c:ptCount val="1"/>
                <c:pt idx="0">
                  <c:v>Koks</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'5.3'!$B$13:$O$13</c:f>
              <c:numCache>
                <c:formatCode>#,##0.0</c:formatCode>
                <c:ptCount val="14"/>
                <c:pt idx="0">
                  <c:v>0</c:v>
                </c:pt>
                <c:pt idx="1">
                  <c:v>0</c:v>
                </c:pt>
                <c:pt idx="2">
                  <c:v>0</c:v>
                </c:pt>
                <c:pt idx="3">
                  <c:v>0</c:v>
                </c:pt>
                <c:pt idx="4">
                  <c:v>0</c:v>
                </c:pt>
                <c:pt idx="5">
                  <c:v>0</c:v>
                </c:pt>
                <c:pt idx="6">
                  <c:v>0</c:v>
                </c:pt>
                <c:pt idx="7">
                  <c:v>0.13250999999999999</c:v>
                </c:pt>
                <c:pt idx="8">
                  <c:v>0</c:v>
                </c:pt>
                <c:pt idx="9">
                  <c:v>0</c:v>
                </c:pt>
                <c:pt idx="10">
                  <c:v>0</c:v>
                </c:pt>
                <c:pt idx="11">
                  <c:v>0</c:v>
                </c:pt>
                <c:pt idx="12">
                  <c:v>0</c:v>
                </c:pt>
                <c:pt idx="13">
                  <c:v>0</c:v>
                </c:pt>
              </c:numCache>
            </c:numRef>
          </c:val>
        </c:ser>
        <c:ser>
          <c:idx val="9"/>
          <c:order val="9"/>
          <c:tx>
            <c:strRef>
              <c:f>'5.3'!$A$14</c:f>
              <c:strCache>
                <c:ptCount val="1"/>
                <c:pt idx="0">
                  <c:v>Odpadní teplo</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'5.3'!$B$14:$O$14</c:f>
              <c:numCache>
                <c:formatCode>#,##0.0</c:formatCode>
                <c:ptCount val="14"/>
                <c:pt idx="0">
                  <c:v>0</c:v>
                </c:pt>
                <c:pt idx="1">
                  <c:v>0</c:v>
                </c:pt>
                <c:pt idx="2">
                  <c:v>28.271409999999999</c:v>
                </c:pt>
                <c:pt idx="3">
                  <c:v>0</c:v>
                </c:pt>
                <c:pt idx="4">
                  <c:v>4.0434809999999999</c:v>
                </c:pt>
                <c:pt idx="5">
                  <c:v>0</c:v>
                </c:pt>
                <c:pt idx="6">
                  <c:v>1.2367999999999999</c:v>
                </c:pt>
                <c:pt idx="7">
                  <c:v>55.175880000000006</c:v>
                </c:pt>
                <c:pt idx="8">
                  <c:v>0</c:v>
                </c:pt>
                <c:pt idx="9">
                  <c:v>9.5540000000000003</c:v>
                </c:pt>
                <c:pt idx="10">
                  <c:v>0</c:v>
                </c:pt>
                <c:pt idx="11">
                  <c:v>33.177380000000007</c:v>
                </c:pt>
                <c:pt idx="12">
                  <c:v>2.8959999999999999</c:v>
                </c:pt>
                <c:pt idx="13">
                  <c:v>6.21</c:v>
                </c:pt>
              </c:numCache>
            </c:numRef>
          </c:val>
        </c:ser>
        <c:ser>
          <c:idx val="10"/>
          <c:order val="10"/>
          <c:tx>
            <c:strRef>
              <c:f>'5.3'!$A$15</c:f>
              <c:strCache>
                <c:ptCount val="1"/>
                <c:pt idx="0">
                  <c:v>Ostatní kapalná paliva</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'5.3'!$B$15:$O$15</c:f>
              <c:numCache>
                <c:formatCode>#,##0.0</c:formatCode>
                <c:ptCount val="14"/>
                <c:pt idx="0">
                  <c:v>0</c:v>
                </c:pt>
                <c:pt idx="1">
                  <c:v>1.4359999999999999</c:v>
                </c:pt>
                <c:pt idx="2">
                  <c:v>0</c:v>
                </c:pt>
                <c:pt idx="3">
                  <c:v>0</c:v>
                </c:pt>
                <c:pt idx="4">
                  <c:v>0</c:v>
                </c:pt>
                <c:pt idx="5">
                  <c:v>0</c:v>
                </c:pt>
                <c:pt idx="6">
                  <c:v>0</c:v>
                </c:pt>
                <c:pt idx="7">
                  <c:v>0</c:v>
                </c:pt>
                <c:pt idx="8">
                  <c:v>7.8753400000000005</c:v>
                </c:pt>
                <c:pt idx="9">
                  <c:v>0</c:v>
                </c:pt>
                <c:pt idx="10">
                  <c:v>0</c:v>
                </c:pt>
                <c:pt idx="11">
                  <c:v>6.344811</c:v>
                </c:pt>
                <c:pt idx="12">
                  <c:v>0</c:v>
                </c:pt>
                <c:pt idx="13">
                  <c:v>24.225999999999999</c:v>
                </c:pt>
              </c:numCache>
            </c:numRef>
          </c:val>
        </c:ser>
        <c:ser>
          <c:idx val="11"/>
          <c:order val="11"/>
          <c:tx>
            <c:strRef>
              <c:f>'5.3'!$A$16</c:f>
              <c:strCache>
                <c:ptCount val="1"/>
                <c:pt idx="0">
                  <c:v>Ostatní pevná paliva</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'5.3'!$B$16:$O$16</c:f>
              <c:numCache>
                <c:formatCode>#,##0.0</c:formatCode>
                <c:ptCount val="14"/>
                <c:pt idx="0">
                  <c:v>240.709</c:v>
                </c:pt>
                <c:pt idx="1">
                  <c:v>2.2629999999999999</c:v>
                </c:pt>
                <c:pt idx="2">
                  <c:v>219.26</c:v>
                </c:pt>
                <c:pt idx="3">
                  <c:v>0</c:v>
                </c:pt>
                <c:pt idx="4">
                  <c:v>2.2909999999999999</c:v>
                </c:pt>
                <c:pt idx="5">
                  <c:v>0</c:v>
                </c:pt>
                <c:pt idx="6">
                  <c:v>193.72300000000001</c:v>
                </c:pt>
                <c:pt idx="7">
                  <c:v>1.395</c:v>
                </c:pt>
                <c:pt idx="8">
                  <c:v>9.9146999999999999E-2</c:v>
                </c:pt>
                <c:pt idx="9">
                  <c:v>5.124999999999999E-2</c:v>
                </c:pt>
                <c:pt idx="10">
                  <c:v>97.106175000000007</c:v>
                </c:pt>
                <c:pt idx="11">
                  <c:v>21.930055405603792</c:v>
                </c:pt>
                <c:pt idx="12">
                  <c:v>3.9852599999999998</c:v>
                </c:pt>
                <c:pt idx="13">
                  <c:v>7.0949999999999998</c:v>
                </c:pt>
              </c:numCache>
            </c:numRef>
          </c:val>
        </c:ser>
        <c:ser>
          <c:idx val="12"/>
          <c:order val="12"/>
          <c:tx>
            <c:strRef>
              <c:f>'5.3'!$A$17</c:f>
              <c:strCache>
                <c:ptCount val="1"/>
                <c:pt idx="0">
                  <c:v>Ostatní plyny</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'5.3'!$B$17:$O$17</c:f>
              <c:numCache>
                <c:formatCode>#,##0.0</c:formatCode>
                <c:ptCount val="14"/>
                <c:pt idx="0">
                  <c:v>0</c:v>
                </c:pt>
                <c:pt idx="1">
                  <c:v>0.31724400000000003</c:v>
                </c:pt>
                <c:pt idx="2">
                  <c:v>0</c:v>
                </c:pt>
                <c:pt idx="3">
                  <c:v>116.19913</c:v>
                </c:pt>
                <c:pt idx="4">
                  <c:v>0</c:v>
                </c:pt>
                <c:pt idx="5">
                  <c:v>0</c:v>
                </c:pt>
                <c:pt idx="6">
                  <c:v>0</c:v>
                </c:pt>
                <c:pt idx="7">
                  <c:v>867.38288099999988</c:v>
                </c:pt>
                <c:pt idx="8">
                  <c:v>0</c:v>
                </c:pt>
                <c:pt idx="9">
                  <c:v>0</c:v>
                </c:pt>
                <c:pt idx="10">
                  <c:v>0.64200000000000002</c:v>
                </c:pt>
                <c:pt idx="11">
                  <c:v>196.99266799999998</c:v>
                </c:pt>
                <c:pt idx="12">
                  <c:v>0</c:v>
                </c:pt>
                <c:pt idx="13">
                  <c:v>32.185000000000002</c:v>
                </c:pt>
              </c:numCache>
            </c:numRef>
          </c:val>
        </c:ser>
        <c:ser>
          <c:idx val="13"/>
          <c:order val="13"/>
          <c:tx>
            <c:strRef>
              <c:f>'5.3'!$A$18</c:f>
              <c:strCache>
                <c:ptCount val="1"/>
                <c:pt idx="0">
                  <c:v>Ostatní</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'5.3'!$B$18:$O$18</c:f>
              <c:numCache>
                <c:formatCode>#,##0.0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ser>
        <c:ser>
          <c:idx val="14"/>
          <c:order val="14"/>
          <c:tx>
            <c:strRef>
              <c:f>'5.3'!$A$19</c:f>
              <c:strCache>
                <c:ptCount val="1"/>
                <c:pt idx="0">
                  <c:v>Topné oleje</c:v>
                </c:pt>
              </c:strCache>
            </c:strRef>
          </c:tx>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'5.3'!$B$19:$O$19</c:f>
              <c:numCache>
                <c:formatCode>#,##0.0</c:formatCode>
                <c:ptCount val="14"/>
                <c:pt idx="0">
                  <c:v>1.0338000000000001</c:v>
                </c:pt>
                <c:pt idx="1">
                  <c:v>0.53430500000000003</c:v>
                </c:pt>
                <c:pt idx="2">
                  <c:v>8.3756999999999984E-2</c:v>
                </c:pt>
                <c:pt idx="3">
                  <c:v>0</c:v>
                </c:pt>
                <c:pt idx="4">
                  <c:v>7.3999999999999996E-2</c:v>
                </c:pt>
                <c:pt idx="5">
                  <c:v>1.2572999999999999</c:v>
                </c:pt>
                <c:pt idx="6">
                  <c:v>0.66716200000000003</c:v>
                </c:pt>
                <c:pt idx="7">
                  <c:v>0.89605899999999994</c:v>
                </c:pt>
                <c:pt idx="8">
                  <c:v>7.6379289999999997</c:v>
                </c:pt>
                <c:pt idx="9">
                  <c:v>0.32328899999999999</c:v>
                </c:pt>
                <c:pt idx="10">
                  <c:v>7.8234999999999999E-2</c:v>
                </c:pt>
                <c:pt idx="11">
                  <c:v>2.494443</c:v>
                </c:pt>
                <c:pt idx="12">
                  <c:v>0.75290000000000001</c:v>
                </c:pt>
                <c:pt idx="13">
                  <c:v>0.34676999999999997</c:v>
                </c:pt>
              </c:numCache>
            </c:numRef>
          </c:val>
        </c:ser>
        <c:ser>
          <c:idx val="15"/>
          <c:order val="15"/>
          <c:tx>
            <c:strRef>
              <c:f>'5.3'!$A$20</c:f>
              <c:strCache>
                <c:ptCount val="1"/>
                <c:pt idx="0">
                  <c:v>Zemní plyn</c:v>
                </c:pt>
              </c:strCache>
            </c:strRef>
          </c:tx>
          <c:spPr>
            <a:solidFill>
              <a:srgbClr val="EBE600"/>
            </a:solidFill>
          </c:spPr>
          <c:invertIfNegative val="0"/>
          <c:cat>
            <c:strRef>
              <c:f>'5.3'!$B$3:$O$3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'5.3'!$B$20:$O$20</c:f>
              <c:numCache>
                <c:formatCode>#,##0.0</c:formatCode>
                <c:ptCount val="14"/>
                <c:pt idx="0">
                  <c:v>1417.6980309999994</c:v>
                </c:pt>
                <c:pt idx="1">
                  <c:v>169.36041500000007</c:v>
                </c:pt>
                <c:pt idx="2">
                  <c:v>1665.1185100000002</c:v>
                </c:pt>
                <c:pt idx="3">
                  <c:v>258.261458</c:v>
                </c:pt>
                <c:pt idx="4">
                  <c:v>201.36774459999995</c:v>
                </c:pt>
                <c:pt idx="5">
                  <c:v>423.64517186854937</c:v>
                </c:pt>
                <c:pt idx="6">
                  <c:v>622.69168499999978</c:v>
                </c:pt>
                <c:pt idx="7">
                  <c:v>724.53924977744327</c:v>
                </c:pt>
                <c:pt idx="8">
                  <c:v>309.15932900000007</c:v>
                </c:pt>
                <c:pt idx="9">
                  <c:v>189.07930980291744</c:v>
                </c:pt>
                <c:pt idx="10">
                  <c:v>266.26709199999993</c:v>
                </c:pt>
                <c:pt idx="11">
                  <c:v>1541.2476005943965</c:v>
                </c:pt>
                <c:pt idx="12">
                  <c:v>418.82669699999985</c:v>
                </c:pt>
                <c:pt idx="13">
                  <c:v>336.16953197501238</c:v>
                </c:pt>
              </c:numCache>
            </c:numRef>
          </c:val>
        </c:ser>
        <c:dLbls>
          <c:showLegendKey val="0"/>
          <c:showVal val="0"/>
          <c:showCatName val="0"/>
          <c:showSerName val="0"/>
          <c:showPercent val="0"/>
          <c:showBubbleSize val="0"/>
        </c:dLbls>
        <c:gapWidth val="104"/>
        <c:overlap val="100"/>
        <c:axId val="126876288"/>
        <c:axId val="160637312"/>
      </c:barChart>
      <c:catAx>
        <c:axId val="126876288"/>
        <c:scaling>
          <c:orientation val="minMax"/>
        </c:scaling>
        <c:delete val="0"/>
        <c:axPos val="b"/>
        <c:majorTickMark val="none"/>
        <c:minorTickMark val="none"/>
        <c:tickLblPos val="low"/>
        <c:txPr>
          <a:bodyPr rot="0" vert="horz"/>
          <a:lstStyle/>
          <a:p>
            <a:pPr>
              <a:defRPr sz="900"/>
            </a:pPr>
            <a:endParaRPr lang="cs-CZ"/>
          </a:p>
        </c:txPr>
        <c:crossAx val="160637312"/>
        <c:crosses val="autoZero"/>
        <c:auto val="1"/>
        <c:lblAlgn val="ctr"/>
        <c:lblOffset val="100"/>
        <c:noMultiLvlLbl val="0"/>
      </c:catAx>
      <c:valAx>
        <c:axId val="16063731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2687628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7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'8.12'!$O$28:$O$35</c:f>
              <c:numCache>
                <c:formatCode>#,##0.0</c:formatCode>
                <c:ptCount val="8"/>
              </c:numCache>
            </c:numRef>
          </c:cat>
          <c:val>
            <c:numRef>
              <c:f>'8.12'!$J$28:$J$35</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'7.1'!$O$7</c:f>
              <c:strCache>
                <c:ptCount val="1"/>
              </c:strCache>
            </c:strRef>
          </c:tx>
          <c:invertIfNegative val="0"/>
          <c:cat>
            <c:numRef>
              <c:f>'7.1'!$P$6</c:f>
              <c:numCache>
                <c:formatCode>General</c:formatCode>
                <c:ptCount val="1"/>
              </c:numCache>
            </c:numRef>
          </c:cat>
          <c:val>
            <c:numRef>
              <c:f>'7.1'!$P$7</c:f>
              <c:numCache>
                <c:formatCode>0%</c:formatCode>
                <c:ptCount val="1"/>
              </c:numCache>
            </c:numRef>
          </c:val>
        </c:ser>
        <c:ser>
          <c:idx val="1"/>
          <c:order val="1"/>
          <c:tx>
            <c:strRef>
              <c:f>'7.1'!$O$8</c:f>
              <c:strCache>
                <c:ptCount val="1"/>
              </c:strCache>
            </c:strRef>
          </c:tx>
          <c:invertIfNegative val="0"/>
          <c:cat>
            <c:numRef>
              <c:f>'7.1'!$P$6</c:f>
              <c:numCache>
                <c:formatCode>General</c:formatCode>
                <c:ptCount val="1"/>
              </c:numCache>
            </c:numRef>
          </c:cat>
          <c:val>
            <c:numRef>
              <c:f>'7.1'!$P$8</c:f>
              <c:numCache>
                <c:formatCode>0%</c:formatCode>
                <c:ptCount val="1"/>
              </c:numCache>
            </c:numRef>
          </c:val>
        </c:ser>
        <c:ser>
          <c:idx val="2"/>
          <c:order val="2"/>
          <c:tx>
            <c:strRef>
              <c:f>'7.1'!$O$9</c:f>
              <c:strCache>
                <c:ptCount val="1"/>
              </c:strCache>
            </c:strRef>
          </c:tx>
          <c:invertIfNegative val="0"/>
          <c:cat>
            <c:numRef>
              <c:f>'7.1'!$P$6</c:f>
              <c:numCache>
                <c:formatCode>General</c:formatCode>
                <c:ptCount val="1"/>
              </c:numCache>
            </c:numRef>
          </c:cat>
          <c:val>
            <c:numRef>
              <c:f>'7.1'!$P$9</c:f>
              <c:numCache>
                <c:formatCode>0%</c:formatCode>
                <c:ptCount val="1"/>
              </c:numCache>
            </c:numRef>
          </c:val>
        </c:ser>
        <c:ser>
          <c:idx val="3"/>
          <c:order val="3"/>
          <c:tx>
            <c:strRef>
              <c:f>'7.1'!$O$10</c:f>
              <c:strCache>
                <c:ptCount val="1"/>
              </c:strCache>
            </c:strRef>
          </c:tx>
          <c:invertIfNegative val="0"/>
          <c:cat>
            <c:numRef>
              <c:f>'7.1'!$P$6</c:f>
              <c:numCache>
                <c:formatCode>General</c:formatCode>
                <c:ptCount val="1"/>
              </c:numCache>
            </c:numRef>
          </c:cat>
          <c:val>
            <c:numRef>
              <c:f>'7.1'!$P$10</c:f>
              <c:numCache>
                <c:formatCode>0%</c:formatCode>
                <c:ptCount val="1"/>
              </c:numCache>
            </c:numRef>
          </c:val>
        </c:ser>
        <c:ser>
          <c:idx val="4"/>
          <c:order val="4"/>
          <c:tx>
            <c:strRef>
              <c:f>'7.1'!$O$11</c:f>
              <c:strCache>
                <c:ptCount val="1"/>
              </c:strCache>
            </c:strRef>
          </c:tx>
          <c:invertIfNegative val="0"/>
          <c:cat>
            <c:numRef>
              <c:f>'7.1'!$P$6</c:f>
              <c:numCache>
                <c:formatCode>General</c:formatCode>
                <c:ptCount val="1"/>
              </c:numCache>
            </c:numRef>
          </c:cat>
          <c:val>
            <c:numRef>
              <c:f>'7.1'!$P$11</c:f>
              <c:numCache>
                <c:formatCode>0%</c:formatCode>
                <c:ptCount val="1"/>
              </c:numCache>
            </c:numRef>
          </c:val>
        </c:ser>
        <c:ser>
          <c:idx val="5"/>
          <c:order val="5"/>
          <c:tx>
            <c:strRef>
              <c:f>'7.1'!$O$12</c:f>
              <c:strCache>
                <c:ptCount val="1"/>
              </c:strCache>
            </c:strRef>
          </c:tx>
          <c:invertIfNegative val="0"/>
          <c:cat>
            <c:numRef>
              <c:f>'7.1'!$P$6</c:f>
              <c:numCache>
                <c:formatCode>General</c:formatCode>
                <c:ptCount val="1"/>
              </c:numCache>
            </c:numRef>
          </c:cat>
          <c:val>
            <c:numRef>
              <c:f>'7.1'!$P$12</c:f>
              <c:numCache>
                <c:formatCode>0%</c:formatCode>
                <c:ptCount val="1"/>
              </c:numCache>
            </c:numRef>
          </c:val>
        </c:ser>
        <c:ser>
          <c:idx val="6"/>
          <c:order val="6"/>
          <c:tx>
            <c:strRef>
              <c:f>'7.1'!$O$13</c:f>
              <c:strCache>
                <c:ptCount val="1"/>
              </c:strCache>
            </c:strRef>
          </c:tx>
          <c:invertIfNegative val="0"/>
          <c:cat>
            <c:numRef>
              <c:f>'7.1'!$P$6</c:f>
              <c:numCache>
                <c:formatCode>General</c:formatCode>
                <c:ptCount val="1"/>
              </c:numCache>
            </c:numRef>
          </c:cat>
          <c:val>
            <c:numRef>
              <c:f>'7.1'!$P$13</c:f>
              <c:numCache>
                <c:formatCode>0%</c:formatCode>
                <c:ptCount val="1"/>
              </c:numCache>
            </c:numRef>
          </c:val>
        </c:ser>
        <c:ser>
          <c:idx val="7"/>
          <c:order val="7"/>
          <c:tx>
            <c:strRef>
              <c:f>'7.1'!$O$14</c:f>
              <c:strCache>
                <c:ptCount val="1"/>
              </c:strCache>
            </c:strRef>
          </c:tx>
          <c:invertIfNegative val="0"/>
          <c:cat>
            <c:numRef>
              <c:f>'7.1'!$P$6</c:f>
              <c:numCache>
                <c:formatCode>General</c:formatCode>
                <c:ptCount val="1"/>
              </c:numCache>
            </c:numRef>
          </c:cat>
          <c:val>
            <c:numRef>
              <c:f>'7.1'!$P$14</c:f>
              <c:numCache>
                <c:formatCode>0%</c:formatCode>
                <c:ptCount val="1"/>
              </c:numCache>
            </c:numRef>
          </c:val>
        </c:ser>
        <c:dLbls>
          <c:showLegendKey val="0"/>
          <c:showVal val="0"/>
          <c:showCatName val="0"/>
          <c:showSerName val="0"/>
          <c:showPercent val="0"/>
          <c:showBubbleSize val="0"/>
        </c:dLbls>
        <c:gapWidth val="150"/>
        <c:axId val="246875264"/>
        <c:axId val="246876800"/>
      </c:barChart>
      <c:catAx>
        <c:axId val="246875264"/>
        <c:scaling>
          <c:orientation val="minMax"/>
        </c:scaling>
        <c:delete val="1"/>
        <c:axPos val="b"/>
        <c:numFmt formatCode="General" sourceLinked="1"/>
        <c:majorTickMark val="out"/>
        <c:minorTickMark val="none"/>
        <c:tickLblPos val="nextTo"/>
        <c:crossAx val="246876800"/>
        <c:crosses val="autoZero"/>
        <c:auto val="1"/>
        <c:lblAlgn val="ctr"/>
        <c:lblOffset val="100"/>
        <c:noMultiLvlLbl val="0"/>
      </c:catAx>
      <c:valAx>
        <c:axId val="246876800"/>
        <c:scaling>
          <c:orientation val="minMax"/>
        </c:scaling>
        <c:delete val="1"/>
        <c:axPos val="l"/>
        <c:numFmt formatCode="0%" sourceLinked="1"/>
        <c:majorTickMark val="out"/>
        <c:minorTickMark val="none"/>
        <c:tickLblPos val="nextTo"/>
        <c:crossAx val="246875264"/>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dPt>
          <c:dPt>
            <c:idx val="1"/>
            <c:bubble3D val="0"/>
            <c:spPr>
              <a:solidFill>
                <a:srgbClr val="EEECE1">
                  <a:lumMod val="50000"/>
                </a:srgbClr>
              </a:solidFill>
            </c:spPr>
          </c:dPt>
          <c:dPt>
            <c:idx val="2"/>
            <c:bubble3D val="0"/>
            <c:spPr>
              <a:solidFill>
                <a:sysClr val="windowText" lastClr="000000"/>
              </a:solidFill>
            </c:spPr>
          </c:dPt>
          <c:dPt>
            <c:idx val="5"/>
            <c:bubble3D val="0"/>
          </c:dPt>
          <c:dPt>
            <c:idx val="6"/>
            <c:bubble3D val="0"/>
            <c:spPr>
              <a:solidFill>
                <a:srgbClr val="6E4932"/>
              </a:solidFill>
            </c:spPr>
          </c:dPt>
          <c:dPt>
            <c:idx val="7"/>
            <c:bubble3D val="0"/>
          </c:dPt>
          <c:dPt>
            <c:idx val="15"/>
            <c:bubble3D val="0"/>
            <c:spPr>
              <a:solidFill>
                <a:srgbClr val="EBE600"/>
              </a:solidFill>
            </c:spPr>
          </c:dPt>
          <c:cat>
            <c:numRef>
              <c:f>'8.13'!$O$10:$O$25</c:f>
              <c:numCache>
                <c:formatCode>0.0%</c:formatCode>
                <c:ptCount val="16"/>
              </c:numCache>
            </c:numRef>
          </c:cat>
          <c:val>
            <c:numRef>
              <c:f>'8.13'!$J$10:$J$25</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8.7459664576854723E-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'8.13'!$K$27</c:f>
              <c:strCache>
                <c:ptCount val="1"/>
                <c:pt idx="0">
                  <c:v>Průmysl</c:v>
                </c:pt>
              </c:strCache>
            </c:strRef>
          </c:tx>
          <c:invertIfNegative val="0"/>
          <c:cat>
            <c:strRef>
              <c:f>'8.13'!$L$26:$N$26</c:f>
              <c:strCache>
                <c:ptCount val="3"/>
                <c:pt idx="0">
                  <c:v>Leden</c:v>
                </c:pt>
                <c:pt idx="1">
                  <c:v>Únor</c:v>
                </c:pt>
                <c:pt idx="2">
                  <c:v>Březen</c:v>
                </c:pt>
              </c:strCache>
            </c:strRef>
          </c:cat>
          <c:val>
            <c:numRef>
              <c:f>'8.13'!$L$27:$N$27</c:f>
              <c:numCache>
                <c:formatCode>#,##0.0</c:formatCode>
                <c:ptCount val="3"/>
                <c:pt idx="0">
                  <c:v>454777.71799999994</c:v>
                </c:pt>
                <c:pt idx="1">
                  <c:v>398554.24099999992</c:v>
                </c:pt>
                <c:pt idx="2">
                  <c:v>387211.53199999995</c:v>
                </c:pt>
              </c:numCache>
            </c:numRef>
          </c:val>
        </c:ser>
        <c:ser>
          <c:idx val="1"/>
          <c:order val="1"/>
          <c:tx>
            <c:strRef>
              <c:f>'8.13'!$K$28</c:f>
              <c:strCache>
                <c:ptCount val="1"/>
                <c:pt idx="0">
                  <c:v>Energetika</c:v>
                </c:pt>
              </c:strCache>
            </c:strRef>
          </c:tx>
          <c:invertIfNegative val="0"/>
          <c:cat>
            <c:strRef>
              <c:f>'8.13'!$L$26:$N$26</c:f>
              <c:strCache>
                <c:ptCount val="3"/>
                <c:pt idx="0">
                  <c:v>Leden</c:v>
                </c:pt>
                <c:pt idx="1">
                  <c:v>Únor</c:v>
                </c:pt>
                <c:pt idx="2">
                  <c:v>Březen</c:v>
                </c:pt>
              </c:strCache>
            </c:strRef>
          </c:cat>
          <c:val>
            <c:numRef>
              <c:f>'8.13'!$L$28:$N$28</c:f>
              <c:numCache>
                <c:formatCode>#,##0.0</c:formatCode>
                <c:ptCount val="3"/>
                <c:pt idx="0">
                  <c:v>93303.556999999986</c:v>
                </c:pt>
                <c:pt idx="1">
                  <c:v>78264.023000000001</c:v>
                </c:pt>
                <c:pt idx="2">
                  <c:v>71873.379000000001</c:v>
                </c:pt>
              </c:numCache>
            </c:numRef>
          </c:val>
        </c:ser>
        <c:ser>
          <c:idx val="2"/>
          <c:order val="2"/>
          <c:tx>
            <c:strRef>
              <c:f>'8.13'!$K$29</c:f>
              <c:strCache>
                <c:ptCount val="1"/>
                <c:pt idx="0">
                  <c:v>Doprava</c:v>
                </c:pt>
              </c:strCache>
            </c:strRef>
          </c:tx>
          <c:invertIfNegative val="0"/>
          <c:cat>
            <c:strRef>
              <c:f>'8.13'!$L$26:$N$26</c:f>
              <c:strCache>
                <c:ptCount val="3"/>
                <c:pt idx="0">
                  <c:v>Leden</c:v>
                </c:pt>
                <c:pt idx="1">
                  <c:v>Únor</c:v>
                </c:pt>
                <c:pt idx="2">
                  <c:v>Březen</c:v>
                </c:pt>
              </c:strCache>
            </c:strRef>
          </c:cat>
          <c:val>
            <c:numRef>
              <c:f>'8.13'!$L$29:$N$29</c:f>
              <c:numCache>
                <c:formatCode>#,##0.0</c:formatCode>
                <c:ptCount val="3"/>
                <c:pt idx="0">
                  <c:v>25414.53</c:v>
                </c:pt>
                <c:pt idx="1">
                  <c:v>21159.18</c:v>
                </c:pt>
                <c:pt idx="2">
                  <c:v>16884.82</c:v>
                </c:pt>
              </c:numCache>
            </c:numRef>
          </c:val>
        </c:ser>
        <c:ser>
          <c:idx val="3"/>
          <c:order val="3"/>
          <c:tx>
            <c:strRef>
              <c:f>'8.13'!$K$30</c:f>
              <c:strCache>
                <c:ptCount val="1"/>
                <c:pt idx="0">
                  <c:v>Stavebnictví</c:v>
                </c:pt>
              </c:strCache>
            </c:strRef>
          </c:tx>
          <c:invertIfNegative val="0"/>
          <c:cat>
            <c:strRef>
              <c:f>'8.13'!$L$26:$N$26</c:f>
              <c:strCache>
                <c:ptCount val="3"/>
                <c:pt idx="0">
                  <c:v>Leden</c:v>
                </c:pt>
                <c:pt idx="1">
                  <c:v>Únor</c:v>
                </c:pt>
                <c:pt idx="2">
                  <c:v>Březen</c:v>
                </c:pt>
              </c:strCache>
            </c:strRef>
          </c:cat>
          <c:val>
            <c:numRef>
              <c:f>'8.13'!$L$30:$N$30</c:f>
              <c:numCache>
                <c:formatCode>#,##0.0</c:formatCode>
                <c:ptCount val="3"/>
                <c:pt idx="0">
                  <c:v>1532.087</c:v>
                </c:pt>
                <c:pt idx="1">
                  <c:v>1330.03</c:v>
                </c:pt>
                <c:pt idx="2">
                  <c:v>1002.3059999999999</c:v>
                </c:pt>
              </c:numCache>
            </c:numRef>
          </c:val>
        </c:ser>
        <c:ser>
          <c:idx val="4"/>
          <c:order val="4"/>
          <c:tx>
            <c:strRef>
              <c:f>'8.13'!$K$31</c:f>
              <c:strCache>
                <c:ptCount val="1"/>
                <c:pt idx="0">
                  <c:v>Zemědělství a lesnictví</c:v>
                </c:pt>
              </c:strCache>
            </c:strRef>
          </c:tx>
          <c:invertIfNegative val="0"/>
          <c:cat>
            <c:strRef>
              <c:f>'8.13'!$L$26:$N$26</c:f>
              <c:strCache>
                <c:ptCount val="3"/>
                <c:pt idx="0">
                  <c:v>Leden</c:v>
                </c:pt>
                <c:pt idx="1">
                  <c:v>Únor</c:v>
                </c:pt>
                <c:pt idx="2">
                  <c:v>Březen</c:v>
                </c:pt>
              </c:strCache>
            </c:strRef>
          </c:cat>
          <c:val>
            <c:numRef>
              <c:f>'8.13'!$L$31:$N$31</c:f>
              <c:numCache>
                <c:formatCode>#,##0.0</c:formatCode>
                <c:ptCount val="3"/>
                <c:pt idx="0">
                  <c:v>14902.25</c:v>
                </c:pt>
                <c:pt idx="1">
                  <c:v>14290.26</c:v>
                </c:pt>
                <c:pt idx="2">
                  <c:v>14503.2</c:v>
                </c:pt>
              </c:numCache>
            </c:numRef>
          </c:val>
        </c:ser>
        <c:ser>
          <c:idx val="5"/>
          <c:order val="5"/>
          <c:tx>
            <c:strRef>
              <c:f>'8.13'!$K$32</c:f>
              <c:strCache>
                <c:ptCount val="1"/>
                <c:pt idx="0">
                  <c:v>Domácnosti</c:v>
                </c:pt>
              </c:strCache>
            </c:strRef>
          </c:tx>
          <c:invertIfNegative val="0"/>
          <c:cat>
            <c:strRef>
              <c:f>'8.13'!$L$26:$N$26</c:f>
              <c:strCache>
                <c:ptCount val="3"/>
                <c:pt idx="0">
                  <c:v>Leden</c:v>
                </c:pt>
                <c:pt idx="1">
                  <c:v>Únor</c:v>
                </c:pt>
                <c:pt idx="2">
                  <c:v>Březen</c:v>
                </c:pt>
              </c:strCache>
            </c:strRef>
          </c:cat>
          <c:val>
            <c:numRef>
              <c:f>'8.13'!$L$32:$N$32</c:f>
              <c:numCache>
                <c:formatCode>#,##0.0</c:formatCode>
                <c:ptCount val="3"/>
                <c:pt idx="0">
                  <c:v>628774.8330000001</c:v>
                </c:pt>
                <c:pt idx="1">
                  <c:v>509376.23700000002</c:v>
                </c:pt>
                <c:pt idx="2">
                  <c:v>422285.6069999999</c:v>
                </c:pt>
              </c:numCache>
            </c:numRef>
          </c:val>
        </c:ser>
        <c:ser>
          <c:idx val="6"/>
          <c:order val="6"/>
          <c:tx>
            <c:strRef>
              <c:f>'8.13'!$K$33</c:f>
              <c:strCache>
                <c:ptCount val="1"/>
                <c:pt idx="0">
                  <c:v>Obchod, služby, školství, zdravotnictví</c:v>
                </c:pt>
              </c:strCache>
            </c:strRef>
          </c:tx>
          <c:invertIfNegative val="0"/>
          <c:cat>
            <c:strRef>
              <c:f>'8.13'!$L$26:$N$26</c:f>
              <c:strCache>
                <c:ptCount val="3"/>
                <c:pt idx="0">
                  <c:v>Leden</c:v>
                </c:pt>
                <c:pt idx="1">
                  <c:v>Únor</c:v>
                </c:pt>
                <c:pt idx="2">
                  <c:v>Březen</c:v>
                </c:pt>
              </c:strCache>
            </c:strRef>
          </c:cat>
          <c:val>
            <c:numRef>
              <c:f>'8.13'!$L$33:$N$33</c:f>
              <c:numCache>
                <c:formatCode>#,##0.0</c:formatCode>
                <c:ptCount val="3"/>
                <c:pt idx="0">
                  <c:v>302386.57899999991</c:v>
                </c:pt>
                <c:pt idx="1">
                  <c:v>247382.43100000001</c:v>
                </c:pt>
                <c:pt idx="2">
                  <c:v>197809.21400000004</c:v>
                </c:pt>
              </c:numCache>
            </c:numRef>
          </c:val>
        </c:ser>
        <c:ser>
          <c:idx val="7"/>
          <c:order val="7"/>
          <c:tx>
            <c:strRef>
              <c:f>'8.13'!$K$34</c:f>
              <c:strCache>
                <c:ptCount val="1"/>
                <c:pt idx="0">
                  <c:v>Ostatní</c:v>
                </c:pt>
              </c:strCache>
            </c:strRef>
          </c:tx>
          <c:invertIfNegative val="0"/>
          <c:cat>
            <c:strRef>
              <c:f>'8.13'!$L$26:$N$26</c:f>
              <c:strCache>
                <c:ptCount val="3"/>
                <c:pt idx="0">
                  <c:v>Leden</c:v>
                </c:pt>
                <c:pt idx="1">
                  <c:v>Únor</c:v>
                </c:pt>
                <c:pt idx="2">
                  <c:v>Březen</c:v>
                </c:pt>
              </c:strCache>
            </c:strRef>
          </c:cat>
          <c:val>
            <c:numRef>
              <c:f>'8.13'!$L$34:$N$34</c:f>
              <c:numCache>
                <c:formatCode>#,##0.0</c:formatCode>
                <c:ptCount val="3"/>
                <c:pt idx="0">
                  <c:v>27677.586000000003</c:v>
                </c:pt>
                <c:pt idx="1">
                  <c:v>22539.987000000001</c:v>
                </c:pt>
                <c:pt idx="2">
                  <c:v>18019.552000000003</c:v>
                </c:pt>
              </c:numCache>
            </c:numRef>
          </c:val>
        </c:ser>
        <c:dLbls>
          <c:showLegendKey val="0"/>
          <c:showVal val="0"/>
          <c:showCatName val="0"/>
          <c:showSerName val="0"/>
          <c:showPercent val="0"/>
          <c:showBubbleSize val="0"/>
        </c:dLbls>
        <c:gapWidth val="150"/>
        <c:overlap val="100"/>
        <c:axId val="244005504"/>
        <c:axId val="244015488"/>
      </c:barChart>
      <c:catAx>
        <c:axId val="244005504"/>
        <c:scaling>
          <c:orientation val="minMax"/>
        </c:scaling>
        <c:delete val="0"/>
        <c:axPos val="b"/>
        <c:numFmt formatCode="General" sourceLinked="1"/>
        <c:majorTickMark val="none"/>
        <c:minorTickMark val="none"/>
        <c:tickLblPos val="nextTo"/>
        <c:txPr>
          <a:bodyPr/>
          <a:lstStyle/>
          <a:p>
            <a:pPr>
              <a:defRPr sz="900"/>
            </a:pPr>
            <a:endParaRPr lang="cs-CZ"/>
          </a:p>
        </c:txPr>
        <c:crossAx val="244015488"/>
        <c:crosses val="autoZero"/>
        <c:auto val="1"/>
        <c:lblAlgn val="ctr"/>
        <c:lblOffset val="100"/>
        <c:noMultiLvlLbl val="0"/>
      </c:catAx>
      <c:valAx>
        <c:axId val="24401548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4400550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7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'8.13'!$L$39</c:f>
              <c:strCache>
                <c:ptCount val="1"/>
                <c:pt idx="0">
                  <c:v>Instalovaný výkon</c:v>
                </c:pt>
              </c:strCache>
            </c:strRef>
          </c:tx>
          <c:invertIfNegative val="0"/>
          <c:val>
            <c:numRef>
              <c:f>'8.13'!$M$39</c:f>
              <c:numCache>
                <c:formatCode>0.0%</c:formatCode>
                <c:ptCount val="1"/>
                <c:pt idx="0">
                  <c:v>0.30481519943219665</c:v>
                </c:pt>
              </c:numCache>
            </c:numRef>
          </c:val>
        </c:ser>
        <c:ser>
          <c:idx val="1"/>
          <c:order val="1"/>
          <c:tx>
            <c:strRef>
              <c:f>'8.13'!$L$40</c:f>
              <c:strCache>
                <c:ptCount val="1"/>
                <c:pt idx="0">
                  <c:v>Výroba tepla brutto</c:v>
                </c:pt>
              </c:strCache>
            </c:strRef>
          </c:tx>
          <c:invertIfNegative val="0"/>
          <c:val>
            <c:numRef>
              <c:f>'8.13'!$M$40</c:f>
              <c:numCache>
                <c:formatCode>0.0%</c:formatCode>
                <c:ptCount val="1"/>
                <c:pt idx="0">
                  <c:v>0.17066216336559661</c:v>
                </c:pt>
              </c:numCache>
            </c:numRef>
          </c:val>
        </c:ser>
        <c:ser>
          <c:idx val="2"/>
          <c:order val="2"/>
          <c:tx>
            <c:strRef>
              <c:f>'8.13'!$L$41</c:f>
              <c:strCache>
                <c:ptCount val="1"/>
                <c:pt idx="0">
                  <c:v>Dodávky tepla</c:v>
                </c:pt>
              </c:strCache>
            </c:strRef>
          </c:tx>
          <c:invertIfNegative val="0"/>
          <c:val>
            <c:numRef>
              <c:f>'8.13'!$M$41</c:f>
              <c:numCache>
                <c:formatCode>0.0%</c:formatCode>
                <c:ptCount val="1"/>
                <c:pt idx="0">
                  <c:v>0.13049253464614771</c:v>
                </c:pt>
              </c:numCache>
            </c:numRef>
          </c:val>
        </c:ser>
        <c:dLbls>
          <c:showLegendKey val="0"/>
          <c:showVal val="0"/>
          <c:showCatName val="0"/>
          <c:showSerName val="0"/>
          <c:showPercent val="0"/>
          <c:showBubbleSize val="0"/>
        </c:dLbls>
        <c:gapWidth val="150"/>
        <c:axId val="244041216"/>
        <c:axId val="244042752"/>
      </c:barChart>
      <c:catAx>
        <c:axId val="244041216"/>
        <c:scaling>
          <c:orientation val="maxMin"/>
        </c:scaling>
        <c:delete val="0"/>
        <c:axPos val="l"/>
        <c:numFmt formatCode="General" sourceLinked="1"/>
        <c:majorTickMark val="none"/>
        <c:minorTickMark val="none"/>
        <c:tickLblPos val="none"/>
        <c:crossAx val="244042752"/>
        <c:crosses val="autoZero"/>
        <c:auto val="1"/>
        <c:lblAlgn val="ctr"/>
        <c:lblOffset val="100"/>
        <c:noMultiLvlLbl val="0"/>
      </c:catAx>
      <c:valAx>
        <c:axId val="244042752"/>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244041216"/>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7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28462293680703638"/>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'8.13'!$K$10</c:f>
              <c:strCache>
                <c:ptCount val="1"/>
                <c:pt idx="0">
                  <c:v>Biomasa</c:v>
                </c:pt>
              </c:strCache>
            </c:strRef>
          </c:tx>
          <c:spPr>
            <a:solidFill>
              <a:schemeClr val="accent3">
                <a:lumMod val="75000"/>
              </a:schemeClr>
            </a:solidFill>
          </c:spPr>
          <c:invertIfNegative val="0"/>
          <c:cat>
            <c:strRef>
              <c:f>'8.13'!$L$9:$N$9</c:f>
              <c:strCache>
                <c:ptCount val="3"/>
                <c:pt idx="0">
                  <c:v>Leden</c:v>
                </c:pt>
                <c:pt idx="1">
                  <c:v>Únor</c:v>
                </c:pt>
                <c:pt idx="2">
                  <c:v>Březen</c:v>
                </c:pt>
              </c:strCache>
            </c:strRef>
          </c:cat>
          <c:val>
            <c:numRef>
              <c:f>'8.13'!$L$10:$N$10</c:f>
              <c:numCache>
                <c:formatCode>#,##0.0</c:formatCode>
                <c:ptCount val="3"/>
                <c:pt idx="0">
                  <c:v>114942.72</c:v>
                </c:pt>
                <c:pt idx="1">
                  <c:v>103540.49</c:v>
                </c:pt>
                <c:pt idx="2">
                  <c:v>109209.57999999999</c:v>
                </c:pt>
              </c:numCache>
            </c:numRef>
          </c:val>
        </c:ser>
        <c:ser>
          <c:idx val="1"/>
          <c:order val="1"/>
          <c:tx>
            <c:strRef>
              <c:f>'8.13'!$K$11</c:f>
              <c:strCache>
                <c:ptCount val="1"/>
                <c:pt idx="0">
                  <c:v>Bioplyn</c:v>
                </c:pt>
              </c:strCache>
            </c:strRef>
          </c:tx>
          <c:spPr>
            <a:solidFill>
              <a:schemeClr val="bg2">
                <a:lumMod val="50000"/>
              </a:schemeClr>
            </a:solidFill>
          </c:spPr>
          <c:invertIfNegative val="0"/>
          <c:cat>
            <c:strRef>
              <c:f>'8.13'!$L$9:$N$9</c:f>
              <c:strCache>
                <c:ptCount val="3"/>
                <c:pt idx="0">
                  <c:v>Leden</c:v>
                </c:pt>
                <c:pt idx="1">
                  <c:v>Únor</c:v>
                </c:pt>
                <c:pt idx="2">
                  <c:v>Březen</c:v>
                </c:pt>
              </c:strCache>
            </c:strRef>
          </c:cat>
          <c:val>
            <c:numRef>
              <c:f>'8.13'!$L$11:$N$11</c:f>
              <c:numCache>
                <c:formatCode>#,##0.0</c:formatCode>
                <c:ptCount val="3"/>
                <c:pt idx="0">
                  <c:v>2111.4669999999996</c:v>
                </c:pt>
                <c:pt idx="1">
                  <c:v>1931.6369999999997</c:v>
                </c:pt>
                <c:pt idx="2">
                  <c:v>1990.3</c:v>
                </c:pt>
              </c:numCache>
            </c:numRef>
          </c:val>
        </c:ser>
        <c:ser>
          <c:idx val="2"/>
          <c:order val="2"/>
          <c:tx>
            <c:strRef>
              <c:f>'8.13'!$K$12</c:f>
              <c:strCache>
                <c:ptCount val="1"/>
                <c:pt idx="0">
                  <c:v>Černé uhlí</c:v>
                </c:pt>
              </c:strCache>
            </c:strRef>
          </c:tx>
          <c:spPr>
            <a:solidFill>
              <a:schemeClr val="tx1"/>
            </a:solidFill>
          </c:spPr>
          <c:invertIfNegative val="0"/>
          <c:cat>
            <c:strRef>
              <c:f>'8.13'!$L$9:$N$9</c:f>
              <c:strCache>
                <c:ptCount val="3"/>
                <c:pt idx="0">
                  <c:v>Leden</c:v>
                </c:pt>
                <c:pt idx="1">
                  <c:v>Únor</c:v>
                </c:pt>
                <c:pt idx="2">
                  <c:v>Březen</c:v>
                </c:pt>
              </c:strCache>
            </c:strRef>
          </c:cat>
          <c:val>
            <c:numRef>
              <c:f>'8.13'!$L$12:$N$12</c:f>
              <c:numCache>
                <c:formatCode>#,##0.0</c:formatCode>
                <c:ptCount val="3"/>
                <c:pt idx="0">
                  <c:v>0</c:v>
                </c:pt>
                <c:pt idx="1">
                  <c:v>0</c:v>
                </c:pt>
                <c:pt idx="2">
                  <c:v>0</c:v>
                </c:pt>
              </c:numCache>
            </c:numRef>
          </c:val>
        </c:ser>
        <c:ser>
          <c:idx val="3"/>
          <c:order val="3"/>
          <c:tx>
            <c:strRef>
              <c:f>'8.13'!$K$13</c:f>
              <c:strCache>
                <c:ptCount val="1"/>
                <c:pt idx="0">
                  <c:v>Elektrická energie</c:v>
                </c:pt>
              </c:strCache>
            </c:strRef>
          </c:tx>
          <c:invertIfNegative val="0"/>
          <c:cat>
            <c:strRef>
              <c:f>'8.13'!$L$9:$N$9</c:f>
              <c:strCache>
                <c:ptCount val="3"/>
                <c:pt idx="0">
                  <c:v>Leden</c:v>
                </c:pt>
                <c:pt idx="1">
                  <c:v>Únor</c:v>
                </c:pt>
                <c:pt idx="2">
                  <c:v>Březen</c:v>
                </c:pt>
              </c:strCache>
            </c:strRef>
          </c:cat>
          <c:val>
            <c:numRef>
              <c:f>'8.13'!$L$13:$N$13</c:f>
              <c:numCache>
                <c:formatCode>#,##0.0</c:formatCode>
                <c:ptCount val="3"/>
                <c:pt idx="0">
                  <c:v>0</c:v>
                </c:pt>
                <c:pt idx="1">
                  <c:v>0</c:v>
                </c:pt>
                <c:pt idx="2">
                  <c:v>0</c:v>
                </c:pt>
              </c:numCache>
            </c:numRef>
          </c:val>
        </c:ser>
        <c:ser>
          <c:idx val="4"/>
          <c:order val="4"/>
          <c:tx>
            <c:strRef>
              <c:f>'8.13'!$K$14</c:f>
              <c:strCache>
                <c:ptCount val="1"/>
                <c:pt idx="0">
                  <c:v>Energie prostředí (tepelné čerpadlo)</c:v>
                </c:pt>
              </c:strCache>
            </c:strRef>
          </c:tx>
          <c:invertIfNegative val="0"/>
          <c:cat>
            <c:strRef>
              <c:f>'8.13'!$L$9:$N$9</c:f>
              <c:strCache>
                <c:ptCount val="3"/>
                <c:pt idx="0">
                  <c:v>Leden</c:v>
                </c:pt>
                <c:pt idx="1">
                  <c:v>Únor</c:v>
                </c:pt>
                <c:pt idx="2">
                  <c:v>Březen</c:v>
                </c:pt>
              </c:strCache>
            </c:strRef>
          </c:cat>
          <c:val>
            <c:numRef>
              <c:f>'8.13'!$L$14:$N$14</c:f>
              <c:numCache>
                <c:formatCode>#,##0.0</c:formatCode>
                <c:ptCount val="3"/>
                <c:pt idx="0">
                  <c:v>723.47</c:v>
                </c:pt>
                <c:pt idx="1">
                  <c:v>515.6</c:v>
                </c:pt>
                <c:pt idx="2">
                  <c:v>422.7</c:v>
                </c:pt>
              </c:numCache>
            </c:numRef>
          </c:val>
        </c:ser>
        <c:ser>
          <c:idx val="5"/>
          <c:order val="5"/>
          <c:tx>
            <c:strRef>
              <c:f>'8.13'!$K$15</c:f>
              <c:strCache>
                <c:ptCount val="1"/>
                <c:pt idx="0">
                  <c:v>Energie Slunce (solární kolektor)</c:v>
                </c:pt>
              </c:strCache>
            </c:strRef>
          </c:tx>
          <c:invertIfNegative val="0"/>
          <c:cat>
            <c:strRef>
              <c:f>'8.13'!$L$9:$N$9</c:f>
              <c:strCache>
                <c:ptCount val="3"/>
                <c:pt idx="0">
                  <c:v>Leden</c:v>
                </c:pt>
                <c:pt idx="1">
                  <c:v>Únor</c:v>
                </c:pt>
                <c:pt idx="2">
                  <c:v>Březen</c:v>
                </c:pt>
              </c:strCache>
            </c:strRef>
          </c:cat>
          <c:val>
            <c:numRef>
              <c:f>'8.13'!$L$15:$N$15</c:f>
              <c:numCache>
                <c:formatCode>#,##0.0</c:formatCode>
                <c:ptCount val="3"/>
                <c:pt idx="0">
                  <c:v>1</c:v>
                </c:pt>
                <c:pt idx="1">
                  <c:v>5</c:v>
                </c:pt>
                <c:pt idx="2">
                  <c:v>6</c:v>
                </c:pt>
              </c:numCache>
            </c:numRef>
          </c:val>
        </c:ser>
        <c:ser>
          <c:idx val="6"/>
          <c:order val="6"/>
          <c:tx>
            <c:strRef>
              <c:f>'8.13'!$K$16</c:f>
              <c:strCache>
                <c:ptCount val="1"/>
                <c:pt idx="0">
                  <c:v>Hnědé uhlí</c:v>
                </c:pt>
              </c:strCache>
            </c:strRef>
          </c:tx>
          <c:spPr>
            <a:solidFill>
              <a:srgbClr val="6E4932"/>
            </a:solidFill>
          </c:spPr>
          <c:invertIfNegative val="0"/>
          <c:cat>
            <c:strRef>
              <c:f>'8.13'!$L$9:$N$9</c:f>
              <c:strCache>
                <c:ptCount val="3"/>
                <c:pt idx="0">
                  <c:v>Leden</c:v>
                </c:pt>
                <c:pt idx="1">
                  <c:v>Únor</c:v>
                </c:pt>
                <c:pt idx="2">
                  <c:v>Březen</c:v>
                </c:pt>
              </c:strCache>
            </c:strRef>
          </c:cat>
          <c:val>
            <c:numRef>
              <c:f>'8.13'!$L$16:$N$16</c:f>
              <c:numCache>
                <c:formatCode>#,##0.0</c:formatCode>
                <c:ptCount val="3"/>
                <c:pt idx="0">
                  <c:v>1463940.79</c:v>
                </c:pt>
                <c:pt idx="1">
                  <c:v>1180895.2900000003</c:v>
                </c:pt>
                <c:pt idx="2">
                  <c:v>1042718.63</c:v>
                </c:pt>
              </c:numCache>
            </c:numRef>
          </c:val>
        </c:ser>
        <c:ser>
          <c:idx val="7"/>
          <c:order val="7"/>
          <c:tx>
            <c:strRef>
              <c:f>'8.13'!$K$17</c:f>
              <c:strCache>
                <c:ptCount val="1"/>
                <c:pt idx="0">
                  <c:v>Jaderné palivo</c:v>
                </c:pt>
              </c:strCache>
            </c:strRef>
          </c:tx>
          <c:invertIfNegative val="0"/>
          <c:cat>
            <c:strRef>
              <c:f>'8.13'!$L$9:$N$9</c:f>
              <c:strCache>
                <c:ptCount val="3"/>
                <c:pt idx="0">
                  <c:v>Leden</c:v>
                </c:pt>
                <c:pt idx="1">
                  <c:v>Únor</c:v>
                </c:pt>
                <c:pt idx="2">
                  <c:v>Březen</c:v>
                </c:pt>
              </c:strCache>
            </c:strRef>
          </c:cat>
          <c:val>
            <c:numRef>
              <c:f>'8.13'!$L$17:$N$17</c:f>
              <c:numCache>
                <c:formatCode>#,##0.0</c:formatCode>
                <c:ptCount val="3"/>
                <c:pt idx="0">
                  <c:v>0</c:v>
                </c:pt>
                <c:pt idx="1">
                  <c:v>0</c:v>
                </c:pt>
                <c:pt idx="2">
                  <c:v>0</c:v>
                </c:pt>
              </c:numCache>
            </c:numRef>
          </c:val>
        </c:ser>
        <c:ser>
          <c:idx val="8"/>
          <c:order val="8"/>
          <c:tx>
            <c:strRef>
              <c:f>'8.13'!$K$18</c:f>
              <c:strCache>
                <c:ptCount val="1"/>
                <c:pt idx="0">
                  <c:v>Koks</c:v>
                </c:pt>
              </c:strCache>
            </c:strRef>
          </c:tx>
          <c:invertIfNegative val="0"/>
          <c:cat>
            <c:strRef>
              <c:f>'8.13'!$L$9:$N$9</c:f>
              <c:strCache>
                <c:ptCount val="3"/>
                <c:pt idx="0">
                  <c:v>Leden</c:v>
                </c:pt>
                <c:pt idx="1">
                  <c:v>Únor</c:v>
                </c:pt>
                <c:pt idx="2">
                  <c:v>Březen</c:v>
                </c:pt>
              </c:strCache>
            </c:strRef>
          </c:cat>
          <c:val>
            <c:numRef>
              <c:f>'8.13'!$L$18:$N$18</c:f>
              <c:numCache>
                <c:formatCode>#,##0.0</c:formatCode>
                <c:ptCount val="3"/>
                <c:pt idx="0">
                  <c:v>0</c:v>
                </c:pt>
                <c:pt idx="1">
                  <c:v>0</c:v>
                </c:pt>
                <c:pt idx="2">
                  <c:v>0</c:v>
                </c:pt>
              </c:numCache>
            </c:numRef>
          </c:val>
        </c:ser>
        <c:ser>
          <c:idx val="9"/>
          <c:order val="9"/>
          <c:tx>
            <c:strRef>
              <c:f>'8.13'!$K$19</c:f>
              <c:strCache>
                <c:ptCount val="1"/>
                <c:pt idx="0">
                  <c:v>Odpadní teplo</c:v>
                </c:pt>
              </c:strCache>
            </c:strRef>
          </c:tx>
          <c:invertIfNegative val="0"/>
          <c:cat>
            <c:strRef>
              <c:f>'8.13'!$L$9:$N$9</c:f>
              <c:strCache>
                <c:ptCount val="3"/>
                <c:pt idx="0">
                  <c:v>Leden</c:v>
                </c:pt>
                <c:pt idx="1">
                  <c:v>Únor</c:v>
                </c:pt>
                <c:pt idx="2">
                  <c:v>Březen</c:v>
                </c:pt>
              </c:strCache>
            </c:strRef>
          </c:cat>
          <c:val>
            <c:numRef>
              <c:f>'8.13'!$L$19:$N$19</c:f>
              <c:numCache>
                <c:formatCode>#,##0.0</c:formatCode>
                <c:ptCount val="3"/>
                <c:pt idx="0">
                  <c:v>1189</c:v>
                </c:pt>
                <c:pt idx="1">
                  <c:v>705</c:v>
                </c:pt>
                <c:pt idx="2">
                  <c:v>1002</c:v>
                </c:pt>
              </c:numCache>
            </c:numRef>
          </c:val>
        </c:ser>
        <c:ser>
          <c:idx val="10"/>
          <c:order val="10"/>
          <c:tx>
            <c:strRef>
              <c:f>'8.13'!$K$20</c:f>
              <c:strCache>
                <c:ptCount val="1"/>
                <c:pt idx="0">
                  <c:v>Ostatní kapalná paliva</c:v>
                </c:pt>
              </c:strCache>
            </c:strRef>
          </c:tx>
          <c:invertIfNegative val="0"/>
          <c:cat>
            <c:strRef>
              <c:f>'8.13'!$L$9:$N$9</c:f>
              <c:strCache>
                <c:ptCount val="3"/>
                <c:pt idx="0">
                  <c:v>Leden</c:v>
                </c:pt>
                <c:pt idx="1">
                  <c:v>Únor</c:v>
                </c:pt>
                <c:pt idx="2">
                  <c:v>Březen</c:v>
                </c:pt>
              </c:strCache>
            </c:strRef>
          </c:cat>
          <c:val>
            <c:numRef>
              <c:f>'8.13'!$L$20:$N$20</c:f>
              <c:numCache>
                <c:formatCode>#,##0.0</c:formatCode>
                <c:ptCount val="3"/>
                <c:pt idx="0">
                  <c:v>0</c:v>
                </c:pt>
                <c:pt idx="1">
                  <c:v>0</c:v>
                </c:pt>
                <c:pt idx="2">
                  <c:v>0</c:v>
                </c:pt>
              </c:numCache>
            </c:numRef>
          </c:val>
        </c:ser>
        <c:ser>
          <c:idx val="11"/>
          <c:order val="11"/>
          <c:tx>
            <c:strRef>
              <c:f>'8.13'!$K$21</c:f>
              <c:strCache>
                <c:ptCount val="1"/>
                <c:pt idx="0">
                  <c:v>Ostatní pevná paliva</c:v>
                </c:pt>
              </c:strCache>
            </c:strRef>
          </c:tx>
          <c:invertIfNegative val="0"/>
          <c:cat>
            <c:strRef>
              <c:f>'8.13'!$L$9:$N$9</c:f>
              <c:strCache>
                <c:ptCount val="3"/>
                <c:pt idx="0">
                  <c:v>Leden</c:v>
                </c:pt>
                <c:pt idx="1">
                  <c:v>Únor</c:v>
                </c:pt>
                <c:pt idx="2">
                  <c:v>Březen</c:v>
                </c:pt>
              </c:strCache>
            </c:strRef>
          </c:cat>
          <c:val>
            <c:numRef>
              <c:f>'8.13'!$L$21:$N$21</c:f>
              <c:numCache>
                <c:formatCode>#,##0.0</c:formatCode>
                <c:ptCount val="3"/>
                <c:pt idx="0">
                  <c:v>886.89</c:v>
                </c:pt>
                <c:pt idx="1">
                  <c:v>813.77</c:v>
                </c:pt>
                <c:pt idx="2">
                  <c:v>2284.6</c:v>
                </c:pt>
              </c:numCache>
            </c:numRef>
          </c:val>
        </c:ser>
        <c:ser>
          <c:idx val="12"/>
          <c:order val="12"/>
          <c:tx>
            <c:strRef>
              <c:f>'8.13'!$K$22</c:f>
              <c:strCache>
                <c:ptCount val="1"/>
                <c:pt idx="0">
                  <c:v>Ostatní plyny</c:v>
                </c:pt>
              </c:strCache>
            </c:strRef>
          </c:tx>
          <c:invertIfNegative val="0"/>
          <c:cat>
            <c:strRef>
              <c:f>'8.13'!$L$9:$N$9</c:f>
              <c:strCache>
                <c:ptCount val="3"/>
                <c:pt idx="0">
                  <c:v>Leden</c:v>
                </c:pt>
                <c:pt idx="1">
                  <c:v>Únor</c:v>
                </c:pt>
                <c:pt idx="2">
                  <c:v>Březen</c:v>
                </c:pt>
              </c:strCache>
            </c:strRef>
          </c:cat>
          <c:val>
            <c:numRef>
              <c:f>'8.13'!$L$22:$N$22</c:f>
              <c:numCache>
                <c:formatCode>#,##0.0</c:formatCode>
                <c:ptCount val="3"/>
                <c:pt idx="0">
                  <c:v>0</c:v>
                </c:pt>
                <c:pt idx="1">
                  <c:v>0</c:v>
                </c:pt>
                <c:pt idx="2">
                  <c:v>0</c:v>
                </c:pt>
              </c:numCache>
            </c:numRef>
          </c:val>
        </c:ser>
        <c:ser>
          <c:idx val="13"/>
          <c:order val="13"/>
          <c:tx>
            <c:strRef>
              <c:f>'8.13'!$K$23</c:f>
              <c:strCache>
                <c:ptCount val="1"/>
                <c:pt idx="0">
                  <c:v>Ostatní</c:v>
                </c:pt>
              </c:strCache>
            </c:strRef>
          </c:tx>
          <c:invertIfNegative val="0"/>
          <c:cat>
            <c:strRef>
              <c:f>'8.13'!$L$9:$N$9</c:f>
              <c:strCache>
                <c:ptCount val="3"/>
                <c:pt idx="0">
                  <c:v>Leden</c:v>
                </c:pt>
                <c:pt idx="1">
                  <c:v>Únor</c:v>
                </c:pt>
                <c:pt idx="2">
                  <c:v>Březen</c:v>
                </c:pt>
              </c:strCache>
            </c:strRef>
          </c:cat>
          <c:val>
            <c:numRef>
              <c:f>'8.13'!$L$23:$N$23</c:f>
              <c:numCache>
                <c:formatCode>#,##0.0</c:formatCode>
                <c:ptCount val="3"/>
                <c:pt idx="0">
                  <c:v>0</c:v>
                </c:pt>
                <c:pt idx="1">
                  <c:v>0</c:v>
                </c:pt>
                <c:pt idx="2">
                  <c:v>0</c:v>
                </c:pt>
              </c:numCache>
            </c:numRef>
          </c:val>
        </c:ser>
        <c:ser>
          <c:idx val="14"/>
          <c:order val="14"/>
          <c:tx>
            <c:strRef>
              <c:f>'8.13'!$K$24</c:f>
              <c:strCache>
                <c:ptCount val="1"/>
                <c:pt idx="0">
                  <c:v>Topné oleje</c:v>
                </c:pt>
              </c:strCache>
            </c:strRef>
          </c:tx>
          <c:invertIfNegative val="0"/>
          <c:cat>
            <c:strRef>
              <c:f>'8.13'!$L$9:$N$9</c:f>
              <c:strCache>
                <c:ptCount val="3"/>
                <c:pt idx="0">
                  <c:v>Leden</c:v>
                </c:pt>
                <c:pt idx="1">
                  <c:v>Únor</c:v>
                </c:pt>
                <c:pt idx="2">
                  <c:v>Březen</c:v>
                </c:pt>
              </c:strCache>
            </c:strRef>
          </c:cat>
          <c:val>
            <c:numRef>
              <c:f>'8.13'!$L$24:$N$24</c:f>
              <c:numCache>
                <c:formatCode>#,##0.0</c:formatCode>
                <c:ptCount val="3"/>
                <c:pt idx="0">
                  <c:v>226.637</c:v>
                </c:pt>
                <c:pt idx="1">
                  <c:v>281.86599999999999</c:v>
                </c:pt>
                <c:pt idx="2">
                  <c:v>244.39700000000002</c:v>
                </c:pt>
              </c:numCache>
            </c:numRef>
          </c:val>
        </c:ser>
        <c:ser>
          <c:idx val="15"/>
          <c:order val="15"/>
          <c:tx>
            <c:strRef>
              <c:f>'8.13'!$K$25</c:f>
              <c:strCache>
                <c:ptCount val="1"/>
                <c:pt idx="0">
                  <c:v>Zemní plyn</c:v>
                </c:pt>
              </c:strCache>
            </c:strRef>
          </c:tx>
          <c:spPr>
            <a:solidFill>
              <a:srgbClr val="EBE600"/>
            </a:solidFill>
          </c:spPr>
          <c:invertIfNegative val="0"/>
          <c:cat>
            <c:strRef>
              <c:f>'8.13'!$L$9:$N$9</c:f>
              <c:strCache>
                <c:ptCount val="3"/>
                <c:pt idx="0">
                  <c:v>Leden</c:v>
                </c:pt>
                <c:pt idx="1">
                  <c:v>Únor</c:v>
                </c:pt>
                <c:pt idx="2">
                  <c:v>Březen</c:v>
                </c:pt>
              </c:strCache>
            </c:strRef>
          </c:cat>
          <c:val>
            <c:numRef>
              <c:f>'8.13'!$L$25:$N$25</c:f>
              <c:numCache>
                <c:formatCode>#,##0.0</c:formatCode>
                <c:ptCount val="3"/>
                <c:pt idx="0">
                  <c:v>148256.54200000002</c:v>
                </c:pt>
                <c:pt idx="1">
                  <c:v>143412.26700000002</c:v>
                </c:pt>
                <c:pt idx="2">
                  <c:v>127157.88799999999</c:v>
                </c:pt>
              </c:numCache>
            </c:numRef>
          </c:val>
        </c:ser>
        <c:dLbls>
          <c:showLegendKey val="0"/>
          <c:showVal val="0"/>
          <c:showCatName val="0"/>
          <c:showSerName val="0"/>
          <c:showPercent val="0"/>
          <c:showBubbleSize val="0"/>
        </c:dLbls>
        <c:gapWidth val="150"/>
        <c:overlap val="100"/>
        <c:axId val="246942720"/>
        <c:axId val="246948608"/>
      </c:barChart>
      <c:catAx>
        <c:axId val="246942720"/>
        <c:scaling>
          <c:orientation val="minMax"/>
        </c:scaling>
        <c:delete val="0"/>
        <c:axPos val="b"/>
        <c:numFmt formatCode="General" sourceLinked="1"/>
        <c:majorTickMark val="none"/>
        <c:minorTickMark val="none"/>
        <c:tickLblPos val="nextTo"/>
        <c:txPr>
          <a:bodyPr/>
          <a:lstStyle/>
          <a:p>
            <a:pPr>
              <a:defRPr sz="900"/>
            </a:pPr>
            <a:endParaRPr lang="cs-CZ"/>
          </a:p>
        </c:txPr>
        <c:crossAx val="246948608"/>
        <c:crosses val="autoZero"/>
        <c:auto val="1"/>
        <c:lblAlgn val="ctr"/>
        <c:lblOffset val="100"/>
        <c:noMultiLvlLbl val="0"/>
      </c:catAx>
      <c:valAx>
        <c:axId val="24694860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4694272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7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dPt>
          <c:dPt>
            <c:idx val="1"/>
            <c:bubble3D val="0"/>
            <c:spPr>
              <a:solidFill>
                <a:srgbClr val="EEECE1">
                  <a:lumMod val="50000"/>
                </a:srgbClr>
              </a:solidFill>
            </c:spPr>
          </c:dPt>
          <c:dPt>
            <c:idx val="2"/>
            <c:bubble3D val="0"/>
            <c:spPr>
              <a:solidFill>
                <a:sysClr val="windowText" lastClr="000000"/>
              </a:solidFill>
            </c:spPr>
          </c:dPt>
          <c:dPt>
            <c:idx val="5"/>
            <c:bubble3D val="0"/>
          </c:dPt>
          <c:dPt>
            <c:idx val="6"/>
            <c:bubble3D val="0"/>
            <c:spPr>
              <a:solidFill>
                <a:srgbClr val="6E4932"/>
              </a:solidFill>
            </c:spPr>
          </c:dPt>
          <c:dPt>
            <c:idx val="7"/>
            <c:bubble3D val="0"/>
          </c:dPt>
          <c:dPt>
            <c:idx val="15"/>
            <c:bubble3D val="0"/>
            <c:spPr>
              <a:solidFill>
                <a:srgbClr val="EBE600"/>
              </a:solidFill>
            </c:spPr>
          </c:dPt>
          <c:cat>
            <c:numRef>
              <c:f>'8.13'!$O$10:$O$25</c:f>
              <c:numCache>
                <c:formatCode>0.0%</c:formatCode>
                <c:ptCount val="16"/>
              </c:numCache>
            </c:numRef>
          </c:cat>
          <c:val>
            <c:numRef>
              <c:f>'8.13'!$J$10:$J$25</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'8.13'!$O$27:$O$34</c:f>
              <c:numCache>
                <c:formatCode>#,##0.0</c:formatCode>
                <c:ptCount val="8"/>
              </c:numCache>
            </c:numRef>
          </c:cat>
          <c:val>
            <c:numRef>
              <c:f>'8.13'!$J$27:$J$34</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'7.1'!$O$7</c:f>
              <c:strCache>
                <c:ptCount val="1"/>
              </c:strCache>
            </c:strRef>
          </c:tx>
          <c:invertIfNegative val="0"/>
          <c:cat>
            <c:numRef>
              <c:f>'7.1'!$P$6</c:f>
              <c:numCache>
                <c:formatCode>General</c:formatCode>
                <c:ptCount val="1"/>
              </c:numCache>
            </c:numRef>
          </c:cat>
          <c:val>
            <c:numRef>
              <c:f>'7.1'!$P$7</c:f>
              <c:numCache>
                <c:formatCode>0%</c:formatCode>
                <c:ptCount val="1"/>
              </c:numCache>
            </c:numRef>
          </c:val>
        </c:ser>
        <c:ser>
          <c:idx val="1"/>
          <c:order val="1"/>
          <c:tx>
            <c:strRef>
              <c:f>'7.1'!$O$8</c:f>
              <c:strCache>
                <c:ptCount val="1"/>
              </c:strCache>
            </c:strRef>
          </c:tx>
          <c:invertIfNegative val="0"/>
          <c:cat>
            <c:numRef>
              <c:f>'7.1'!$P$6</c:f>
              <c:numCache>
                <c:formatCode>General</c:formatCode>
                <c:ptCount val="1"/>
              </c:numCache>
            </c:numRef>
          </c:cat>
          <c:val>
            <c:numRef>
              <c:f>'7.1'!$P$8</c:f>
              <c:numCache>
                <c:formatCode>0%</c:formatCode>
                <c:ptCount val="1"/>
              </c:numCache>
            </c:numRef>
          </c:val>
        </c:ser>
        <c:ser>
          <c:idx val="2"/>
          <c:order val="2"/>
          <c:tx>
            <c:strRef>
              <c:f>'7.1'!$O$9</c:f>
              <c:strCache>
                <c:ptCount val="1"/>
              </c:strCache>
            </c:strRef>
          </c:tx>
          <c:invertIfNegative val="0"/>
          <c:cat>
            <c:numRef>
              <c:f>'7.1'!$P$6</c:f>
              <c:numCache>
                <c:formatCode>General</c:formatCode>
                <c:ptCount val="1"/>
              </c:numCache>
            </c:numRef>
          </c:cat>
          <c:val>
            <c:numRef>
              <c:f>'7.1'!$P$9</c:f>
              <c:numCache>
                <c:formatCode>0%</c:formatCode>
                <c:ptCount val="1"/>
              </c:numCache>
            </c:numRef>
          </c:val>
        </c:ser>
        <c:ser>
          <c:idx val="3"/>
          <c:order val="3"/>
          <c:tx>
            <c:strRef>
              <c:f>'7.1'!$O$10</c:f>
              <c:strCache>
                <c:ptCount val="1"/>
              </c:strCache>
            </c:strRef>
          </c:tx>
          <c:invertIfNegative val="0"/>
          <c:cat>
            <c:numRef>
              <c:f>'7.1'!$P$6</c:f>
              <c:numCache>
                <c:formatCode>General</c:formatCode>
                <c:ptCount val="1"/>
              </c:numCache>
            </c:numRef>
          </c:cat>
          <c:val>
            <c:numRef>
              <c:f>'7.1'!$P$10</c:f>
              <c:numCache>
                <c:formatCode>0%</c:formatCode>
                <c:ptCount val="1"/>
              </c:numCache>
            </c:numRef>
          </c:val>
        </c:ser>
        <c:ser>
          <c:idx val="4"/>
          <c:order val="4"/>
          <c:tx>
            <c:strRef>
              <c:f>'7.1'!$O$11</c:f>
              <c:strCache>
                <c:ptCount val="1"/>
              </c:strCache>
            </c:strRef>
          </c:tx>
          <c:invertIfNegative val="0"/>
          <c:cat>
            <c:numRef>
              <c:f>'7.1'!$P$6</c:f>
              <c:numCache>
                <c:formatCode>General</c:formatCode>
                <c:ptCount val="1"/>
              </c:numCache>
            </c:numRef>
          </c:cat>
          <c:val>
            <c:numRef>
              <c:f>'7.1'!$P$11</c:f>
              <c:numCache>
                <c:formatCode>0%</c:formatCode>
                <c:ptCount val="1"/>
              </c:numCache>
            </c:numRef>
          </c:val>
        </c:ser>
        <c:ser>
          <c:idx val="5"/>
          <c:order val="5"/>
          <c:tx>
            <c:strRef>
              <c:f>'7.1'!$O$12</c:f>
              <c:strCache>
                <c:ptCount val="1"/>
              </c:strCache>
            </c:strRef>
          </c:tx>
          <c:invertIfNegative val="0"/>
          <c:cat>
            <c:numRef>
              <c:f>'7.1'!$P$6</c:f>
              <c:numCache>
                <c:formatCode>General</c:formatCode>
                <c:ptCount val="1"/>
              </c:numCache>
            </c:numRef>
          </c:cat>
          <c:val>
            <c:numRef>
              <c:f>'7.1'!$P$12</c:f>
              <c:numCache>
                <c:formatCode>0%</c:formatCode>
                <c:ptCount val="1"/>
              </c:numCache>
            </c:numRef>
          </c:val>
        </c:ser>
        <c:ser>
          <c:idx val="6"/>
          <c:order val="6"/>
          <c:tx>
            <c:strRef>
              <c:f>'7.1'!$O$13</c:f>
              <c:strCache>
                <c:ptCount val="1"/>
              </c:strCache>
            </c:strRef>
          </c:tx>
          <c:invertIfNegative val="0"/>
          <c:cat>
            <c:numRef>
              <c:f>'7.1'!$P$6</c:f>
              <c:numCache>
                <c:formatCode>General</c:formatCode>
                <c:ptCount val="1"/>
              </c:numCache>
            </c:numRef>
          </c:cat>
          <c:val>
            <c:numRef>
              <c:f>'7.1'!$P$13</c:f>
              <c:numCache>
                <c:formatCode>0%</c:formatCode>
                <c:ptCount val="1"/>
              </c:numCache>
            </c:numRef>
          </c:val>
        </c:ser>
        <c:ser>
          <c:idx val="7"/>
          <c:order val="7"/>
          <c:tx>
            <c:strRef>
              <c:f>'7.1'!$O$14</c:f>
              <c:strCache>
                <c:ptCount val="1"/>
              </c:strCache>
            </c:strRef>
          </c:tx>
          <c:invertIfNegative val="0"/>
          <c:cat>
            <c:numRef>
              <c:f>'7.1'!$P$6</c:f>
              <c:numCache>
                <c:formatCode>General</c:formatCode>
                <c:ptCount val="1"/>
              </c:numCache>
            </c:numRef>
          </c:cat>
          <c:val>
            <c:numRef>
              <c:f>'7.1'!$P$14</c:f>
              <c:numCache>
                <c:formatCode>0%</c:formatCode>
                <c:ptCount val="1"/>
              </c:numCache>
            </c:numRef>
          </c:val>
        </c:ser>
        <c:dLbls>
          <c:showLegendKey val="0"/>
          <c:showVal val="0"/>
          <c:showCatName val="0"/>
          <c:showSerName val="0"/>
          <c:showPercent val="0"/>
          <c:showBubbleSize val="0"/>
        </c:dLbls>
        <c:gapWidth val="150"/>
        <c:axId val="247067008"/>
        <c:axId val="247068544"/>
      </c:barChart>
      <c:catAx>
        <c:axId val="247067008"/>
        <c:scaling>
          <c:orientation val="minMax"/>
        </c:scaling>
        <c:delete val="1"/>
        <c:axPos val="b"/>
        <c:numFmt formatCode="General" sourceLinked="1"/>
        <c:majorTickMark val="out"/>
        <c:minorTickMark val="none"/>
        <c:tickLblPos val="nextTo"/>
        <c:crossAx val="247068544"/>
        <c:crosses val="autoZero"/>
        <c:auto val="1"/>
        <c:lblAlgn val="ctr"/>
        <c:lblOffset val="100"/>
        <c:noMultiLvlLbl val="0"/>
      </c:catAx>
      <c:valAx>
        <c:axId val="247068544"/>
        <c:scaling>
          <c:orientation val="minMax"/>
        </c:scaling>
        <c:delete val="1"/>
        <c:axPos val="l"/>
        <c:numFmt formatCode="0%" sourceLinked="1"/>
        <c:majorTickMark val="out"/>
        <c:minorTickMark val="none"/>
        <c:tickLblPos val="nextTo"/>
        <c:crossAx val="247067008"/>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7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8.7459664576854723E-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'8.14'!$K$27</c:f>
              <c:strCache>
                <c:ptCount val="1"/>
                <c:pt idx="0">
                  <c:v>Průmysl</c:v>
                </c:pt>
              </c:strCache>
            </c:strRef>
          </c:tx>
          <c:invertIfNegative val="0"/>
          <c:cat>
            <c:strRef>
              <c:f>'8.14'!$L$26:$N$26</c:f>
              <c:strCache>
                <c:ptCount val="3"/>
                <c:pt idx="0">
                  <c:v>Leden</c:v>
                </c:pt>
                <c:pt idx="1">
                  <c:v>Únor</c:v>
                </c:pt>
                <c:pt idx="2">
                  <c:v>Březen</c:v>
                </c:pt>
              </c:strCache>
            </c:strRef>
          </c:cat>
          <c:val>
            <c:numRef>
              <c:f>'8.14'!$L$27:$N$27</c:f>
              <c:numCache>
                <c:formatCode>#,##0.0</c:formatCode>
                <c:ptCount val="3"/>
                <c:pt idx="0">
                  <c:v>269961.02399999998</c:v>
                </c:pt>
                <c:pt idx="1">
                  <c:v>229089.11599999998</c:v>
                </c:pt>
                <c:pt idx="2">
                  <c:v>203531.29300000001</c:v>
                </c:pt>
              </c:numCache>
            </c:numRef>
          </c:val>
        </c:ser>
        <c:ser>
          <c:idx val="1"/>
          <c:order val="1"/>
          <c:tx>
            <c:strRef>
              <c:f>'8.14'!$K$28</c:f>
              <c:strCache>
                <c:ptCount val="1"/>
                <c:pt idx="0">
                  <c:v>Energetika</c:v>
                </c:pt>
              </c:strCache>
            </c:strRef>
          </c:tx>
          <c:invertIfNegative val="0"/>
          <c:cat>
            <c:strRef>
              <c:f>'8.14'!$L$26:$N$26</c:f>
              <c:strCache>
                <c:ptCount val="3"/>
                <c:pt idx="0">
                  <c:v>Leden</c:v>
                </c:pt>
                <c:pt idx="1">
                  <c:v>Únor</c:v>
                </c:pt>
                <c:pt idx="2">
                  <c:v>Březen</c:v>
                </c:pt>
              </c:strCache>
            </c:strRef>
          </c:cat>
          <c:val>
            <c:numRef>
              <c:f>'8.14'!$L$28:$N$28</c:f>
              <c:numCache>
                <c:formatCode>#,##0.0</c:formatCode>
                <c:ptCount val="3"/>
                <c:pt idx="0">
                  <c:v>1677.29</c:v>
                </c:pt>
                <c:pt idx="1">
                  <c:v>2091.6909999999998</c:v>
                </c:pt>
                <c:pt idx="2">
                  <c:v>2352.8389999999999</c:v>
                </c:pt>
              </c:numCache>
            </c:numRef>
          </c:val>
        </c:ser>
        <c:ser>
          <c:idx val="2"/>
          <c:order val="2"/>
          <c:tx>
            <c:strRef>
              <c:f>'8.14'!$K$29</c:f>
              <c:strCache>
                <c:ptCount val="1"/>
                <c:pt idx="0">
                  <c:v>Doprava</c:v>
                </c:pt>
              </c:strCache>
            </c:strRef>
          </c:tx>
          <c:invertIfNegative val="0"/>
          <c:cat>
            <c:strRef>
              <c:f>'8.14'!$L$26:$N$26</c:f>
              <c:strCache>
                <c:ptCount val="3"/>
                <c:pt idx="0">
                  <c:v>Leden</c:v>
                </c:pt>
                <c:pt idx="1">
                  <c:v>Únor</c:v>
                </c:pt>
                <c:pt idx="2">
                  <c:v>Březen</c:v>
                </c:pt>
              </c:strCache>
            </c:strRef>
          </c:cat>
          <c:val>
            <c:numRef>
              <c:f>'8.14'!$L$29:$N$29</c:f>
              <c:numCache>
                <c:formatCode>#,##0.0</c:formatCode>
                <c:ptCount val="3"/>
                <c:pt idx="0">
                  <c:v>3948.44</c:v>
                </c:pt>
                <c:pt idx="1">
                  <c:v>3101.38</c:v>
                </c:pt>
                <c:pt idx="2">
                  <c:v>2815.15</c:v>
                </c:pt>
              </c:numCache>
            </c:numRef>
          </c:val>
        </c:ser>
        <c:ser>
          <c:idx val="3"/>
          <c:order val="3"/>
          <c:tx>
            <c:strRef>
              <c:f>'8.14'!$K$30</c:f>
              <c:strCache>
                <c:ptCount val="1"/>
                <c:pt idx="0">
                  <c:v>Stavebnictví</c:v>
                </c:pt>
              </c:strCache>
            </c:strRef>
          </c:tx>
          <c:invertIfNegative val="0"/>
          <c:cat>
            <c:strRef>
              <c:f>'8.14'!$L$26:$N$26</c:f>
              <c:strCache>
                <c:ptCount val="3"/>
                <c:pt idx="0">
                  <c:v>Leden</c:v>
                </c:pt>
                <c:pt idx="1">
                  <c:v>Únor</c:v>
                </c:pt>
                <c:pt idx="2">
                  <c:v>Březen</c:v>
                </c:pt>
              </c:strCache>
            </c:strRef>
          </c:cat>
          <c:val>
            <c:numRef>
              <c:f>'8.14'!$L$30:$N$30</c:f>
              <c:numCache>
                <c:formatCode>#,##0.0</c:formatCode>
                <c:ptCount val="3"/>
                <c:pt idx="0">
                  <c:v>3676.7200000000003</c:v>
                </c:pt>
                <c:pt idx="1">
                  <c:v>2851.6379999999999</c:v>
                </c:pt>
                <c:pt idx="2">
                  <c:v>2063.6239999999998</c:v>
                </c:pt>
              </c:numCache>
            </c:numRef>
          </c:val>
        </c:ser>
        <c:ser>
          <c:idx val="4"/>
          <c:order val="4"/>
          <c:tx>
            <c:strRef>
              <c:f>'8.14'!$K$31</c:f>
              <c:strCache>
                <c:ptCount val="1"/>
                <c:pt idx="0">
                  <c:v>Zemědělství a lesnictví</c:v>
                </c:pt>
              </c:strCache>
            </c:strRef>
          </c:tx>
          <c:invertIfNegative val="0"/>
          <c:cat>
            <c:strRef>
              <c:f>'8.14'!$L$26:$N$26</c:f>
              <c:strCache>
                <c:ptCount val="3"/>
                <c:pt idx="0">
                  <c:v>Leden</c:v>
                </c:pt>
                <c:pt idx="1">
                  <c:v>Únor</c:v>
                </c:pt>
                <c:pt idx="2">
                  <c:v>Březen</c:v>
                </c:pt>
              </c:strCache>
            </c:strRef>
          </c:cat>
          <c:val>
            <c:numRef>
              <c:f>'8.14'!$L$31:$N$31</c:f>
              <c:numCache>
                <c:formatCode>#,##0.0</c:formatCode>
                <c:ptCount val="3"/>
                <c:pt idx="0">
                  <c:v>1143.3600000000001</c:v>
                </c:pt>
                <c:pt idx="1">
                  <c:v>888.47</c:v>
                </c:pt>
                <c:pt idx="2">
                  <c:v>807.6</c:v>
                </c:pt>
              </c:numCache>
            </c:numRef>
          </c:val>
        </c:ser>
        <c:ser>
          <c:idx val="5"/>
          <c:order val="5"/>
          <c:tx>
            <c:strRef>
              <c:f>'8.14'!$K$32</c:f>
              <c:strCache>
                <c:ptCount val="1"/>
                <c:pt idx="0">
                  <c:v>Domácnosti</c:v>
                </c:pt>
              </c:strCache>
            </c:strRef>
          </c:tx>
          <c:invertIfNegative val="0"/>
          <c:cat>
            <c:strRef>
              <c:f>'8.14'!$L$26:$N$26</c:f>
              <c:strCache>
                <c:ptCount val="3"/>
                <c:pt idx="0">
                  <c:v>Leden</c:v>
                </c:pt>
                <c:pt idx="1">
                  <c:v>Únor</c:v>
                </c:pt>
                <c:pt idx="2">
                  <c:v>Březen</c:v>
                </c:pt>
              </c:strCache>
            </c:strRef>
          </c:cat>
          <c:val>
            <c:numRef>
              <c:f>'8.14'!$L$32:$N$32</c:f>
              <c:numCache>
                <c:formatCode>#,##0.0</c:formatCode>
                <c:ptCount val="3"/>
                <c:pt idx="0">
                  <c:v>231989.8</c:v>
                </c:pt>
                <c:pt idx="1">
                  <c:v>176696.09299999999</c:v>
                </c:pt>
                <c:pt idx="2">
                  <c:v>133840.166</c:v>
                </c:pt>
              </c:numCache>
            </c:numRef>
          </c:val>
        </c:ser>
        <c:ser>
          <c:idx val="6"/>
          <c:order val="6"/>
          <c:tx>
            <c:strRef>
              <c:f>'8.14'!$K$33</c:f>
              <c:strCache>
                <c:ptCount val="1"/>
                <c:pt idx="0">
                  <c:v>Obchod, služby, školství, zdravotnictví</c:v>
                </c:pt>
              </c:strCache>
            </c:strRef>
          </c:tx>
          <c:invertIfNegative val="0"/>
          <c:cat>
            <c:strRef>
              <c:f>'8.14'!$L$26:$N$26</c:f>
              <c:strCache>
                <c:ptCount val="3"/>
                <c:pt idx="0">
                  <c:v>Leden</c:v>
                </c:pt>
                <c:pt idx="1">
                  <c:v>Únor</c:v>
                </c:pt>
                <c:pt idx="2">
                  <c:v>Březen</c:v>
                </c:pt>
              </c:strCache>
            </c:strRef>
          </c:cat>
          <c:val>
            <c:numRef>
              <c:f>'8.14'!$L$33:$N$33</c:f>
              <c:numCache>
                <c:formatCode>#,##0.0</c:formatCode>
                <c:ptCount val="3"/>
                <c:pt idx="0">
                  <c:v>130281.81200000001</c:v>
                </c:pt>
                <c:pt idx="1">
                  <c:v>96808.83</c:v>
                </c:pt>
                <c:pt idx="2">
                  <c:v>74386.406999999992</c:v>
                </c:pt>
              </c:numCache>
            </c:numRef>
          </c:val>
        </c:ser>
        <c:ser>
          <c:idx val="7"/>
          <c:order val="7"/>
          <c:tx>
            <c:strRef>
              <c:f>'8.14'!$K$34</c:f>
              <c:strCache>
                <c:ptCount val="1"/>
                <c:pt idx="0">
                  <c:v>Ostatní</c:v>
                </c:pt>
              </c:strCache>
            </c:strRef>
          </c:tx>
          <c:invertIfNegative val="0"/>
          <c:cat>
            <c:strRef>
              <c:f>'8.14'!$L$26:$N$26</c:f>
              <c:strCache>
                <c:ptCount val="3"/>
                <c:pt idx="0">
                  <c:v>Leden</c:v>
                </c:pt>
                <c:pt idx="1">
                  <c:v>Únor</c:v>
                </c:pt>
                <c:pt idx="2">
                  <c:v>Březen</c:v>
                </c:pt>
              </c:strCache>
            </c:strRef>
          </c:cat>
          <c:val>
            <c:numRef>
              <c:f>'8.14'!$L$34:$N$34</c:f>
              <c:numCache>
                <c:formatCode>#,##0.0</c:formatCode>
                <c:ptCount val="3"/>
                <c:pt idx="0">
                  <c:v>1061.325</c:v>
                </c:pt>
                <c:pt idx="1">
                  <c:v>802.35500000000002</c:v>
                </c:pt>
                <c:pt idx="2">
                  <c:v>584.14400000000001</c:v>
                </c:pt>
              </c:numCache>
            </c:numRef>
          </c:val>
        </c:ser>
        <c:dLbls>
          <c:showLegendKey val="0"/>
          <c:showVal val="0"/>
          <c:showCatName val="0"/>
          <c:showSerName val="0"/>
          <c:showPercent val="0"/>
          <c:showBubbleSize val="0"/>
        </c:dLbls>
        <c:gapWidth val="150"/>
        <c:overlap val="100"/>
        <c:axId val="247319936"/>
        <c:axId val="176886912"/>
      </c:barChart>
      <c:catAx>
        <c:axId val="247319936"/>
        <c:scaling>
          <c:orientation val="minMax"/>
        </c:scaling>
        <c:delete val="0"/>
        <c:axPos val="b"/>
        <c:numFmt formatCode="General" sourceLinked="1"/>
        <c:majorTickMark val="none"/>
        <c:minorTickMark val="none"/>
        <c:tickLblPos val="nextTo"/>
        <c:txPr>
          <a:bodyPr/>
          <a:lstStyle/>
          <a:p>
            <a:pPr>
              <a:defRPr sz="900"/>
            </a:pPr>
            <a:endParaRPr lang="cs-CZ"/>
          </a:p>
        </c:txPr>
        <c:crossAx val="176886912"/>
        <c:crosses val="autoZero"/>
        <c:auto val="1"/>
        <c:lblAlgn val="ctr"/>
        <c:lblOffset val="100"/>
        <c:noMultiLvlLbl val="0"/>
      </c:catAx>
      <c:valAx>
        <c:axId val="17688691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4731993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strRef>
              <c:f>'4.1'!$O$7</c:f>
              <c:strCache>
                <c:ptCount val="1"/>
              </c:strCache>
            </c:strRef>
          </c:tx>
          <c:spPr>
            <a:solidFill>
              <a:schemeClr val="accent3">
                <a:lumMod val="75000"/>
              </a:schemeClr>
            </a:solidFill>
          </c:spPr>
          <c:invertIfNegative val="0"/>
          <c:cat>
            <c:numRef>
              <c:f>'4.1'!$P$6</c:f>
              <c:numCache>
                <c:formatCode>General</c:formatCode>
                <c:ptCount val="1"/>
              </c:numCache>
            </c:numRef>
          </c:cat>
          <c:val>
            <c:numRef>
              <c:f>'4.1'!$P$7</c:f>
              <c:numCache>
                <c:formatCode>0.0%</c:formatCode>
                <c:ptCount val="1"/>
              </c:numCache>
            </c:numRef>
          </c:val>
        </c:ser>
        <c:ser>
          <c:idx val="1"/>
          <c:order val="1"/>
          <c:tx>
            <c:strRef>
              <c:f>'4.1'!$O$8</c:f>
              <c:strCache>
                <c:ptCount val="1"/>
              </c:strCache>
            </c:strRef>
          </c:tx>
          <c:spPr>
            <a:solidFill>
              <a:schemeClr val="bg2">
                <a:lumMod val="50000"/>
              </a:schemeClr>
            </a:solidFill>
          </c:spPr>
          <c:invertIfNegative val="0"/>
          <c:cat>
            <c:numRef>
              <c:f>'4.1'!$P$6</c:f>
              <c:numCache>
                <c:formatCode>General</c:formatCode>
                <c:ptCount val="1"/>
              </c:numCache>
            </c:numRef>
          </c:cat>
          <c:val>
            <c:numRef>
              <c:f>'4.1'!$P$8</c:f>
              <c:numCache>
                <c:formatCode>0.0%</c:formatCode>
                <c:ptCount val="1"/>
              </c:numCache>
            </c:numRef>
          </c:val>
        </c:ser>
        <c:ser>
          <c:idx val="2"/>
          <c:order val="2"/>
          <c:tx>
            <c:strRef>
              <c:f>'4.1'!$O$9</c:f>
              <c:strCache>
                <c:ptCount val="1"/>
              </c:strCache>
            </c:strRef>
          </c:tx>
          <c:spPr>
            <a:solidFill>
              <a:schemeClr val="tx1"/>
            </a:solidFill>
          </c:spPr>
          <c:invertIfNegative val="0"/>
          <c:cat>
            <c:numRef>
              <c:f>'4.1'!$P$6</c:f>
              <c:numCache>
                <c:formatCode>General</c:formatCode>
                <c:ptCount val="1"/>
              </c:numCache>
            </c:numRef>
          </c:cat>
          <c:val>
            <c:numRef>
              <c:f>'4.1'!$P$9</c:f>
              <c:numCache>
                <c:formatCode>0.0%</c:formatCode>
                <c:ptCount val="1"/>
              </c:numCache>
            </c:numRef>
          </c:val>
        </c:ser>
        <c:ser>
          <c:idx val="3"/>
          <c:order val="3"/>
          <c:tx>
            <c:strRef>
              <c:f>'4.1'!$O$10</c:f>
              <c:strCache>
                <c:ptCount val="1"/>
              </c:strCache>
            </c:strRef>
          </c:tx>
          <c:invertIfNegative val="0"/>
          <c:cat>
            <c:numRef>
              <c:f>'4.1'!$P$6</c:f>
              <c:numCache>
                <c:formatCode>General</c:formatCode>
                <c:ptCount val="1"/>
              </c:numCache>
            </c:numRef>
          </c:cat>
          <c:val>
            <c:numRef>
              <c:f>'4.1'!$P$10</c:f>
              <c:numCache>
                <c:formatCode>0.0%</c:formatCode>
                <c:ptCount val="1"/>
              </c:numCache>
            </c:numRef>
          </c:val>
        </c:ser>
        <c:ser>
          <c:idx val="4"/>
          <c:order val="4"/>
          <c:tx>
            <c:strRef>
              <c:f>'4.1'!$O$11</c:f>
              <c:strCache>
                <c:ptCount val="1"/>
              </c:strCache>
            </c:strRef>
          </c:tx>
          <c:invertIfNegative val="0"/>
          <c:cat>
            <c:numRef>
              <c:f>'4.1'!$P$6</c:f>
              <c:numCache>
                <c:formatCode>General</c:formatCode>
                <c:ptCount val="1"/>
              </c:numCache>
            </c:numRef>
          </c:cat>
          <c:val>
            <c:numRef>
              <c:f>'4.1'!$P$11</c:f>
              <c:numCache>
                <c:formatCode>0.0%</c:formatCode>
                <c:ptCount val="1"/>
              </c:numCache>
            </c:numRef>
          </c:val>
        </c:ser>
        <c:ser>
          <c:idx val="5"/>
          <c:order val="5"/>
          <c:tx>
            <c:strRef>
              <c:f>'4.1'!$O$12</c:f>
              <c:strCache>
                <c:ptCount val="1"/>
              </c:strCache>
            </c:strRef>
          </c:tx>
          <c:invertIfNegative val="0"/>
          <c:cat>
            <c:numRef>
              <c:f>'4.1'!$P$6</c:f>
              <c:numCache>
                <c:formatCode>General</c:formatCode>
                <c:ptCount val="1"/>
              </c:numCache>
            </c:numRef>
          </c:cat>
          <c:val>
            <c:numRef>
              <c:f>'4.1'!$P$12</c:f>
              <c:numCache>
                <c:formatCode>0.0%</c:formatCode>
                <c:ptCount val="1"/>
              </c:numCache>
            </c:numRef>
          </c:val>
        </c:ser>
        <c:ser>
          <c:idx val="6"/>
          <c:order val="6"/>
          <c:tx>
            <c:strRef>
              <c:f>'4.1'!$O$13</c:f>
              <c:strCache>
                <c:ptCount val="1"/>
              </c:strCache>
            </c:strRef>
          </c:tx>
          <c:spPr>
            <a:solidFill>
              <a:srgbClr val="6E4932"/>
            </a:solidFill>
          </c:spPr>
          <c:invertIfNegative val="0"/>
          <c:cat>
            <c:numRef>
              <c:f>'4.1'!$P$6</c:f>
              <c:numCache>
                <c:formatCode>General</c:formatCode>
                <c:ptCount val="1"/>
              </c:numCache>
            </c:numRef>
          </c:cat>
          <c:val>
            <c:numRef>
              <c:f>'4.1'!$P$13</c:f>
              <c:numCache>
                <c:formatCode>0.0%</c:formatCode>
                <c:ptCount val="1"/>
              </c:numCache>
            </c:numRef>
          </c:val>
        </c:ser>
        <c:ser>
          <c:idx val="7"/>
          <c:order val="7"/>
          <c:tx>
            <c:strRef>
              <c:f>'4.1'!$O$14</c:f>
              <c:strCache>
                <c:ptCount val="1"/>
              </c:strCache>
            </c:strRef>
          </c:tx>
          <c:invertIfNegative val="0"/>
          <c:cat>
            <c:numRef>
              <c:f>'4.1'!$P$6</c:f>
              <c:numCache>
                <c:formatCode>General</c:formatCode>
                <c:ptCount val="1"/>
              </c:numCache>
            </c:numRef>
          </c:cat>
          <c:val>
            <c:numRef>
              <c:f>'4.1'!$P$14</c:f>
              <c:numCache>
                <c:formatCode>0.0%</c:formatCode>
                <c:ptCount val="1"/>
              </c:numCache>
            </c:numRef>
          </c:val>
        </c:ser>
        <c:ser>
          <c:idx val="8"/>
          <c:order val="8"/>
          <c:tx>
            <c:strRef>
              <c:f>'4.1'!$O$15</c:f>
              <c:strCache>
                <c:ptCount val="1"/>
              </c:strCache>
            </c:strRef>
          </c:tx>
          <c:invertIfNegative val="0"/>
          <c:cat>
            <c:numRef>
              <c:f>'4.1'!$P$6</c:f>
              <c:numCache>
                <c:formatCode>General</c:formatCode>
                <c:ptCount val="1"/>
              </c:numCache>
            </c:numRef>
          </c:cat>
          <c:val>
            <c:numRef>
              <c:f>'4.1'!$P$15</c:f>
              <c:numCache>
                <c:formatCode>0.0%</c:formatCode>
                <c:ptCount val="1"/>
              </c:numCache>
            </c:numRef>
          </c:val>
        </c:ser>
        <c:ser>
          <c:idx val="9"/>
          <c:order val="9"/>
          <c:tx>
            <c:strRef>
              <c:f>'4.1'!$O$16</c:f>
              <c:strCache>
                <c:ptCount val="1"/>
              </c:strCache>
            </c:strRef>
          </c:tx>
          <c:invertIfNegative val="0"/>
          <c:cat>
            <c:numRef>
              <c:f>'4.1'!$P$6</c:f>
              <c:numCache>
                <c:formatCode>General</c:formatCode>
                <c:ptCount val="1"/>
              </c:numCache>
            </c:numRef>
          </c:cat>
          <c:val>
            <c:numRef>
              <c:f>'4.1'!$P$16</c:f>
              <c:numCache>
                <c:formatCode>0.0%</c:formatCode>
                <c:ptCount val="1"/>
              </c:numCache>
            </c:numRef>
          </c:val>
        </c:ser>
        <c:ser>
          <c:idx val="10"/>
          <c:order val="10"/>
          <c:tx>
            <c:strRef>
              <c:f>'4.1'!$O$17</c:f>
              <c:strCache>
                <c:ptCount val="1"/>
              </c:strCache>
            </c:strRef>
          </c:tx>
          <c:invertIfNegative val="0"/>
          <c:cat>
            <c:numRef>
              <c:f>'4.1'!$P$6</c:f>
              <c:numCache>
                <c:formatCode>General</c:formatCode>
                <c:ptCount val="1"/>
              </c:numCache>
            </c:numRef>
          </c:cat>
          <c:val>
            <c:numRef>
              <c:f>'4.1'!$P$17</c:f>
              <c:numCache>
                <c:formatCode>0.0%</c:formatCode>
                <c:ptCount val="1"/>
              </c:numCache>
            </c:numRef>
          </c:val>
        </c:ser>
        <c:ser>
          <c:idx val="11"/>
          <c:order val="11"/>
          <c:tx>
            <c:strRef>
              <c:f>'4.1'!$O$18</c:f>
              <c:strCache>
                <c:ptCount val="1"/>
              </c:strCache>
            </c:strRef>
          </c:tx>
          <c:invertIfNegative val="0"/>
          <c:cat>
            <c:numRef>
              <c:f>'4.1'!$P$6</c:f>
              <c:numCache>
                <c:formatCode>General</c:formatCode>
                <c:ptCount val="1"/>
              </c:numCache>
            </c:numRef>
          </c:cat>
          <c:val>
            <c:numRef>
              <c:f>'4.1'!$P$18</c:f>
              <c:numCache>
                <c:formatCode>0.0%</c:formatCode>
                <c:ptCount val="1"/>
              </c:numCache>
            </c:numRef>
          </c:val>
        </c:ser>
        <c:ser>
          <c:idx val="12"/>
          <c:order val="12"/>
          <c:tx>
            <c:strRef>
              <c:f>'4.1'!$O$19</c:f>
              <c:strCache>
                <c:ptCount val="1"/>
              </c:strCache>
            </c:strRef>
          </c:tx>
          <c:invertIfNegative val="0"/>
          <c:cat>
            <c:numRef>
              <c:f>'4.1'!$P$6</c:f>
              <c:numCache>
                <c:formatCode>General</c:formatCode>
                <c:ptCount val="1"/>
              </c:numCache>
            </c:numRef>
          </c:cat>
          <c:val>
            <c:numRef>
              <c:f>'4.1'!$P$19</c:f>
              <c:numCache>
                <c:formatCode>0.0%</c:formatCode>
                <c:ptCount val="1"/>
              </c:numCache>
            </c:numRef>
          </c:val>
        </c:ser>
        <c:ser>
          <c:idx val="13"/>
          <c:order val="13"/>
          <c:tx>
            <c:strRef>
              <c:f>'4.1'!$O$20</c:f>
              <c:strCache>
                <c:ptCount val="1"/>
              </c:strCache>
            </c:strRef>
          </c:tx>
          <c:invertIfNegative val="0"/>
          <c:cat>
            <c:numRef>
              <c:f>'4.1'!$P$6</c:f>
              <c:numCache>
                <c:formatCode>General</c:formatCode>
                <c:ptCount val="1"/>
              </c:numCache>
            </c:numRef>
          </c:cat>
          <c:val>
            <c:numRef>
              <c:f>'4.1'!$P$20</c:f>
              <c:numCache>
                <c:formatCode>0.0%</c:formatCode>
                <c:ptCount val="1"/>
              </c:numCache>
            </c:numRef>
          </c:val>
        </c:ser>
        <c:ser>
          <c:idx val="14"/>
          <c:order val="14"/>
          <c:tx>
            <c:strRef>
              <c:f>'4.1'!$O$21</c:f>
              <c:strCache>
                <c:ptCount val="1"/>
              </c:strCache>
            </c:strRef>
          </c:tx>
          <c:invertIfNegative val="0"/>
          <c:cat>
            <c:numRef>
              <c:f>'4.1'!$P$6</c:f>
              <c:numCache>
                <c:formatCode>General</c:formatCode>
                <c:ptCount val="1"/>
              </c:numCache>
            </c:numRef>
          </c:cat>
          <c:val>
            <c:numRef>
              <c:f>'4.1'!$P$21</c:f>
              <c:numCache>
                <c:formatCode>0.0%</c:formatCode>
                <c:ptCount val="1"/>
              </c:numCache>
            </c:numRef>
          </c:val>
        </c:ser>
        <c:ser>
          <c:idx val="15"/>
          <c:order val="15"/>
          <c:tx>
            <c:strRef>
              <c:f>'4.1'!$O$22</c:f>
              <c:strCache>
                <c:ptCount val="1"/>
              </c:strCache>
            </c:strRef>
          </c:tx>
          <c:spPr>
            <a:solidFill>
              <a:srgbClr val="EBE600"/>
            </a:solidFill>
          </c:spPr>
          <c:invertIfNegative val="0"/>
          <c:cat>
            <c:numRef>
              <c:f>'4.1'!$P$6</c:f>
              <c:numCache>
                <c:formatCode>General</c:formatCode>
                <c:ptCount val="1"/>
              </c:numCache>
            </c:numRef>
          </c:cat>
          <c:val>
            <c:numRef>
              <c:f>'4.1'!$P$22</c:f>
              <c:numCache>
                <c:formatCode>0.0%</c:formatCode>
                <c:ptCount val="1"/>
              </c:numCache>
            </c:numRef>
          </c:val>
        </c:ser>
        <c:dLbls>
          <c:showLegendKey val="0"/>
          <c:showVal val="0"/>
          <c:showCatName val="0"/>
          <c:showSerName val="0"/>
          <c:showPercent val="0"/>
          <c:showBubbleSize val="0"/>
        </c:dLbls>
        <c:gapWidth val="150"/>
        <c:axId val="160694656"/>
        <c:axId val="160696192"/>
      </c:barChart>
      <c:catAx>
        <c:axId val="160694656"/>
        <c:scaling>
          <c:orientation val="minMax"/>
        </c:scaling>
        <c:delete val="1"/>
        <c:axPos val="b"/>
        <c:numFmt formatCode="General" sourceLinked="1"/>
        <c:majorTickMark val="out"/>
        <c:minorTickMark val="none"/>
        <c:tickLblPos val="nextTo"/>
        <c:crossAx val="160696192"/>
        <c:crosses val="autoZero"/>
        <c:auto val="1"/>
        <c:lblAlgn val="ctr"/>
        <c:lblOffset val="100"/>
        <c:noMultiLvlLbl val="0"/>
      </c:catAx>
      <c:valAx>
        <c:axId val="160696192"/>
        <c:scaling>
          <c:orientation val="minMax"/>
        </c:scaling>
        <c:delete val="1"/>
        <c:axPos val="l"/>
        <c:numFmt formatCode="0.0%" sourceLinked="1"/>
        <c:majorTickMark val="out"/>
        <c:minorTickMark val="none"/>
        <c:tickLblPos val="nextTo"/>
        <c:crossAx val="160694656"/>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8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'8.14'!$L$39</c:f>
              <c:strCache>
                <c:ptCount val="1"/>
                <c:pt idx="0">
                  <c:v>Instalovaný výkon</c:v>
                </c:pt>
              </c:strCache>
            </c:strRef>
          </c:tx>
          <c:invertIfNegative val="0"/>
          <c:val>
            <c:numRef>
              <c:f>'8.14'!$M$39</c:f>
              <c:numCache>
                <c:formatCode>0.0%</c:formatCode>
                <c:ptCount val="1"/>
                <c:pt idx="0">
                  <c:v>3.0593529461488821E-2</c:v>
                </c:pt>
              </c:numCache>
            </c:numRef>
          </c:val>
        </c:ser>
        <c:ser>
          <c:idx val="1"/>
          <c:order val="1"/>
          <c:tx>
            <c:strRef>
              <c:f>'8.14'!$L$40</c:f>
              <c:strCache>
                <c:ptCount val="1"/>
                <c:pt idx="0">
                  <c:v>Výroba tepla brutto</c:v>
                </c:pt>
              </c:strCache>
            </c:strRef>
          </c:tx>
          <c:invertIfNegative val="0"/>
          <c:val>
            <c:numRef>
              <c:f>'8.14'!$M$40</c:f>
              <c:numCache>
                <c:formatCode>0.0%</c:formatCode>
                <c:ptCount val="1"/>
                <c:pt idx="0">
                  <c:v>4.9529573423374329E-2</c:v>
                </c:pt>
              </c:numCache>
            </c:numRef>
          </c:val>
        </c:ser>
        <c:ser>
          <c:idx val="2"/>
          <c:order val="2"/>
          <c:tx>
            <c:strRef>
              <c:f>'8.14'!$L$41</c:f>
              <c:strCache>
                <c:ptCount val="1"/>
                <c:pt idx="0">
                  <c:v>Dodávky tepla</c:v>
                </c:pt>
              </c:strCache>
            </c:strRef>
          </c:tx>
          <c:invertIfNegative val="0"/>
          <c:val>
            <c:numRef>
              <c:f>'8.14'!$M$41</c:f>
              <c:numCache>
                <c:formatCode>0.0%</c:formatCode>
                <c:ptCount val="1"/>
                <c:pt idx="0">
                  <c:v>4.6577709905447781E-2</c:v>
                </c:pt>
              </c:numCache>
            </c:numRef>
          </c:val>
        </c:ser>
        <c:dLbls>
          <c:showLegendKey val="0"/>
          <c:showVal val="0"/>
          <c:showCatName val="0"/>
          <c:showSerName val="0"/>
          <c:showPercent val="0"/>
          <c:showBubbleSize val="0"/>
        </c:dLbls>
        <c:gapWidth val="150"/>
        <c:axId val="176916736"/>
        <c:axId val="176918528"/>
      </c:barChart>
      <c:catAx>
        <c:axId val="176916736"/>
        <c:scaling>
          <c:orientation val="maxMin"/>
        </c:scaling>
        <c:delete val="0"/>
        <c:axPos val="l"/>
        <c:numFmt formatCode="General" sourceLinked="1"/>
        <c:majorTickMark val="none"/>
        <c:minorTickMark val="none"/>
        <c:tickLblPos val="none"/>
        <c:crossAx val="176918528"/>
        <c:crosses val="autoZero"/>
        <c:auto val="1"/>
        <c:lblAlgn val="ctr"/>
        <c:lblOffset val="100"/>
        <c:noMultiLvlLbl val="0"/>
      </c:catAx>
      <c:valAx>
        <c:axId val="176918528"/>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76916736"/>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8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28462293680703638"/>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'8.14'!$K$10</c:f>
              <c:strCache>
                <c:ptCount val="1"/>
                <c:pt idx="0">
                  <c:v>Biomasa</c:v>
                </c:pt>
              </c:strCache>
            </c:strRef>
          </c:tx>
          <c:spPr>
            <a:solidFill>
              <a:schemeClr val="accent3">
                <a:lumMod val="75000"/>
              </a:schemeClr>
            </a:solidFill>
          </c:spPr>
          <c:invertIfNegative val="0"/>
          <c:cat>
            <c:strRef>
              <c:f>'8.14'!$L$9:$N$9</c:f>
              <c:strCache>
                <c:ptCount val="3"/>
                <c:pt idx="0">
                  <c:v>Leden</c:v>
                </c:pt>
                <c:pt idx="1">
                  <c:v>Únor</c:v>
                </c:pt>
                <c:pt idx="2">
                  <c:v>Březen</c:v>
                </c:pt>
              </c:strCache>
            </c:strRef>
          </c:cat>
          <c:val>
            <c:numRef>
              <c:f>'8.14'!$L$10:$N$10</c:f>
              <c:numCache>
                <c:formatCode>#,##0.0</c:formatCode>
                <c:ptCount val="3"/>
                <c:pt idx="0">
                  <c:v>49795.826999999997</c:v>
                </c:pt>
                <c:pt idx="1">
                  <c:v>42554.96</c:v>
                </c:pt>
                <c:pt idx="2">
                  <c:v>43030.023000000001</c:v>
                </c:pt>
              </c:numCache>
            </c:numRef>
          </c:val>
        </c:ser>
        <c:ser>
          <c:idx val="1"/>
          <c:order val="1"/>
          <c:tx>
            <c:strRef>
              <c:f>'8.14'!$K$11</c:f>
              <c:strCache>
                <c:ptCount val="1"/>
                <c:pt idx="0">
                  <c:v>Bioplyn</c:v>
                </c:pt>
              </c:strCache>
            </c:strRef>
          </c:tx>
          <c:spPr>
            <a:solidFill>
              <a:schemeClr val="bg2">
                <a:lumMod val="50000"/>
              </a:schemeClr>
            </a:solidFill>
          </c:spPr>
          <c:invertIfNegative val="0"/>
          <c:cat>
            <c:strRef>
              <c:f>'8.14'!$L$9:$N$9</c:f>
              <c:strCache>
                <c:ptCount val="3"/>
                <c:pt idx="0">
                  <c:v>Leden</c:v>
                </c:pt>
                <c:pt idx="1">
                  <c:v>Únor</c:v>
                </c:pt>
                <c:pt idx="2">
                  <c:v>Březen</c:v>
                </c:pt>
              </c:strCache>
            </c:strRef>
          </c:cat>
          <c:val>
            <c:numRef>
              <c:f>'8.14'!$L$11:$N$11</c:f>
              <c:numCache>
                <c:formatCode>#,##0.0</c:formatCode>
                <c:ptCount val="3"/>
                <c:pt idx="0">
                  <c:v>1363.5700000000002</c:v>
                </c:pt>
                <c:pt idx="1">
                  <c:v>1073.55</c:v>
                </c:pt>
                <c:pt idx="2">
                  <c:v>777.40000000000009</c:v>
                </c:pt>
              </c:numCache>
            </c:numRef>
          </c:val>
        </c:ser>
        <c:ser>
          <c:idx val="2"/>
          <c:order val="2"/>
          <c:tx>
            <c:strRef>
              <c:f>'8.14'!$K$12</c:f>
              <c:strCache>
                <c:ptCount val="1"/>
                <c:pt idx="0">
                  <c:v>Černé uhlí</c:v>
                </c:pt>
              </c:strCache>
            </c:strRef>
          </c:tx>
          <c:spPr>
            <a:solidFill>
              <a:schemeClr val="tx1"/>
            </a:solidFill>
          </c:spPr>
          <c:invertIfNegative val="0"/>
          <c:cat>
            <c:strRef>
              <c:f>'8.14'!$L$9:$N$9</c:f>
              <c:strCache>
                <c:ptCount val="3"/>
                <c:pt idx="0">
                  <c:v>Leden</c:v>
                </c:pt>
                <c:pt idx="1">
                  <c:v>Únor</c:v>
                </c:pt>
                <c:pt idx="2">
                  <c:v>Březen</c:v>
                </c:pt>
              </c:strCache>
            </c:strRef>
          </c:cat>
          <c:val>
            <c:numRef>
              <c:f>'8.14'!$L$12:$N$12</c:f>
              <c:numCache>
                <c:formatCode>#,##0.0</c:formatCode>
                <c:ptCount val="3"/>
                <c:pt idx="0">
                  <c:v>13519</c:v>
                </c:pt>
                <c:pt idx="1">
                  <c:v>0</c:v>
                </c:pt>
                <c:pt idx="2">
                  <c:v>13668</c:v>
                </c:pt>
              </c:numCache>
            </c:numRef>
          </c:val>
        </c:ser>
        <c:ser>
          <c:idx val="3"/>
          <c:order val="3"/>
          <c:tx>
            <c:strRef>
              <c:f>'8.14'!$K$13</c:f>
              <c:strCache>
                <c:ptCount val="1"/>
                <c:pt idx="0">
                  <c:v>Elektrická energie</c:v>
                </c:pt>
              </c:strCache>
            </c:strRef>
          </c:tx>
          <c:invertIfNegative val="0"/>
          <c:cat>
            <c:strRef>
              <c:f>'8.14'!$L$9:$N$9</c:f>
              <c:strCache>
                <c:ptCount val="3"/>
                <c:pt idx="0">
                  <c:v>Leden</c:v>
                </c:pt>
                <c:pt idx="1">
                  <c:v>Únor</c:v>
                </c:pt>
                <c:pt idx="2">
                  <c:v>Březen</c:v>
                </c:pt>
              </c:strCache>
            </c:strRef>
          </c:cat>
          <c:val>
            <c:numRef>
              <c:f>'8.14'!$L$13:$N$13</c:f>
              <c:numCache>
                <c:formatCode>#,##0.0</c:formatCode>
                <c:ptCount val="3"/>
                <c:pt idx="0">
                  <c:v>0</c:v>
                </c:pt>
                <c:pt idx="1">
                  <c:v>0</c:v>
                </c:pt>
                <c:pt idx="2">
                  <c:v>0</c:v>
                </c:pt>
              </c:numCache>
            </c:numRef>
          </c:val>
        </c:ser>
        <c:ser>
          <c:idx val="4"/>
          <c:order val="4"/>
          <c:tx>
            <c:strRef>
              <c:f>'8.14'!$K$14</c:f>
              <c:strCache>
                <c:ptCount val="1"/>
                <c:pt idx="0">
                  <c:v>Energie prostředí (tepelné čerpadlo)</c:v>
                </c:pt>
              </c:strCache>
            </c:strRef>
          </c:tx>
          <c:invertIfNegative val="0"/>
          <c:cat>
            <c:strRef>
              <c:f>'8.14'!$L$9:$N$9</c:f>
              <c:strCache>
                <c:ptCount val="3"/>
                <c:pt idx="0">
                  <c:v>Leden</c:v>
                </c:pt>
                <c:pt idx="1">
                  <c:v>Únor</c:v>
                </c:pt>
                <c:pt idx="2">
                  <c:v>Březen</c:v>
                </c:pt>
              </c:strCache>
            </c:strRef>
          </c:cat>
          <c:val>
            <c:numRef>
              <c:f>'8.14'!$L$14:$N$14</c:f>
              <c:numCache>
                <c:formatCode>#,##0.0</c:formatCode>
                <c:ptCount val="3"/>
                <c:pt idx="0">
                  <c:v>0</c:v>
                </c:pt>
                <c:pt idx="1">
                  <c:v>0</c:v>
                </c:pt>
                <c:pt idx="2">
                  <c:v>0</c:v>
                </c:pt>
              </c:numCache>
            </c:numRef>
          </c:val>
        </c:ser>
        <c:ser>
          <c:idx val="5"/>
          <c:order val="5"/>
          <c:tx>
            <c:strRef>
              <c:f>'8.14'!$K$15</c:f>
              <c:strCache>
                <c:ptCount val="1"/>
                <c:pt idx="0">
                  <c:v>Energie Slunce (solární kolektor)</c:v>
                </c:pt>
              </c:strCache>
            </c:strRef>
          </c:tx>
          <c:invertIfNegative val="0"/>
          <c:cat>
            <c:strRef>
              <c:f>'8.14'!$L$9:$N$9</c:f>
              <c:strCache>
                <c:ptCount val="3"/>
                <c:pt idx="0">
                  <c:v>Leden</c:v>
                </c:pt>
                <c:pt idx="1">
                  <c:v>Únor</c:v>
                </c:pt>
                <c:pt idx="2">
                  <c:v>Březen</c:v>
                </c:pt>
              </c:strCache>
            </c:strRef>
          </c:cat>
          <c:val>
            <c:numRef>
              <c:f>'8.14'!$L$15:$N$15</c:f>
              <c:numCache>
                <c:formatCode>#,##0.0</c:formatCode>
                <c:ptCount val="3"/>
                <c:pt idx="0">
                  <c:v>0</c:v>
                </c:pt>
                <c:pt idx="1">
                  <c:v>0</c:v>
                </c:pt>
                <c:pt idx="2">
                  <c:v>0</c:v>
                </c:pt>
              </c:numCache>
            </c:numRef>
          </c:val>
        </c:ser>
        <c:ser>
          <c:idx val="6"/>
          <c:order val="6"/>
          <c:tx>
            <c:strRef>
              <c:f>'8.14'!$K$16</c:f>
              <c:strCache>
                <c:ptCount val="1"/>
                <c:pt idx="0">
                  <c:v>Hnědé uhlí</c:v>
                </c:pt>
              </c:strCache>
            </c:strRef>
          </c:tx>
          <c:spPr>
            <a:solidFill>
              <a:srgbClr val="6E4932"/>
            </a:solidFill>
          </c:spPr>
          <c:invertIfNegative val="0"/>
          <c:cat>
            <c:strRef>
              <c:f>'8.14'!$L$9:$N$9</c:f>
              <c:strCache>
                <c:ptCount val="3"/>
                <c:pt idx="0">
                  <c:v>Leden</c:v>
                </c:pt>
                <c:pt idx="1">
                  <c:v>Únor</c:v>
                </c:pt>
                <c:pt idx="2">
                  <c:v>Březen</c:v>
                </c:pt>
              </c:strCache>
            </c:strRef>
          </c:cat>
          <c:val>
            <c:numRef>
              <c:f>'8.14'!$L$16:$N$16</c:f>
              <c:numCache>
                <c:formatCode>#,##0.0</c:formatCode>
                <c:ptCount val="3"/>
                <c:pt idx="0">
                  <c:v>412221.37400000001</c:v>
                </c:pt>
                <c:pt idx="1">
                  <c:v>342877.69099999999</c:v>
                </c:pt>
                <c:pt idx="2">
                  <c:v>261050.61</c:v>
                </c:pt>
              </c:numCache>
            </c:numRef>
          </c:val>
        </c:ser>
        <c:ser>
          <c:idx val="7"/>
          <c:order val="7"/>
          <c:tx>
            <c:strRef>
              <c:f>'8.14'!$K$17</c:f>
              <c:strCache>
                <c:ptCount val="1"/>
                <c:pt idx="0">
                  <c:v>Jaderné palivo</c:v>
                </c:pt>
              </c:strCache>
            </c:strRef>
          </c:tx>
          <c:invertIfNegative val="0"/>
          <c:cat>
            <c:strRef>
              <c:f>'8.14'!$L$9:$N$9</c:f>
              <c:strCache>
                <c:ptCount val="3"/>
                <c:pt idx="0">
                  <c:v>Leden</c:v>
                </c:pt>
                <c:pt idx="1">
                  <c:v>Únor</c:v>
                </c:pt>
                <c:pt idx="2">
                  <c:v>Březen</c:v>
                </c:pt>
              </c:strCache>
            </c:strRef>
          </c:cat>
          <c:val>
            <c:numRef>
              <c:f>'8.14'!$L$17:$N$17</c:f>
              <c:numCache>
                <c:formatCode>#,##0.0</c:formatCode>
                <c:ptCount val="3"/>
                <c:pt idx="0">
                  <c:v>0</c:v>
                </c:pt>
                <c:pt idx="1">
                  <c:v>0</c:v>
                </c:pt>
                <c:pt idx="2">
                  <c:v>0</c:v>
                </c:pt>
              </c:numCache>
            </c:numRef>
          </c:val>
        </c:ser>
        <c:ser>
          <c:idx val="8"/>
          <c:order val="8"/>
          <c:tx>
            <c:strRef>
              <c:f>'8.14'!$K$18</c:f>
              <c:strCache>
                <c:ptCount val="1"/>
                <c:pt idx="0">
                  <c:v>Koks</c:v>
                </c:pt>
              </c:strCache>
            </c:strRef>
          </c:tx>
          <c:invertIfNegative val="0"/>
          <c:cat>
            <c:strRef>
              <c:f>'8.14'!$L$9:$N$9</c:f>
              <c:strCache>
                <c:ptCount val="3"/>
                <c:pt idx="0">
                  <c:v>Leden</c:v>
                </c:pt>
                <c:pt idx="1">
                  <c:v>Únor</c:v>
                </c:pt>
                <c:pt idx="2">
                  <c:v>Březen</c:v>
                </c:pt>
              </c:strCache>
            </c:strRef>
          </c:cat>
          <c:val>
            <c:numRef>
              <c:f>'8.14'!$L$18:$N$18</c:f>
              <c:numCache>
                <c:formatCode>#,##0.0</c:formatCode>
                <c:ptCount val="3"/>
                <c:pt idx="0">
                  <c:v>0</c:v>
                </c:pt>
                <c:pt idx="1">
                  <c:v>0</c:v>
                </c:pt>
                <c:pt idx="2">
                  <c:v>0</c:v>
                </c:pt>
              </c:numCache>
            </c:numRef>
          </c:val>
        </c:ser>
        <c:ser>
          <c:idx val="9"/>
          <c:order val="9"/>
          <c:tx>
            <c:strRef>
              <c:f>'8.14'!$K$19</c:f>
              <c:strCache>
                <c:ptCount val="1"/>
                <c:pt idx="0">
                  <c:v>Odpadní teplo</c:v>
                </c:pt>
              </c:strCache>
            </c:strRef>
          </c:tx>
          <c:invertIfNegative val="0"/>
          <c:cat>
            <c:strRef>
              <c:f>'8.14'!$L$9:$N$9</c:f>
              <c:strCache>
                <c:ptCount val="3"/>
                <c:pt idx="0">
                  <c:v>Leden</c:v>
                </c:pt>
                <c:pt idx="1">
                  <c:v>Únor</c:v>
                </c:pt>
                <c:pt idx="2">
                  <c:v>Březen</c:v>
                </c:pt>
              </c:strCache>
            </c:strRef>
          </c:cat>
          <c:val>
            <c:numRef>
              <c:f>'8.14'!$L$19:$N$19</c:f>
              <c:numCache>
                <c:formatCode>#,##0.0</c:formatCode>
                <c:ptCount val="3"/>
                <c:pt idx="0">
                  <c:v>2558</c:v>
                </c:pt>
                <c:pt idx="1">
                  <c:v>1859</c:v>
                </c:pt>
                <c:pt idx="2">
                  <c:v>1793</c:v>
                </c:pt>
              </c:numCache>
            </c:numRef>
          </c:val>
        </c:ser>
        <c:ser>
          <c:idx val="10"/>
          <c:order val="10"/>
          <c:tx>
            <c:strRef>
              <c:f>'8.14'!$K$20</c:f>
              <c:strCache>
                <c:ptCount val="1"/>
                <c:pt idx="0">
                  <c:v>Ostatní kapalná paliva</c:v>
                </c:pt>
              </c:strCache>
            </c:strRef>
          </c:tx>
          <c:invertIfNegative val="0"/>
          <c:cat>
            <c:strRef>
              <c:f>'8.14'!$L$9:$N$9</c:f>
              <c:strCache>
                <c:ptCount val="3"/>
                <c:pt idx="0">
                  <c:v>Leden</c:v>
                </c:pt>
                <c:pt idx="1">
                  <c:v>Únor</c:v>
                </c:pt>
                <c:pt idx="2">
                  <c:v>Březen</c:v>
                </c:pt>
              </c:strCache>
            </c:strRef>
          </c:cat>
          <c:val>
            <c:numRef>
              <c:f>'8.14'!$L$20:$N$20</c:f>
              <c:numCache>
                <c:formatCode>#,##0.0</c:formatCode>
                <c:ptCount val="3"/>
                <c:pt idx="0">
                  <c:v>10671</c:v>
                </c:pt>
                <c:pt idx="1">
                  <c:v>7133</c:v>
                </c:pt>
                <c:pt idx="2">
                  <c:v>6422</c:v>
                </c:pt>
              </c:numCache>
            </c:numRef>
          </c:val>
        </c:ser>
        <c:ser>
          <c:idx val="11"/>
          <c:order val="11"/>
          <c:tx>
            <c:strRef>
              <c:f>'8.14'!$K$21</c:f>
              <c:strCache>
                <c:ptCount val="1"/>
                <c:pt idx="0">
                  <c:v>Ostatní pevná paliva</c:v>
                </c:pt>
              </c:strCache>
            </c:strRef>
          </c:tx>
          <c:invertIfNegative val="0"/>
          <c:cat>
            <c:strRef>
              <c:f>'8.14'!$L$9:$N$9</c:f>
              <c:strCache>
                <c:ptCount val="3"/>
                <c:pt idx="0">
                  <c:v>Leden</c:v>
                </c:pt>
                <c:pt idx="1">
                  <c:v>Únor</c:v>
                </c:pt>
                <c:pt idx="2">
                  <c:v>Březen</c:v>
                </c:pt>
              </c:strCache>
            </c:strRef>
          </c:cat>
          <c:val>
            <c:numRef>
              <c:f>'8.14'!$L$21:$N$21</c:f>
              <c:numCache>
                <c:formatCode>#,##0.0</c:formatCode>
                <c:ptCount val="3"/>
                <c:pt idx="0">
                  <c:v>2289.6</c:v>
                </c:pt>
                <c:pt idx="1">
                  <c:v>2302.4</c:v>
                </c:pt>
                <c:pt idx="2">
                  <c:v>2503</c:v>
                </c:pt>
              </c:numCache>
            </c:numRef>
          </c:val>
        </c:ser>
        <c:ser>
          <c:idx val="12"/>
          <c:order val="12"/>
          <c:tx>
            <c:strRef>
              <c:f>'8.14'!$K$22</c:f>
              <c:strCache>
                <c:ptCount val="1"/>
                <c:pt idx="0">
                  <c:v>Ostatní plyny</c:v>
                </c:pt>
              </c:strCache>
            </c:strRef>
          </c:tx>
          <c:invertIfNegative val="0"/>
          <c:cat>
            <c:strRef>
              <c:f>'8.14'!$L$9:$N$9</c:f>
              <c:strCache>
                <c:ptCount val="3"/>
                <c:pt idx="0">
                  <c:v>Leden</c:v>
                </c:pt>
                <c:pt idx="1">
                  <c:v>Únor</c:v>
                </c:pt>
                <c:pt idx="2">
                  <c:v>Březen</c:v>
                </c:pt>
              </c:strCache>
            </c:strRef>
          </c:cat>
          <c:val>
            <c:numRef>
              <c:f>'8.14'!$L$22:$N$22</c:f>
              <c:numCache>
                <c:formatCode>#,##0.0</c:formatCode>
                <c:ptCount val="3"/>
                <c:pt idx="0">
                  <c:v>13871</c:v>
                </c:pt>
                <c:pt idx="1">
                  <c:v>10426</c:v>
                </c:pt>
                <c:pt idx="2">
                  <c:v>7888</c:v>
                </c:pt>
              </c:numCache>
            </c:numRef>
          </c:val>
        </c:ser>
        <c:ser>
          <c:idx val="13"/>
          <c:order val="13"/>
          <c:tx>
            <c:strRef>
              <c:f>'8.14'!$K$23</c:f>
              <c:strCache>
                <c:ptCount val="1"/>
                <c:pt idx="0">
                  <c:v>Ostatní</c:v>
                </c:pt>
              </c:strCache>
            </c:strRef>
          </c:tx>
          <c:invertIfNegative val="0"/>
          <c:cat>
            <c:strRef>
              <c:f>'8.14'!$L$9:$N$9</c:f>
              <c:strCache>
                <c:ptCount val="3"/>
                <c:pt idx="0">
                  <c:v>Leden</c:v>
                </c:pt>
                <c:pt idx="1">
                  <c:v>Únor</c:v>
                </c:pt>
                <c:pt idx="2">
                  <c:v>Březen</c:v>
                </c:pt>
              </c:strCache>
            </c:strRef>
          </c:cat>
          <c:val>
            <c:numRef>
              <c:f>'8.14'!$L$23:$N$23</c:f>
              <c:numCache>
                <c:formatCode>#,##0.0</c:formatCode>
                <c:ptCount val="3"/>
                <c:pt idx="0">
                  <c:v>0</c:v>
                </c:pt>
                <c:pt idx="1">
                  <c:v>0</c:v>
                </c:pt>
                <c:pt idx="2">
                  <c:v>0</c:v>
                </c:pt>
              </c:numCache>
            </c:numRef>
          </c:val>
        </c:ser>
        <c:ser>
          <c:idx val="14"/>
          <c:order val="14"/>
          <c:tx>
            <c:strRef>
              <c:f>'8.14'!$K$24</c:f>
              <c:strCache>
                <c:ptCount val="1"/>
                <c:pt idx="0">
                  <c:v>Topné oleje</c:v>
                </c:pt>
              </c:strCache>
            </c:strRef>
          </c:tx>
          <c:invertIfNegative val="0"/>
          <c:cat>
            <c:strRef>
              <c:f>'8.14'!$L$9:$N$9</c:f>
              <c:strCache>
                <c:ptCount val="3"/>
                <c:pt idx="0">
                  <c:v>Leden</c:v>
                </c:pt>
                <c:pt idx="1">
                  <c:v>Únor</c:v>
                </c:pt>
                <c:pt idx="2">
                  <c:v>Březen</c:v>
                </c:pt>
              </c:strCache>
            </c:strRef>
          </c:cat>
          <c:val>
            <c:numRef>
              <c:f>'8.14'!$L$24:$N$24</c:f>
              <c:numCache>
                <c:formatCode>#,##0.0</c:formatCode>
                <c:ptCount val="3"/>
                <c:pt idx="0">
                  <c:v>146.38999999999999</c:v>
                </c:pt>
                <c:pt idx="1">
                  <c:v>104.52</c:v>
                </c:pt>
                <c:pt idx="2">
                  <c:v>95.86</c:v>
                </c:pt>
              </c:numCache>
            </c:numRef>
          </c:val>
        </c:ser>
        <c:ser>
          <c:idx val="15"/>
          <c:order val="15"/>
          <c:tx>
            <c:strRef>
              <c:f>'8.14'!$K$25</c:f>
              <c:strCache>
                <c:ptCount val="1"/>
                <c:pt idx="0">
                  <c:v>Zemní plyn</c:v>
                </c:pt>
              </c:strCache>
            </c:strRef>
          </c:tx>
          <c:spPr>
            <a:solidFill>
              <a:srgbClr val="EBE600"/>
            </a:solidFill>
          </c:spPr>
          <c:invertIfNegative val="0"/>
          <c:cat>
            <c:strRef>
              <c:f>'8.14'!$L$9:$N$9</c:f>
              <c:strCache>
                <c:ptCount val="3"/>
                <c:pt idx="0">
                  <c:v>Leden</c:v>
                </c:pt>
                <c:pt idx="1">
                  <c:v>Únor</c:v>
                </c:pt>
                <c:pt idx="2">
                  <c:v>Březen</c:v>
                </c:pt>
              </c:strCache>
            </c:strRef>
          </c:cat>
          <c:val>
            <c:numRef>
              <c:f>'8.14'!$L$25:$N$25</c:f>
              <c:numCache>
                <c:formatCode>#,##0.0</c:formatCode>
                <c:ptCount val="3"/>
                <c:pt idx="0">
                  <c:v>139773.93409718038</c:v>
                </c:pt>
                <c:pt idx="1">
                  <c:v>105941.63209316411</c:v>
                </c:pt>
                <c:pt idx="2">
                  <c:v>90453.965784667962</c:v>
                </c:pt>
              </c:numCache>
            </c:numRef>
          </c:val>
        </c:ser>
        <c:dLbls>
          <c:showLegendKey val="0"/>
          <c:showVal val="0"/>
          <c:showCatName val="0"/>
          <c:showSerName val="0"/>
          <c:showPercent val="0"/>
          <c:showBubbleSize val="0"/>
        </c:dLbls>
        <c:gapWidth val="150"/>
        <c:overlap val="100"/>
        <c:axId val="177004544"/>
        <c:axId val="177006080"/>
      </c:barChart>
      <c:catAx>
        <c:axId val="177004544"/>
        <c:scaling>
          <c:orientation val="minMax"/>
        </c:scaling>
        <c:delete val="0"/>
        <c:axPos val="b"/>
        <c:numFmt formatCode="General" sourceLinked="1"/>
        <c:majorTickMark val="none"/>
        <c:minorTickMark val="none"/>
        <c:tickLblPos val="nextTo"/>
        <c:txPr>
          <a:bodyPr/>
          <a:lstStyle/>
          <a:p>
            <a:pPr>
              <a:defRPr sz="900"/>
            </a:pPr>
            <a:endParaRPr lang="cs-CZ"/>
          </a:p>
        </c:txPr>
        <c:crossAx val="177006080"/>
        <c:crosses val="autoZero"/>
        <c:auto val="1"/>
        <c:lblAlgn val="ctr"/>
        <c:lblOffset val="100"/>
        <c:noMultiLvlLbl val="0"/>
      </c:catAx>
      <c:valAx>
        <c:axId val="17700608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7700454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8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dPt>
          <c:dPt>
            <c:idx val="1"/>
            <c:bubble3D val="0"/>
            <c:spPr>
              <a:solidFill>
                <a:srgbClr val="EEECE1">
                  <a:lumMod val="50000"/>
                </a:srgbClr>
              </a:solidFill>
            </c:spPr>
          </c:dPt>
          <c:dPt>
            <c:idx val="2"/>
            <c:bubble3D val="0"/>
            <c:spPr>
              <a:solidFill>
                <a:sysClr val="windowText" lastClr="000000"/>
              </a:solidFill>
            </c:spPr>
          </c:dPt>
          <c:dPt>
            <c:idx val="5"/>
            <c:bubble3D val="0"/>
          </c:dPt>
          <c:dPt>
            <c:idx val="6"/>
            <c:bubble3D val="0"/>
            <c:spPr>
              <a:solidFill>
                <a:srgbClr val="6E4932"/>
              </a:solidFill>
            </c:spPr>
          </c:dPt>
          <c:dPt>
            <c:idx val="7"/>
            <c:bubble3D val="0"/>
          </c:dPt>
          <c:dPt>
            <c:idx val="15"/>
            <c:bubble3D val="0"/>
            <c:spPr>
              <a:solidFill>
                <a:srgbClr val="EBE600"/>
              </a:solidFill>
            </c:spPr>
          </c:dPt>
          <c:cat>
            <c:numRef>
              <c:f>'8.14'!$O$10:$O$25</c:f>
              <c:numCache>
                <c:formatCode>0.0%</c:formatCode>
                <c:ptCount val="16"/>
              </c:numCache>
            </c:numRef>
          </c:cat>
          <c:val>
            <c:numRef>
              <c:f>'8.14'!$J$10:$J$25</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8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'8.14'!$O$27:$O$34</c:f>
              <c:numCache>
                <c:formatCode>#,##0.0</c:formatCode>
                <c:ptCount val="8"/>
              </c:numCache>
            </c:numRef>
          </c:cat>
          <c:val>
            <c:numRef>
              <c:f>'8.14'!$J$27:$J$34</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8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'7.1'!$O$7</c:f>
              <c:strCache>
                <c:ptCount val="1"/>
              </c:strCache>
            </c:strRef>
          </c:tx>
          <c:invertIfNegative val="0"/>
          <c:cat>
            <c:numRef>
              <c:f>'7.1'!$P$6</c:f>
              <c:numCache>
                <c:formatCode>General</c:formatCode>
                <c:ptCount val="1"/>
              </c:numCache>
            </c:numRef>
          </c:cat>
          <c:val>
            <c:numRef>
              <c:f>'7.1'!$P$7</c:f>
              <c:numCache>
                <c:formatCode>0%</c:formatCode>
                <c:ptCount val="1"/>
              </c:numCache>
            </c:numRef>
          </c:val>
        </c:ser>
        <c:ser>
          <c:idx val="1"/>
          <c:order val="1"/>
          <c:tx>
            <c:strRef>
              <c:f>'7.1'!$O$8</c:f>
              <c:strCache>
                <c:ptCount val="1"/>
              </c:strCache>
            </c:strRef>
          </c:tx>
          <c:invertIfNegative val="0"/>
          <c:cat>
            <c:numRef>
              <c:f>'7.1'!$P$6</c:f>
              <c:numCache>
                <c:formatCode>General</c:formatCode>
                <c:ptCount val="1"/>
              </c:numCache>
            </c:numRef>
          </c:cat>
          <c:val>
            <c:numRef>
              <c:f>'7.1'!$P$8</c:f>
              <c:numCache>
                <c:formatCode>0%</c:formatCode>
                <c:ptCount val="1"/>
              </c:numCache>
            </c:numRef>
          </c:val>
        </c:ser>
        <c:ser>
          <c:idx val="2"/>
          <c:order val="2"/>
          <c:tx>
            <c:strRef>
              <c:f>'7.1'!$O$9</c:f>
              <c:strCache>
                <c:ptCount val="1"/>
              </c:strCache>
            </c:strRef>
          </c:tx>
          <c:invertIfNegative val="0"/>
          <c:cat>
            <c:numRef>
              <c:f>'7.1'!$P$6</c:f>
              <c:numCache>
                <c:formatCode>General</c:formatCode>
                <c:ptCount val="1"/>
              </c:numCache>
            </c:numRef>
          </c:cat>
          <c:val>
            <c:numRef>
              <c:f>'7.1'!$P$9</c:f>
              <c:numCache>
                <c:formatCode>0%</c:formatCode>
                <c:ptCount val="1"/>
              </c:numCache>
            </c:numRef>
          </c:val>
        </c:ser>
        <c:ser>
          <c:idx val="3"/>
          <c:order val="3"/>
          <c:tx>
            <c:strRef>
              <c:f>'7.1'!$O$10</c:f>
              <c:strCache>
                <c:ptCount val="1"/>
              </c:strCache>
            </c:strRef>
          </c:tx>
          <c:invertIfNegative val="0"/>
          <c:cat>
            <c:numRef>
              <c:f>'7.1'!$P$6</c:f>
              <c:numCache>
                <c:formatCode>General</c:formatCode>
                <c:ptCount val="1"/>
              </c:numCache>
            </c:numRef>
          </c:cat>
          <c:val>
            <c:numRef>
              <c:f>'7.1'!$P$10</c:f>
              <c:numCache>
                <c:formatCode>0%</c:formatCode>
                <c:ptCount val="1"/>
              </c:numCache>
            </c:numRef>
          </c:val>
        </c:ser>
        <c:ser>
          <c:idx val="4"/>
          <c:order val="4"/>
          <c:tx>
            <c:strRef>
              <c:f>'7.1'!$O$11</c:f>
              <c:strCache>
                <c:ptCount val="1"/>
              </c:strCache>
            </c:strRef>
          </c:tx>
          <c:invertIfNegative val="0"/>
          <c:cat>
            <c:numRef>
              <c:f>'7.1'!$P$6</c:f>
              <c:numCache>
                <c:formatCode>General</c:formatCode>
                <c:ptCount val="1"/>
              </c:numCache>
            </c:numRef>
          </c:cat>
          <c:val>
            <c:numRef>
              <c:f>'7.1'!$P$11</c:f>
              <c:numCache>
                <c:formatCode>0%</c:formatCode>
                <c:ptCount val="1"/>
              </c:numCache>
            </c:numRef>
          </c:val>
        </c:ser>
        <c:ser>
          <c:idx val="5"/>
          <c:order val="5"/>
          <c:tx>
            <c:strRef>
              <c:f>'7.1'!$O$12</c:f>
              <c:strCache>
                <c:ptCount val="1"/>
              </c:strCache>
            </c:strRef>
          </c:tx>
          <c:invertIfNegative val="0"/>
          <c:cat>
            <c:numRef>
              <c:f>'7.1'!$P$6</c:f>
              <c:numCache>
                <c:formatCode>General</c:formatCode>
                <c:ptCount val="1"/>
              </c:numCache>
            </c:numRef>
          </c:cat>
          <c:val>
            <c:numRef>
              <c:f>'7.1'!$P$12</c:f>
              <c:numCache>
                <c:formatCode>0%</c:formatCode>
                <c:ptCount val="1"/>
              </c:numCache>
            </c:numRef>
          </c:val>
        </c:ser>
        <c:ser>
          <c:idx val="6"/>
          <c:order val="6"/>
          <c:tx>
            <c:strRef>
              <c:f>'7.1'!$O$13</c:f>
              <c:strCache>
                <c:ptCount val="1"/>
              </c:strCache>
            </c:strRef>
          </c:tx>
          <c:invertIfNegative val="0"/>
          <c:cat>
            <c:numRef>
              <c:f>'7.1'!$P$6</c:f>
              <c:numCache>
                <c:formatCode>General</c:formatCode>
                <c:ptCount val="1"/>
              </c:numCache>
            </c:numRef>
          </c:cat>
          <c:val>
            <c:numRef>
              <c:f>'7.1'!$P$13</c:f>
              <c:numCache>
                <c:formatCode>0%</c:formatCode>
                <c:ptCount val="1"/>
              </c:numCache>
            </c:numRef>
          </c:val>
        </c:ser>
        <c:ser>
          <c:idx val="7"/>
          <c:order val="7"/>
          <c:tx>
            <c:strRef>
              <c:f>'7.1'!$O$14</c:f>
              <c:strCache>
                <c:ptCount val="1"/>
              </c:strCache>
            </c:strRef>
          </c:tx>
          <c:invertIfNegative val="0"/>
          <c:cat>
            <c:numRef>
              <c:f>'7.1'!$P$6</c:f>
              <c:numCache>
                <c:formatCode>General</c:formatCode>
                <c:ptCount val="1"/>
              </c:numCache>
            </c:numRef>
          </c:cat>
          <c:val>
            <c:numRef>
              <c:f>'7.1'!$P$14</c:f>
              <c:numCache>
                <c:formatCode>0%</c:formatCode>
                <c:ptCount val="1"/>
              </c:numCache>
            </c:numRef>
          </c:val>
        </c:ser>
        <c:dLbls>
          <c:showLegendKey val="0"/>
          <c:showVal val="0"/>
          <c:showCatName val="0"/>
          <c:showSerName val="0"/>
          <c:showPercent val="0"/>
          <c:showBubbleSize val="0"/>
        </c:dLbls>
        <c:gapWidth val="150"/>
        <c:axId val="247682176"/>
        <c:axId val="247683712"/>
      </c:barChart>
      <c:catAx>
        <c:axId val="247682176"/>
        <c:scaling>
          <c:orientation val="minMax"/>
        </c:scaling>
        <c:delete val="1"/>
        <c:axPos val="b"/>
        <c:numFmt formatCode="General" sourceLinked="1"/>
        <c:majorTickMark val="out"/>
        <c:minorTickMark val="none"/>
        <c:tickLblPos val="nextTo"/>
        <c:crossAx val="247683712"/>
        <c:crosses val="autoZero"/>
        <c:auto val="1"/>
        <c:lblAlgn val="ctr"/>
        <c:lblOffset val="100"/>
        <c:noMultiLvlLbl val="0"/>
      </c:catAx>
      <c:valAx>
        <c:axId val="247683712"/>
        <c:scaling>
          <c:orientation val="minMax"/>
        </c:scaling>
        <c:delete val="1"/>
        <c:axPos val="l"/>
        <c:numFmt formatCode="0%" sourceLinked="1"/>
        <c:majorTickMark val="out"/>
        <c:minorTickMark val="none"/>
        <c:tickLblPos val="nextTo"/>
        <c:crossAx val="247682176"/>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8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strRef>
              <c:f>'4.1'!$O$7</c:f>
              <c:strCache>
                <c:ptCount val="1"/>
              </c:strCache>
            </c:strRef>
          </c:tx>
          <c:spPr>
            <a:solidFill>
              <a:schemeClr val="accent3">
                <a:lumMod val="75000"/>
              </a:schemeClr>
            </a:solidFill>
          </c:spPr>
          <c:invertIfNegative val="0"/>
          <c:cat>
            <c:numRef>
              <c:f>'4.1'!$P$6</c:f>
              <c:numCache>
                <c:formatCode>General</c:formatCode>
                <c:ptCount val="1"/>
              </c:numCache>
            </c:numRef>
          </c:cat>
          <c:val>
            <c:numRef>
              <c:f>'4.1'!$P$7</c:f>
              <c:numCache>
                <c:formatCode>0.0%</c:formatCode>
                <c:ptCount val="1"/>
              </c:numCache>
            </c:numRef>
          </c:val>
        </c:ser>
        <c:ser>
          <c:idx val="1"/>
          <c:order val="1"/>
          <c:tx>
            <c:strRef>
              <c:f>'4.1'!$O$8</c:f>
              <c:strCache>
                <c:ptCount val="1"/>
              </c:strCache>
            </c:strRef>
          </c:tx>
          <c:spPr>
            <a:solidFill>
              <a:schemeClr val="bg2">
                <a:lumMod val="50000"/>
              </a:schemeClr>
            </a:solidFill>
          </c:spPr>
          <c:invertIfNegative val="0"/>
          <c:cat>
            <c:numRef>
              <c:f>'4.1'!$P$6</c:f>
              <c:numCache>
                <c:formatCode>General</c:formatCode>
                <c:ptCount val="1"/>
              </c:numCache>
            </c:numRef>
          </c:cat>
          <c:val>
            <c:numRef>
              <c:f>'4.1'!$P$8</c:f>
              <c:numCache>
                <c:formatCode>0.0%</c:formatCode>
                <c:ptCount val="1"/>
              </c:numCache>
            </c:numRef>
          </c:val>
        </c:ser>
        <c:ser>
          <c:idx val="2"/>
          <c:order val="2"/>
          <c:tx>
            <c:strRef>
              <c:f>'4.1'!$O$9</c:f>
              <c:strCache>
                <c:ptCount val="1"/>
              </c:strCache>
            </c:strRef>
          </c:tx>
          <c:spPr>
            <a:solidFill>
              <a:schemeClr val="tx1"/>
            </a:solidFill>
          </c:spPr>
          <c:invertIfNegative val="0"/>
          <c:cat>
            <c:numRef>
              <c:f>'4.1'!$P$6</c:f>
              <c:numCache>
                <c:formatCode>General</c:formatCode>
                <c:ptCount val="1"/>
              </c:numCache>
            </c:numRef>
          </c:cat>
          <c:val>
            <c:numRef>
              <c:f>'4.1'!$P$9</c:f>
              <c:numCache>
                <c:formatCode>0.0%</c:formatCode>
                <c:ptCount val="1"/>
              </c:numCache>
            </c:numRef>
          </c:val>
        </c:ser>
        <c:ser>
          <c:idx val="3"/>
          <c:order val="3"/>
          <c:tx>
            <c:strRef>
              <c:f>'4.1'!$O$10</c:f>
              <c:strCache>
                <c:ptCount val="1"/>
              </c:strCache>
            </c:strRef>
          </c:tx>
          <c:invertIfNegative val="0"/>
          <c:cat>
            <c:numRef>
              <c:f>'4.1'!$P$6</c:f>
              <c:numCache>
                <c:formatCode>General</c:formatCode>
                <c:ptCount val="1"/>
              </c:numCache>
            </c:numRef>
          </c:cat>
          <c:val>
            <c:numRef>
              <c:f>'4.1'!$P$10</c:f>
              <c:numCache>
                <c:formatCode>0.0%</c:formatCode>
                <c:ptCount val="1"/>
              </c:numCache>
            </c:numRef>
          </c:val>
        </c:ser>
        <c:ser>
          <c:idx val="4"/>
          <c:order val="4"/>
          <c:tx>
            <c:strRef>
              <c:f>'4.1'!$O$11</c:f>
              <c:strCache>
                <c:ptCount val="1"/>
              </c:strCache>
            </c:strRef>
          </c:tx>
          <c:invertIfNegative val="0"/>
          <c:cat>
            <c:numRef>
              <c:f>'4.1'!$P$6</c:f>
              <c:numCache>
                <c:formatCode>General</c:formatCode>
                <c:ptCount val="1"/>
              </c:numCache>
            </c:numRef>
          </c:cat>
          <c:val>
            <c:numRef>
              <c:f>'4.1'!$P$11</c:f>
              <c:numCache>
                <c:formatCode>0.0%</c:formatCode>
                <c:ptCount val="1"/>
              </c:numCache>
            </c:numRef>
          </c:val>
        </c:ser>
        <c:ser>
          <c:idx val="5"/>
          <c:order val="5"/>
          <c:tx>
            <c:strRef>
              <c:f>'4.1'!$O$12</c:f>
              <c:strCache>
                <c:ptCount val="1"/>
              </c:strCache>
            </c:strRef>
          </c:tx>
          <c:invertIfNegative val="0"/>
          <c:cat>
            <c:numRef>
              <c:f>'4.1'!$P$6</c:f>
              <c:numCache>
                <c:formatCode>General</c:formatCode>
                <c:ptCount val="1"/>
              </c:numCache>
            </c:numRef>
          </c:cat>
          <c:val>
            <c:numRef>
              <c:f>'4.1'!$P$12</c:f>
              <c:numCache>
                <c:formatCode>0.0%</c:formatCode>
                <c:ptCount val="1"/>
              </c:numCache>
            </c:numRef>
          </c:val>
        </c:ser>
        <c:ser>
          <c:idx val="6"/>
          <c:order val="6"/>
          <c:tx>
            <c:strRef>
              <c:f>'4.1'!$O$13</c:f>
              <c:strCache>
                <c:ptCount val="1"/>
              </c:strCache>
            </c:strRef>
          </c:tx>
          <c:spPr>
            <a:solidFill>
              <a:srgbClr val="6E4932"/>
            </a:solidFill>
          </c:spPr>
          <c:invertIfNegative val="0"/>
          <c:cat>
            <c:numRef>
              <c:f>'4.1'!$P$6</c:f>
              <c:numCache>
                <c:formatCode>General</c:formatCode>
                <c:ptCount val="1"/>
              </c:numCache>
            </c:numRef>
          </c:cat>
          <c:val>
            <c:numRef>
              <c:f>'4.1'!$P$13</c:f>
              <c:numCache>
                <c:formatCode>0.0%</c:formatCode>
                <c:ptCount val="1"/>
              </c:numCache>
            </c:numRef>
          </c:val>
        </c:ser>
        <c:ser>
          <c:idx val="7"/>
          <c:order val="7"/>
          <c:tx>
            <c:strRef>
              <c:f>'4.1'!$O$14</c:f>
              <c:strCache>
                <c:ptCount val="1"/>
              </c:strCache>
            </c:strRef>
          </c:tx>
          <c:invertIfNegative val="0"/>
          <c:cat>
            <c:numRef>
              <c:f>'4.1'!$P$6</c:f>
              <c:numCache>
                <c:formatCode>General</c:formatCode>
                <c:ptCount val="1"/>
              </c:numCache>
            </c:numRef>
          </c:cat>
          <c:val>
            <c:numRef>
              <c:f>'4.1'!$P$14</c:f>
              <c:numCache>
                <c:formatCode>0.0%</c:formatCode>
                <c:ptCount val="1"/>
              </c:numCache>
            </c:numRef>
          </c:val>
        </c:ser>
        <c:ser>
          <c:idx val="8"/>
          <c:order val="8"/>
          <c:tx>
            <c:strRef>
              <c:f>'4.1'!$O$15</c:f>
              <c:strCache>
                <c:ptCount val="1"/>
              </c:strCache>
            </c:strRef>
          </c:tx>
          <c:invertIfNegative val="0"/>
          <c:cat>
            <c:numRef>
              <c:f>'4.1'!$P$6</c:f>
              <c:numCache>
                <c:formatCode>General</c:formatCode>
                <c:ptCount val="1"/>
              </c:numCache>
            </c:numRef>
          </c:cat>
          <c:val>
            <c:numRef>
              <c:f>'4.1'!$P$15</c:f>
              <c:numCache>
                <c:formatCode>0.0%</c:formatCode>
                <c:ptCount val="1"/>
              </c:numCache>
            </c:numRef>
          </c:val>
        </c:ser>
        <c:ser>
          <c:idx val="9"/>
          <c:order val="9"/>
          <c:tx>
            <c:strRef>
              <c:f>'4.1'!$O$16</c:f>
              <c:strCache>
                <c:ptCount val="1"/>
              </c:strCache>
            </c:strRef>
          </c:tx>
          <c:invertIfNegative val="0"/>
          <c:cat>
            <c:numRef>
              <c:f>'4.1'!$P$6</c:f>
              <c:numCache>
                <c:formatCode>General</c:formatCode>
                <c:ptCount val="1"/>
              </c:numCache>
            </c:numRef>
          </c:cat>
          <c:val>
            <c:numRef>
              <c:f>'4.1'!$P$16</c:f>
              <c:numCache>
                <c:formatCode>0.0%</c:formatCode>
                <c:ptCount val="1"/>
              </c:numCache>
            </c:numRef>
          </c:val>
        </c:ser>
        <c:ser>
          <c:idx val="10"/>
          <c:order val="10"/>
          <c:tx>
            <c:strRef>
              <c:f>'4.1'!$O$17</c:f>
              <c:strCache>
                <c:ptCount val="1"/>
              </c:strCache>
            </c:strRef>
          </c:tx>
          <c:invertIfNegative val="0"/>
          <c:cat>
            <c:numRef>
              <c:f>'4.1'!$P$6</c:f>
              <c:numCache>
                <c:formatCode>General</c:formatCode>
                <c:ptCount val="1"/>
              </c:numCache>
            </c:numRef>
          </c:cat>
          <c:val>
            <c:numRef>
              <c:f>'4.1'!$P$17</c:f>
              <c:numCache>
                <c:formatCode>0.0%</c:formatCode>
                <c:ptCount val="1"/>
              </c:numCache>
            </c:numRef>
          </c:val>
        </c:ser>
        <c:ser>
          <c:idx val="11"/>
          <c:order val="11"/>
          <c:tx>
            <c:strRef>
              <c:f>'4.1'!$O$18</c:f>
              <c:strCache>
                <c:ptCount val="1"/>
              </c:strCache>
            </c:strRef>
          </c:tx>
          <c:invertIfNegative val="0"/>
          <c:cat>
            <c:numRef>
              <c:f>'4.1'!$P$6</c:f>
              <c:numCache>
                <c:formatCode>General</c:formatCode>
                <c:ptCount val="1"/>
              </c:numCache>
            </c:numRef>
          </c:cat>
          <c:val>
            <c:numRef>
              <c:f>'4.1'!$P$18</c:f>
              <c:numCache>
                <c:formatCode>0.0%</c:formatCode>
                <c:ptCount val="1"/>
              </c:numCache>
            </c:numRef>
          </c:val>
        </c:ser>
        <c:ser>
          <c:idx val="12"/>
          <c:order val="12"/>
          <c:tx>
            <c:strRef>
              <c:f>'4.1'!$O$19</c:f>
              <c:strCache>
                <c:ptCount val="1"/>
              </c:strCache>
            </c:strRef>
          </c:tx>
          <c:invertIfNegative val="0"/>
          <c:cat>
            <c:numRef>
              <c:f>'4.1'!$P$6</c:f>
              <c:numCache>
                <c:formatCode>General</c:formatCode>
                <c:ptCount val="1"/>
              </c:numCache>
            </c:numRef>
          </c:cat>
          <c:val>
            <c:numRef>
              <c:f>'4.1'!$P$19</c:f>
              <c:numCache>
                <c:formatCode>0.0%</c:formatCode>
                <c:ptCount val="1"/>
              </c:numCache>
            </c:numRef>
          </c:val>
        </c:ser>
        <c:ser>
          <c:idx val="13"/>
          <c:order val="13"/>
          <c:tx>
            <c:strRef>
              <c:f>'4.1'!$O$20</c:f>
              <c:strCache>
                <c:ptCount val="1"/>
              </c:strCache>
            </c:strRef>
          </c:tx>
          <c:invertIfNegative val="0"/>
          <c:cat>
            <c:numRef>
              <c:f>'4.1'!$P$6</c:f>
              <c:numCache>
                <c:formatCode>General</c:formatCode>
                <c:ptCount val="1"/>
              </c:numCache>
            </c:numRef>
          </c:cat>
          <c:val>
            <c:numRef>
              <c:f>'4.1'!$P$20</c:f>
              <c:numCache>
                <c:formatCode>0.0%</c:formatCode>
                <c:ptCount val="1"/>
              </c:numCache>
            </c:numRef>
          </c:val>
        </c:ser>
        <c:ser>
          <c:idx val="14"/>
          <c:order val="14"/>
          <c:tx>
            <c:strRef>
              <c:f>'4.1'!$O$21</c:f>
              <c:strCache>
                <c:ptCount val="1"/>
              </c:strCache>
            </c:strRef>
          </c:tx>
          <c:invertIfNegative val="0"/>
          <c:cat>
            <c:numRef>
              <c:f>'4.1'!$P$6</c:f>
              <c:numCache>
                <c:formatCode>General</c:formatCode>
                <c:ptCount val="1"/>
              </c:numCache>
            </c:numRef>
          </c:cat>
          <c:val>
            <c:numRef>
              <c:f>'4.1'!$P$21</c:f>
              <c:numCache>
                <c:formatCode>0.0%</c:formatCode>
                <c:ptCount val="1"/>
              </c:numCache>
            </c:numRef>
          </c:val>
        </c:ser>
        <c:ser>
          <c:idx val="15"/>
          <c:order val="15"/>
          <c:tx>
            <c:strRef>
              <c:f>'4.1'!$O$22</c:f>
              <c:strCache>
                <c:ptCount val="1"/>
              </c:strCache>
            </c:strRef>
          </c:tx>
          <c:spPr>
            <a:solidFill>
              <a:srgbClr val="EBE600"/>
            </a:solidFill>
          </c:spPr>
          <c:invertIfNegative val="0"/>
          <c:cat>
            <c:numRef>
              <c:f>'4.1'!$P$6</c:f>
              <c:numCache>
                <c:formatCode>General</c:formatCode>
                <c:ptCount val="1"/>
              </c:numCache>
            </c:numRef>
          </c:cat>
          <c:val>
            <c:numRef>
              <c:f>'4.1'!$P$22</c:f>
              <c:numCache>
                <c:formatCode>0.0%</c:formatCode>
                <c:ptCount val="1"/>
              </c:numCache>
            </c:numRef>
          </c:val>
        </c:ser>
        <c:dLbls>
          <c:showLegendKey val="0"/>
          <c:showVal val="0"/>
          <c:showCatName val="0"/>
          <c:showSerName val="0"/>
          <c:showPercent val="0"/>
          <c:showBubbleSize val="0"/>
        </c:dLbls>
        <c:gapWidth val="150"/>
        <c:axId val="248220288"/>
        <c:axId val="248230272"/>
      </c:barChart>
      <c:catAx>
        <c:axId val="248220288"/>
        <c:scaling>
          <c:orientation val="minMax"/>
        </c:scaling>
        <c:delete val="1"/>
        <c:axPos val="b"/>
        <c:numFmt formatCode="General" sourceLinked="1"/>
        <c:majorTickMark val="out"/>
        <c:minorTickMark val="none"/>
        <c:tickLblPos val="nextTo"/>
        <c:crossAx val="248230272"/>
        <c:crosses val="autoZero"/>
        <c:auto val="1"/>
        <c:lblAlgn val="ctr"/>
        <c:lblOffset val="100"/>
        <c:noMultiLvlLbl val="0"/>
      </c:catAx>
      <c:valAx>
        <c:axId val="248230272"/>
        <c:scaling>
          <c:orientation val="minMax"/>
        </c:scaling>
        <c:delete val="1"/>
        <c:axPos val="l"/>
        <c:numFmt formatCode="0.0%" sourceLinked="1"/>
        <c:majorTickMark val="out"/>
        <c:minorTickMark val="none"/>
        <c:tickLblPos val="nextTo"/>
        <c:crossAx val="248220288"/>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orientation="landscape"/>
  </c:printSettings>
</c:chartSpace>
</file>

<file path=xl/charts/chart18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tepla netto a výroba tepla z KVET podle paliv (TJ)</a:t>
            </a:r>
          </a:p>
        </c:rich>
      </c:tx>
      <c:overlay val="0"/>
    </c:title>
    <c:autoTitleDeleted val="0"/>
    <c:plotArea>
      <c:layout/>
      <c:barChart>
        <c:barDir val="col"/>
        <c:grouping val="stacked"/>
        <c:varyColors val="0"/>
        <c:ser>
          <c:idx val="0"/>
          <c:order val="0"/>
          <c:tx>
            <c:strRef>
              <c:f>'9'!$A$6</c:f>
              <c:strCache>
                <c:ptCount val="1"/>
                <c:pt idx="0">
                  <c:v>Biomasa</c:v>
                </c:pt>
              </c:strCache>
            </c:strRef>
          </c:tx>
          <c:spPr>
            <a:solidFill>
              <a:schemeClr val="accent3">
                <a:lumMod val="75000"/>
              </a:schemeClr>
            </a:solidFill>
          </c:spPr>
          <c:invertIfNegative val="0"/>
          <c:cat>
            <c:multiLvlStrRef>
              <c:f>'9'!$O$3:$T$4</c:f>
              <c:multiLvlStrCache>
                <c:ptCount val="6"/>
                <c:lvl>
                  <c:pt idx="0">
                    <c:v>Qnetto</c:v>
                  </c:pt>
                  <c:pt idx="1">
                    <c:v>QKVET</c:v>
                  </c:pt>
                  <c:pt idx="2">
                    <c:v>Qnetto</c:v>
                  </c:pt>
                  <c:pt idx="3">
                    <c:v>QKVET</c:v>
                  </c:pt>
                  <c:pt idx="4">
                    <c:v>Qnetto</c:v>
                  </c:pt>
                  <c:pt idx="5">
                    <c:v>QKVET</c:v>
                  </c:pt>
                </c:lvl>
                <c:lvl>
                  <c:pt idx="0">
                    <c:v>Leden</c:v>
                  </c:pt>
                  <c:pt idx="2">
                    <c:v>Únor</c:v>
                  </c:pt>
                  <c:pt idx="4">
                    <c:v>Březen</c:v>
                  </c:pt>
                </c:lvl>
              </c:multiLvlStrCache>
            </c:multiLvlStrRef>
          </c:cat>
          <c:val>
            <c:numRef>
              <c:f>('9'!$B$6:$C$6,'9'!$E$6:$F$6,'9'!$H$6:$I$6)</c:f>
              <c:numCache>
                <c:formatCode>#,##0.0</c:formatCode>
                <c:ptCount val="6"/>
                <c:pt idx="0">
                  <c:v>1891.6875120000002</c:v>
                </c:pt>
                <c:pt idx="1">
                  <c:v>964.67159839999988</c:v>
                </c:pt>
                <c:pt idx="2">
                  <c:v>1655.1441229999996</c:v>
                </c:pt>
                <c:pt idx="3">
                  <c:v>1066.2937529999999</c:v>
                </c:pt>
                <c:pt idx="4">
                  <c:v>1781.7568529999999</c:v>
                </c:pt>
                <c:pt idx="5">
                  <c:v>1222.334073</c:v>
                </c:pt>
              </c:numCache>
            </c:numRef>
          </c:val>
        </c:ser>
        <c:ser>
          <c:idx val="1"/>
          <c:order val="1"/>
          <c:tx>
            <c:strRef>
              <c:f>'9'!$A$7</c:f>
              <c:strCache>
                <c:ptCount val="1"/>
                <c:pt idx="0">
                  <c:v>Bioplyn</c:v>
                </c:pt>
              </c:strCache>
            </c:strRef>
          </c:tx>
          <c:spPr>
            <a:solidFill>
              <a:schemeClr val="bg2">
                <a:lumMod val="50000"/>
              </a:schemeClr>
            </a:solidFill>
          </c:spPr>
          <c:invertIfNegative val="0"/>
          <c:cat>
            <c:multiLvlStrRef>
              <c:f>'9'!$O$3:$T$4</c:f>
              <c:multiLvlStrCache>
                <c:ptCount val="6"/>
                <c:lvl>
                  <c:pt idx="0">
                    <c:v>Qnetto</c:v>
                  </c:pt>
                  <c:pt idx="1">
                    <c:v>QKVET</c:v>
                  </c:pt>
                  <c:pt idx="2">
                    <c:v>Qnetto</c:v>
                  </c:pt>
                  <c:pt idx="3">
                    <c:v>QKVET</c:v>
                  </c:pt>
                  <c:pt idx="4">
                    <c:v>Qnetto</c:v>
                  </c:pt>
                  <c:pt idx="5">
                    <c:v>QKVET</c:v>
                  </c:pt>
                </c:lvl>
                <c:lvl>
                  <c:pt idx="0">
                    <c:v>Leden</c:v>
                  </c:pt>
                  <c:pt idx="2">
                    <c:v>Únor</c:v>
                  </c:pt>
                  <c:pt idx="4">
                    <c:v>Březen</c:v>
                  </c:pt>
                </c:lvl>
              </c:multiLvlStrCache>
            </c:multiLvlStrRef>
          </c:cat>
          <c:val>
            <c:numRef>
              <c:f>('9'!$B$7:$C$7,'9'!$E$7:$F$7,'9'!$H$7:$I$7)</c:f>
              <c:numCache>
                <c:formatCode>#,##0.0</c:formatCode>
                <c:ptCount val="6"/>
                <c:pt idx="0">
                  <c:v>227.83563599999988</c:v>
                </c:pt>
                <c:pt idx="1">
                  <c:v>222.43711799999988</c:v>
                </c:pt>
                <c:pt idx="2">
                  <c:v>198.74735500000017</c:v>
                </c:pt>
                <c:pt idx="3">
                  <c:v>191.43256400000016</c:v>
                </c:pt>
                <c:pt idx="4">
                  <c:v>201.70879300000004</c:v>
                </c:pt>
                <c:pt idx="5">
                  <c:v>193.29446599999991</c:v>
                </c:pt>
              </c:numCache>
            </c:numRef>
          </c:val>
        </c:ser>
        <c:ser>
          <c:idx val="2"/>
          <c:order val="2"/>
          <c:tx>
            <c:strRef>
              <c:f>'9'!$A$8</c:f>
              <c:strCache>
                <c:ptCount val="1"/>
                <c:pt idx="0">
                  <c:v>Černé uhlí</c:v>
                </c:pt>
              </c:strCache>
            </c:strRef>
          </c:tx>
          <c:spPr>
            <a:solidFill>
              <a:schemeClr val="tx1"/>
            </a:solidFill>
          </c:spPr>
          <c:invertIfNegative val="0"/>
          <c:cat>
            <c:multiLvlStrRef>
              <c:f>'9'!$O$3:$T$4</c:f>
              <c:multiLvlStrCache>
                <c:ptCount val="6"/>
                <c:lvl>
                  <c:pt idx="0">
                    <c:v>Qnetto</c:v>
                  </c:pt>
                  <c:pt idx="1">
                    <c:v>QKVET</c:v>
                  </c:pt>
                  <c:pt idx="2">
                    <c:v>Qnetto</c:v>
                  </c:pt>
                  <c:pt idx="3">
                    <c:v>QKVET</c:v>
                  </c:pt>
                  <c:pt idx="4">
                    <c:v>Qnetto</c:v>
                  </c:pt>
                  <c:pt idx="5">
                    <c:v>QKVET</c:v>
                  </c:pt>
                </c:lvl>
                <c:lvl>
                  <c:pt idx="0">
                    <c:v>Leden</c:v>
                  </c:pt>
                  <c:pt idx="2">
                    <c:v>Únor</c:v>
                  </c:pt>
                  <c:pt idx="4">
                    <c:v>Březen</c:v>
                  </c:pt>
                </c:lvl>
              </c:multiLvlStrCache>
            </c:multiLvlStrRef>
          </c:cat>
          <c:val>
            <c:numRef>
              <c:f>('9'!$B$8:$C$8,'9'!$E$8:$F$8,'9'!$H$8:$I$8)</c:f>
              <c:numCache>
                <c:formatCode>#,##0.0</c:formatCode>
                <c:ptCount val="6"/>
                <c:pt idx="0">
                  <c:v>2628.5830219999998</c:v>
                </c:pt>
                <c:pt idx="1">
                  <c:v>2018.9595060000001</c:v>
                </c:pt>
                <c:pt idx="2">
                  <c:v>1747.3325369999998</c:v>
                </c:pt>
                <c:pt idx="3">
                  <c:v>1359.1928990000001</c:v>
                </c:pt>
                <c:pt idx="4">
                  <c:v>1490.1946340000002</c:v>
                </c:pt>
                <c:pt idx="5">
                  <c:v>1201.8244810000003</c:v>
                </c:pt>
              </c:numCache>
            </c:numRef>
          </c:val>
        </c:ser>
        <c:ser>
          <c:idx val="3"/>
          <c:order val="3"/>
          <c:tx>
            <c:strRef>
              <c:f>'9'!$A$9</c:f>
              <c:strCache>
                <c:ptCount val="1"/>
                <c:pt idx="0">
                  <c:v>Elektrická energie</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Leden</c:v>
                  </c:pt>
                  <c:pt idx="2">
                    <c:v>Únor</c:v>
                  </c:pt>
                  <c:pt idx="4">
                    <c:v>Březen</c:v>
                  </c:pt>
                </c:lvl>
              </c:multiLvlStrCache>
            </c:multiLvlStrRef>
          </c:cat>
          <c:val>
            <c:numRef>
              <c:f>('9'!$B$9:$C$9,'9'!$E$9:$F$9,'9'!$H$9:$I$9)</c:f>
              <c:numCache>
                <c:formatCode>#,##0.0</c:formatCode>
                <c:ptCount val="6"/>
                <c:pt idx="0">
                  <c:v>1.0918239999999999</c:v>
                </c:pt>
                <c:pt idx="1">
                  <c:v>0</c:v>
                </c:pt>
                <c:pt idx="2">
                  <c:v>1.0474460000000001</c:v>
                </c:pt>
                <c:pt idx="3">
                  <c:v>0</c:v>
                </c:pt>
                <c:pt idx="4">
                  <c:v>1.521258</c:v>
                </c:pt>
                <c:pt idx="5">
                  <c:v>0</c:v>
                </c:pt>
              </c:numCache>
            </c:numRef>
          </c:val>
        </c:ser>
        <c:ser>
          <c:idx val="4"/>
          <c:order val="4"/>
          <c:tx>
            <c:strRef>
              <c:f>'9'!$A$10</c:f>
              <c:strCache>
                <c:ptCount val="1"/>
                <c:pt idx="0">
                  <c:v>Energie prostředí (tepelné čerpadlo)</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Leden</c:v>
                  </c:pt>
                  <c:pt idx="2">
                    <c:v>Únor</c:v>
                  </c:pt>
                  <c:pt idx="4">
                    <c:v>Březen</c:v>
                  </c:pt>
                </c:lvl>
              </c:multiLvlStrCache>
            </c:multiLvlStrRef>
          </c:cat>
          <c:val>
            <c:numRef>
              <c:f>('9'!$B$10:$C$10,'9'!$E$10:$F$10,'9'!$H$10:$I$10)</c:f>
              <c:numCache>
                <c:formatCode>#,##0.0</c:formatCode>
                <c:ptCount val="6"/>
                <c:pt idx="0">
                  <c:v>1.515936</c:v>
                </c:pt>
                <c:pt idx="1">
                  <c:v>0</c:v>
                </c:pt>
                <c:pt idx="2">
                  <c:v>1.120344</c:v>
                </c:pt>
                <c:pt idx="3">
                  <c:v>0</c:v>
                </c:pt>
                <c:pt idx="4">
                  <c:v>1.152612</c:v>
                </c:pt>
                <c:pt idx="5">
                  <c:v>0</c:v>
                </c:pt>
              </c:numCache>
            </c:numRef>
          </c:val>
        </c:ser>
        <c:ser>
          <c:idx val="5"/>
          <c:order val="5"/>
          <c:tx>
            <c:strRef>
              <c:f>'9'!$A$11</c:f>
              <c:strCache>
                <c:ptCount val="1"/>
                <c:pt idx="0">
                  <c:v>Energie Slunce (solární kolektor)</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Leden</c:v>
                  </c:pt>
                  <c:pt idx="2">
                    <c:v>Únor</c:v>
                  </c:pt>
                  <c:pt idx="4">
                    <c:v>Březen</c:v>
                  </c:pt>
                </c:lvl>
              </c:multiLvlStrCache>
            </c:multiLvlStrRef>
          </c:cat>
          <c:val>
            <c:numRef>
              <c:f>('9'!$B$11:$C$11,'9'!$E$11:$F$11,'9'!$H$11:$I$11)</c:f>
              <c:numCache>
                <c:formatCode>#,##0.0</c:formatCode>
                <c:ptCount val="6"/>
                <c:pt idx="0">
                  <c:v>5.8230000000000001E-3</c:v>
                </c:pt>
                <c:pt idx="1">
                  <c:v>0</c:v>
                </c:pt>
                <c:pt idx="2">
                  <c:v>1.7783E-2</c:v>
                </c:pt>
                <c:pt idx="3">
                  <c:v>0</c:v>
                </c:pt>
                <c:pt idx="4">
                  <c:v>3.0668000000000001E-2</c:v>
                </c:pt>
                <c:pt idx="5">
                  <c:v>0</c:v>
                </c:pt>
              </c:numCache>
            </c:numRef>
          </c:val>
        </c:ser>
        <c:ser>
          <c:idx val="6"/>
          <c:order val="6"/>
          <c:tx>
            <c:strRef>
              <c:f>'9'!$A$12</c:f>
              <c:strCache>
                <c:ptCount val="1"/>
                <c:pt idx="0">
                  <c:v>Hnědé uhlí</c:v>
                </c:pt>
              </c:strCache>
            </c:strRef>
          </c:tx>
          <c:spPr>
            <a:solidFill>
              <a:srgbClr val="6E4932"/>
            </a:solidFill>
          </c:spPr>
          <c:invertIfNegative val="0"/>
          <c:cat>
            <c:multiLvlStrRef>
              <c:f>'9'!$O$3:$T$4</c:f>
              <c:multiLvlStrCache>
                <c:ptCount val="6"/>
                <c:lvl>
                  <c:pt idx="0">
                    <c:v>Qnetto</c:v>
                  </c:pt>
                  <c:pt idx="1">
                    <c:v>QKVET</c:v>
                  </c:pt>
                  <c:pt idx="2">
                    <c:v>Qnetto</c:v>
                  </c:pt>
                  <c:pt idx="3">
                    <c:v>QKVET</c:v>
                  </c:pt>
                  <c:pt idx="4">
                    <c:v>Qnetto</c:v>
                  </c:pt>
                  <c:pt idx="5">
                    <c:v>QKVET</c:v>
                  </c:pt>
                </c:lvl>
                <c:lvl>
                  <c:pt idx="0">
                    <c:v>Leden</c:v>
                  </c:pt>
                  <c:pt idx="2">
                    <c:v>Únor</c:v>
                  </c:pt>
                  <c:pt idx="4">
                    <c:v>Březen</c:v>
                  </c:pt>
                </c:lvl>
              </c:multiLvlStrCache>
            </c:multiLvlStrRef>
          </c:cat>
          <c:val>
            <c:numRef>
              <c:f>('9'!$B$12:$C$12,'9'!$E$12:$F$12,'9'!$H$12:$I$12)</c:f>
              <c:numCache>
                <c:formatCode>#,##0.0</c:formatCode>
                <c:ptCount val="6"/>
                <c:pt idx="0">
                  <c:v>9617.031880999999</c:v>
                </c:pt>
                <c:pt idx="1">
                  <c:v>8114.7466468000002</c:v>
                </c:pt>
                <c:pt idx="2">
                  <c:v>7761.1352000000015</c:v>
                </c:pt>
                <c:pt idx="3">
                  <c:v>6749.2033249999977</c:v>
                </c:pt>
                <c:pt idx="4">
                  <c:v>6746.6111440000004</c:v>
                </c:pt>
                <c:pt idx="5">
                  <c:v>5611.1830819999996</c:v>
                </c:pt>
              </c:numCache>
            </c:numRef>
          </c:val>
        </c:ser>
        <c:ser>
          <c:idx val="7"/>
          <c:order val="7"/>
          <c:tx>
            <c:strRef>
              <c:f>'9'!$A$13</c:f>
              <c:strCache>
                <c:ptCount val="1"/>
                <c:pt idx="0">
                  <c:v>Jaderné palivo</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Leden</c:v>
                  </c:pt>
                  <c:pt idx="2">
                    <c:v>Únor</c:v>
                  </c:pt>
                  <c:pt idx="4">
                    <c:v>Březen</c:v>
                  </c:pt>
                </c:lvl>
              </c:multiLvlStrCache>
            </c:multiLvlStrRef>
          </c:cat>
          <c:val>
            <c:numRef>
              <c:f>('9'!$B$13:$C$13,'9'!$E$13:$F$13,'9'!$H$13:$I$13)</c:f>
              <c:numCache>
                <c:formatCode>#,##0.0</c:formatCode>
                <c:ptCount val="6"/>
                <c:pt idx="0">
                  <c:v>152.78700000000001</c:v>
                </c:pt>
                <c:pt idx="1">
                  <c:v>0</c:v>
                </c:pt>
                <c:pt idx="2">
                  <c:v>118.488</c:v>
                </c:pt>
                <c:pt idx="3">
                  <c:v>0</c:v>
                </c:pt>
                <c:pt idx="4">
                  <c:v>100.035</c:v>
                </c:pt>
                <c:pt idx="5">
                  <c:v>0</c:v>
                </c:pt>
              </c:numCache>
            </c:numRef>
          </c:val>
        </c:ser>
        <c:ser>
          <c:idx val="8"/>
          <c:order val="8"/>
          <c:tx>
            <c:strRef>
              <c:f>'9'!$A$14</c:f>
              <c:strCache>
                <c:ptCount val="1"/>
                <c:pt idx="0">
                  <c:v>Koks</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Leden</c:v>
                  </c:pt>
                  <c:pt idx="2">
                    <c:v>Únor</c:v>
                  </c:pt>
                  <c:pt idx="4">
                    <c:v>Březen</c:v>
                  </c:pt>
                </c:lvl>
              </c:multiLvlStrCache>
            </c:multiLvlStrRef>
          </c:cat>
          <c:val>
            <c:numRef>
              <c:f>('9'!$B$14:$C$14,'9'!$E$14:$F$14,'9'!$H$14:$I$14)</c:f>
              <c:numCache>
                <c:formatCode>#,##0.0</c:formatCode>
                <c:ptCount val="6"/>
                <c:pt idx="0">
                  <c:v>6.6599999999999993E-2</c:v>
                </c:pt>
                <c:pt idx="1">
                  <c:v>0</c:v>
                </c:pt>
                <c:pt idx="2">
                  <c:v>3.7350000000000001E-2</c:v>
                </c:pt>
                <c:pt idx="3">
                  <c:v>0</c:v>
                </c:pt>
                <c:pt idx="4">
                  <c:v>2.8559999999999999E-2</c:v>
                </c:pt>
                <c:pt idx="5">
                  <c:v>0</c:v>
                </c:pt>
              </c:numCache>
            </c:numRef>
          </c:val>
        </c:ser>
        <c:ser>
          <c:idx val="9"/>
          <c:order val="9"/>
          <c:tx>
            <c:strRef>
              <c:f>'9'!$A$15</c:f>
              <c:strCache>
                <c:ptCount val="1"/>
                <c:pt idx="0">
                  <c:v>Odpadní teplo</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Leden</c:v>
                  </c:pt>
                  <c:pt idx="2">
                    <c:v>Únor</c:v>
                  </c:pt>
                  <c:pt idx="4">
                    <c:v>Březen</c:v>
                  </c:pt>
                </c:lvl>
              </c:multiLvlStrCache>
            </c:multiLvlStrRef>
          </c:cat>
          <c:val>
            <c:numRef>
              <c:f>('9'!$B$15:$C$15,'9'!$E$15:$F$15,'9'!$H$15:$I$15)</c:f>
              <c:numCache>
                <c:formatCode>#,##0.0</c:formatCode>
                <c:ptCount val="6"/>
                <c:pt idx="0">
                  <c:v>628.45171699999992</c:v>
                </c:pt>
                <c:pt idx="1">
                  <c:v>78.894800000000004</c:v>
                </c:pt>
                <c:pt idx="2">
                  <c:v>537.709836</c:v>
                </c:pt>
                <c:pt idx="3">
                  <c:v>56.716650000000001</c:v>
                </c:pt>
                <c:pt idx="4">
                  <c:v>588.52874100000008</c:v>
                </c:pt>
                <c:pt idx="5">
                  <c:v>63.973610000000001</c:v>
                </c:pt>
              </c:numCache>
            </c:numRef>
          </c:val>
        </c:ser>
        <c:ser>
          <c:idx val="10"/>
          <c:order val="10"/>
          <c:tx>
            <c:strRef>
              <c:f>'9'!$A$16</c:f>
              <c:strCache>
                <c:ptCount val="1"/>
                <c:pt idx="0">
                  <c:v>Ostatní kapalná paliva</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Leden</c:v>
                  </c:pt>
                  <c:pt idx="2">
                    <c:v>Únor</c:v>
                  </c:pt>
                  <c:pt idx="4">
                    <c:v>Březen</c:v>
                  </c:pt>
                </c:lvl>
              </c:multiLvlStrCache>
            </c:multiLvlStrRef>
          </c:cat>
          <c:val>
            <c:numRef>
              <c:f>('9'!$B$16:$C$16,'9'!$E$16:$F$16,'9'!$H$16:$I$16)</c:f>
              <c:numCache>
                <c:formatCode>#,##0.0</c:formatCode>
                <c:ptCount val="6"/>
                <c:pt idx="0">
                  <c:v>73.413166000000004</c:v>
                </c:pt>
                <c:pt idx="1">
                  <c:v>28.560317000000001</c:v>
                </c:pt>
                <c:pt idx="2">
                  <c:v>55.979408999999997</c:v>
                </c:pt>
                <c:pt idx="3">
                  <c:v>18.803297999999998</c:v>
                </c:pt>
                <c:pt idx="4">
                  <c:v>58.434992999999992</c:v>
                </c:pt>
                <c:pt idx="5">
                  <c:v>7.7914560000000002</c:v>
                </c:pt>
              </c:numCache>
            </c:numRef>
          </c:val>
        </c:ser>
        <c:ser>
          <c:idx val="11"/>
          <c:order val="11"/>
          <c:tx>
            <c:strRef>
              <c:f>'9'!$A$17</c:f>
              <c:strCache>
                <c:ptCount val="1"/>
                <c:pt idx="0">
                  <c:v>Ostatní pevná paliva</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Leden</c:v>
                  </c:pt>
                  <c:pt idx="2">
                    <c:v>Únor</c:v>
                  </c:pt>
                  <c:pt idx="4">
                    <c:v>Březen</c:v>
                  </c:pt>
                </c:lvl>
              </c:multiLvlStrCache>
            </c:multiLvlStrRef>
          </c:cat>
          <c:val>
            <c:numRef>
              <c:f>('9'!$B$17:$C$17,'9'!$E$17:$F$17,'9'!$H$17:$I$17)</c:f>
              <c:numCache>
                <c:formatCode>#,##0.0</c:formatCode>
                <c:ptCount val="6"/>
                <c:pt idx="0">
                  <c:v>323.3735620260681</c:v>
                </c:pt>
                <c:pt idx="1">
                  <c:v>174.35837800000002</c:v>
                </c:pt>
                <c:pt idx="2">
                  <c:v>273.73712311172369</c:v>
                </c:pt>
                <c:pt idx="3">
                  <c:v>151.96063900000001</c:v>
                </c:pt>
                <c:pt idx="4">
                  <c:v>295.69396998092179</c:v>
                </c:pt>
                <c:pt idx="5">
                  <c:v>159.35422900000003</c:v>
                </c:pt>
              </c:numCache>
            </c:numRef>
          </c:val>
        </c:ser>
        <c:ser>
          <c:idx val="12"/>
          <c:order val="12"/>
          <c:tx>
            <c:strRef>
              <c:f>'9'!$A$18</c:f>
              <c:strCache>
                <c:ptCount val="1"/>
                <c:pt idx="0">
                  <c:v>Ostatní plyny</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Leden</c:v>
                  </c:pt>
                  <c:pt idx="2">
                    <c:v>Únor</c:v>
                  </c:pt>
                  <c:pt idx="4">
                    <c:v>Březen</c:v>
                  </c:pt>
                </c:lvl>
              </c:multiLvlStrCache>
            </c:multiLvlStrRef>
          </c:cat>
          <c:val>
            <c:numRef>
              <c:f>('9'!$B$18:$C$18,'9'!$E$18:$F$18,'9'!$H$18:$I$18)</c:f>
              <c:numCache>
                <c:formatCode>#,##0.0</c:formatCode>
                <c:ptCount val="6"/>
                <c:pt idx="0">
                  <c:v>950.57170900000006</c:v>
                </c:pt>
                <c:pt idx="1">
                  <c:v>430.00439599999993</c:v>
                </c:pt>
                <c:pt idx="2">
                  <c:v>817.99763000000007</c:v>
                </c:pt>
                <c:pt idx="3">
                  <c:v>375.00474500000001</c:v>
                </c:pt>
                <c:pt idx="4">
                  <c:v>850.90587099999993</c:v>
                </c:pt>
                <c:pt idx="5">
                  <c:v>425.80900200000002</c:v>
                </c:pt>
              </c:numCache>
            </c:numRef>
          </c:val>
        </c:ser>
        <c:ser>
          <c:idx val="13"/>
          <c:order val="13"/>
          <c:tx>
            <c:strRef>
              <c:f>'9'!$A$19</c:f>
              <c:strCache>
                <c:ptCount val="1"/>
                <c:pt idx="0">
                  <c:v>Ostatní</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Leden</c:v>
                  </c:pt>
                  <c:pt idx="2">
                    <c:v>Únor</c:v>
                  </c:pt>
                  <c:pt idx="4">
                    <c:v>Březen</c:v>
                  </c:pt>
                </c:lvl>
              </c:multiLvlStrCache>
            </c:multiLvlStrRef>
          </c:cat>
          <c:val>
            <c:numRef>
              <c:f>('9'!$B$19:$C$19,'9'!$E$19:$F$19,'9'!$H$19:$I$19)</c:f>
              <c:numCache>
                <c:formatCode>#,##0.0</c:formatCode>
                <c:ptCount val="6"/>
                <c:pt idx="0">
                  <c:v>0</c:v>
                </c:pt>
                <c:pt idx="1">
                  <c:v>0</c:v>
                </c:pt>
                <c:pt idx="2">
                  <c:v>0</c:v>
                </c:pt>
                <c:pt idx="3">
                  <c:v>0</c:v>
                </c:pt>
                <c:pt idx="4">
                  <c:v>0</c:v>
                </c:pt>
                <c:pt idx="5">
                  <c:v>0</c:v>
                </c:pt>
              </c:numCache>
            </c:numRef>
          </c:val>
        </c:ser>
        <c:ser>
          <c:idx val="14"/>
          <c:order val="14"/>
          <c:tx>
            <c:strRef>
              <c:f>'9'!$A$20</c:f>
              <c:strCache>
                <c:ptCount val="1"/>
                <c:pt idx="0">
                  <c:v>Topné oleje</c:v>
                </c:pt>
              </c:strCache>
            </c:strRef>
          </c:tx>
          <c:invertIfNegative val="0"/>
          <c:cat>
            <c:multiLvlStrRef>
              <c:f>'9'!$O$3:$T$4</c:f>
              <c:multiLvlStrCache>
                <c:ptCount val="6"/>
                <c:lvl>
                  <c:pt idx="0">
                    <c:v>Qnetto</c:v>
                  </c:pt>
                  <c:pt idx="1">
                    <c:v>QKVET</c:v>
                  </c:pt>
                  <c:pt idx="2">
                    <c:v>Qnetto</c:v>
                  </c:pt>
                  <c:pt idx="3">
                    <c:v>QKVET</c:v>
                  </c:pt>
                  <c:pt idx="4">
                    <c:v>Qnetto</c:v>
                  </c:pt>
                  <c:pt idx="5">
                    <c:v>QKVET</c:v>
                  </c:pt>
                </c:lvl>
                <c:lvl>
                  <c:pt idx="0">
                    <c:v>Leden</c:v>
                  </c:pt>
                  <c:pt idx="2">
                    <c:v>Únor</c:v>
                  </c:pt>
                  <c:pt idx="4">
                    <c:v>Březen</c:v>
                  </c:pt>
                </c:lvl>
              </c:multiLvlStrCache>
            </c:multiLvlStrRef>
          </c:cat>
          <c:val>
            <c:numRef>
              <c:f>('9'!$B$20:$C$20,'9'!$E$20:$F$20,'9'!$H$20:$I$20)</c:f>
              <c:numCache>
                <c:formatCode>#,##0.0</c:formatCode>
                <c:ptCount val="6"/>
                <c:pt idx="0">
                  <c:v>7.6507240000000012</c:v>
                </c:pt>
                <c:pt idx="1">
                  <c:v>1.124023</c:v>
                </c:pt>
                <c:pt idx="2">
                  <c:v>6.7062389999999992</c:v>
                </c:pt>
                <c:pt idx="3">
                  <c:v>1.2237300000000002</c:v>
                </c:pt>
                <c:pt idx="4">
                  <c:v>5.9919200000000004</c:v>
                </c:pt>
                <c:pt idx="5">
                  <c:v>2.4140579999999998</c:v>
                </c:pt>
              </c:numCache>
            </c:numRef>
          </c:val>
        </c:ser>
        <c:ser>
          <c:idx val="15"/>
          <c:order val="15"/>
          <c:tx>
            <c:strRef>
              <c:f>'9'!$A$21</c:f>
              <c:strCache>
                <c:ptCount val="1"/>
                <c:pt idx="0">
                  <c:v>Zemní plyn</c:v>
                </c:pt>
              </c:strCache>
            </c:strRef>
          </c:tx>
          <c:spPr>
            <a:solidFill>
              <a:srgbClr val="EBE600"/>
            </a:solidFill>
          </c:spPr>
          <c:invertIfNegative val="0"/>
          <c:cat>
            <c:multiLvlStrRef>
              <c:f>'9'!$O$3:$T$4</c:f>
              <c:multiLvlStrCache>
                <c:ptCount val="6"/>
                <c:lvl>
                  <c:pt idx="0">
                    <c:v>Qnetto</c:v>
                  </c:pt>
                  <c:pt idx="1">
                    <c:v>QKVET</c:v>
                  </c:pt>
                  <c:pt idx="2">
                    <c:v>Qnetto</c:v>
                  </c:pt>
                  <c:pt idx="3">
                    <c:v>QKVET</c:v>
                  </c:pt>
                  <c:pt idx="4">
                    <c:v>Qnetto</c:v>
                  </c:pt>
                  <c:pt idx="5">
                    <c:v>QKVET</c:v>
                  </c:pt>
                </c:lvl>
                <c:lvl>
                  <c:pt idx="0">
                    <c:v>Leden</c:v>
                  </c:pt>
                  <c:pt idx="2">
                    <c:v>Únor</c:v>
                  </c:pt>
                  <c:pt idx="4">
                    <c:v>Březen</c:v>
                  </c:pt>
                </c:lvl>
              </c:multiLvlStrCache>
            </c:multiLvlStrRef>
          </c:cat>
          <c:val>
            <c:numRef>
              <c:f>('9'!$B$21:$C$21,'9'!$E$21:$F$21,'9'!$H$21:$I$21)</c:f>
              <c:numCache>
                <c:formatCode>#,##0.0</c:formatCode>
                <c:ptCount val="6"/>
                <c:pt idx="0">
                  <c:v>4396.7716307300343</c:v>
                </c:pt>
                <c:pt idx="1">
                  <c:v>1530.777939600001</c:v>
                </c:pt>
                <c:pt idx="2">
                  <c:v>3388.7645220270128</c:v>
                </c:pt>
                <c:pt idx="3">
                  <c:v>1227.6883769999984</c:v>
                </c:pt>
                <c:pt idx="4">
                  <c:v>2969.4778817076663</c:v>
                </c:pt>
                <c:pt idx="5">
                  <c:v>1076.9864029999987</c:v>
                </c:pt>
              </c:numCache>
            </c:numRef>
          </c:val>
        </c:ser>
        <c:dLbls>
          <c:showLegendKey val="0"/>
          <c:showVal val="0"/>
          <c:showCatName val="0"/>
          <c:showSerName val="0"/>
          <c:showPercent val="0"/>
          <c:showBubbleSize val="0"/>
        </c:dLbls>
        <c:gapWidth val="104"/>
        <c:overlap val="100"/>
        <c:axId val="250204160"/>
        <c:axId val="250205696"/>
      </c:barChart>
      <c:catAx>
        <c:axId val="250204160"/>
        <c:scaling>
          <c:orientation val="minMax"/>
        </c:scaling>
        <c:delete val="0"/>
        <c:axPos val="b"/>
        <c:majorTickMark val="none"/>
        <c:minorTickMark val="none"/>
        <c:tickLblPos val="nextTo"/>
        <c:txPr>
          <a:bodyPr/>
          <a:lstStyle/>
          <a:p>
            <a:pPr>
              <a:defRPr sz="900"/>
            </a:pPr>
            <a:endParaRPr lang="cs-CZ"/>
          </a:p>
        </c:txPr>
        <c:crossAx val="250205696"/>
        <c:crosses val="autoZero"/>
        <c:auto val="1"/>
        <c:lblAlgn val="ctr"/>
        <c:lblOffset val="100"/>
        <c:noMultiLvlLbl val="0"/>
      </c:catAx>
      <c:valAx>
        <c:axId val="25020569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5020416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18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paliv na výrobě tepla z KVET</a:t>
            </a:r>
          </a:p>
        </c:rich>
      </c:tx>
      <c:overlay val="0"/>
    </c:title>
    <c:autoTitleDeleted val="0"/>
    <c:plotArea>
      <c:layout>
        <c:manualLayout>
          <c:layoutTarget val="inner"/>
          <c:xMode val="edge"/>
          <c:yMode val="edge"/>
          <c:x val="0.23950992125984252"/>
          <c:y val="0.12881318413030871"/>
          <c:w val="0.55564682414698163"/>
          <c:h val="0.77280492769486231"/>
        </c:manualLayout>
      </c:layout>
      <c:doughnutChart>
        <c:varyColors val="1"/>
        <c:ser>
          <c:idx val="0"/>
          <c:order val="0"/>
          <c:dPt>
            <c:idx val="0"/>
            <c:bubble3D val="0"/>
            <c:spPr>
              <a:solidFill>
                <a:schemeClr val="accent3">
                  <a:lumMod val="75000"/>
                </a:schemeClr>
              </a:solidFill>
            </c:spPr>
          </c:dPt>
          <c:dPt>
            <c:idx val="1"/>
            <c:bubble3D val="0"/>
            <c:spPr>
              <a:solidFill>
                <a:schemeClr val="bg2">
                  <a:lumMod val="50000"/>
                </a:schemeClr>
              </a:solidFill>
            </c:spPr>
          </c:dPt>
          <c:dPt>
            <c:idx val="2"/>
            <c:bubble3D val="0"/>
            <c:spPr>
              <a:solidFill>
                <a:schemeClr val="tx1"/>
              </a:solidFill>
            </c:spPr>
          </c:dPt>
          <c:dPt>
            <c:idx val="6"/>
            <c:bubble3D val="0"/>
            <c:spPr>
              <a:solidFill>
                <a:srgbClr val="6E4932"/>
              </a:solidFill>
            </c:spPr>
          </c:dPt>
          <c:dPt>
            <c:idx val="15"/>
            <c:bubble3D val="0"/>
            <c:spPr>
              <a:solidFill>
                <a:srgbClr val="EBE600"/>
              </a:solidFill>
            </c:spPr>
          </c:dPt>
          <c:dLbls>
            <c:dLbl>
              <c:idx val="0"/>
              <c:layout>
                <c:manualLayout>
                  <c:x val="8.0563947633434038E-3"/>
                  <c:y val="3.3997438795707195E-17"/>
                </c:manualLayout>
              </c:layout>
              <c:numFmt formatCode="0%" sourceLinked="0"/>
              <c:spPr/>
              <c:txPr>
                <a:bodyPr/>
                <a:lstStyle/>
                <a:p>
                  <a:pPr>
                    <a:defRPr sz="900"/>
                  </a:pPr>
                  <a:endParaRPr lang="cs-CZ"/>
                </a:p>
              </c:txPr>
              <c:showLegendKey val="0"/>
              <c:showVal val="0"/>
              <c:showCatName val="0"/>
              <c:showSerName val="0"/>
              <c:showPercent val="1"/>
              <c:showBubbleSize val="0"/>
            </c:dLbl>
            <c:dLbl>
              <c:idx val="1"/>
              <c:layout>
                <c:manualLayout>
                  <c:x val="7.2507552870090641E-2"/>
                  <c:y val="-7.4177086989864569E-2"/>
                </c:manualLayout>
              </c:layout>
              <c:numFmt formatCode="0%" sourceLinked="0"/>
              <c:spPr/>
              <c:txPr>
                <a:bodyPr/>
                <a:lstStyle/>
                <a:p>
                  <a:pPr>
                    <a:defRPr sz="900"/>
                  </a:pPr>
                  <a:endParaRPr lang="cs-CZ"/>
                </a:p>
              </c:txPr>
              <c:showLegendKey val="0"/>
              <c:showVal val="0"/>
              <c:showCatName val="0"/>
              <c:showSerName val="0"/>
              <c:showPercent val="1"/>
              <c:showBubbleSize val="0"/>
            </c:dLbl>
            <c:dLbl>
              <c:idx val="2"/>
              <c:layout>
                <c:manualLayout>
                  <c:x val="1.2084592145015106E-2"/>
                  <c:y val="0"/>
                </c:manualLayout>
              </c:layout>
              <c:numFmt formatCode="0%" sourceLinked="0"/>
              <c:spPr/>
              <c:txPr>
                <a:bodyPr/>
                <a:lstStyle/>
                <a:p>
                  <a:pPr>
                    <a:defRPr sz="900">
                      <a:solidFill>
                        <a:schemeClr val="bg1"/>
                      </a:solidFill>
                    </a:defRPr>
                  </a:pPr>
                  <a:endParaRPr lang="cs-CZ"/>
                </a:p>
              </c:txPr>
              <c:showLegendKey val="0"/>
              <c:showVal val="0"/>
              <c:showCatName val="0"/>
              <c:showSerName val="0"/>
              <c:showPercent val="1"/>
              <c:showBubbleSize val="0"/>
            </c:dLbl>
            <c:dLbl>
              <c:idx val="3"/>
              <c:delete val="1"/>
            </c:dLbl>
            <c:dLbl>
              <c:idx val="4"/>
              <c:delete val="1"/>
            </c:dLbl>
            <c:dLbl>
              <c:idx val="5"/>
              <c:delete val="1"/>
            </c:dLbl>
            <c:dLbl>
              <c:idx val="6"/>
              <c:layout>
                <c:manualLayout>
                  <c:x val="6.8479355488418936E-2"/>
                  <c:y val="-1.1126563048479692E-2"/>
                </c:manualLayout>
              </c:layout>
              <c:numFmt formatCode="0%" sourceLinked="0"/>
              <c:spPr/>
              <c:txPr>
                <a:bodyPr/>
                <a:lstStyle/>
                <a:p>
                  <a:pPr>
                    <a:defRPr sz="900"/>
                  </a:pPr>
                  <a:endParaRPr lang="cs-CZ"/>
                </a:p>
              </c:txPr>
              <c:showLegendKey val="0"/>
              <c:showVal val="0"/>
              <c:showCatName val="0"/>
              <c:showSerName val="0"/>
              <c:showPercent val="1"/>
              <c:showBubbleSize val="0"/>
            </c:dLbl>
            <c:dLbl>
              <c:idx val="7"/>
              <c:delete val="1"/>
            </c:dLbl>
            <c:dLbl>
              <c:idx val="8"/>
              <c:delete val="1"/>
            </c:dLbl>
            <c:dLbl>
              <c:idx val="9"/>
              <c:layout>
                <c:manualLayout>
                  <c:x val="-0.13293051359516617"/>
                  <c:y val="-3.7088543494932305E-2"/>
                </c:manualLayout>
              </c:layout>
              <c:showLegendKey val="0"/>
              <c:showVal val="0"/>
              <c:showCatName val="0"/>
              <c:showSerName val="0"/>
              <c:showPercent val="1"/>
              <c:showBubbleSize val="0"/>
            </c:dLbl>
            <c:dLbl>
              <c:idx val="10"/>
              <c:layout>
                <c:manualLayout>
                  <c:x val="-0.14501510574018128"/>
                  <c:y val="1.4835417397972922E-2"/>
                </c:manualLayout>
              </c:layout>
              <c:showLegendKey val="0"/>
              <c:showVal val="0"/>
              <c:showCatName val="0"/>
              <c:showSerName val="0"/>
              <c:showPercent val="1"/>
              <c:showBubbleSize val="0"/>
            </c:dLbl>
            <c:dLbl>
              <c:idx val="11"/>
              <c:layout>
                <c:manualLayout>
                  <c:x val="-0.10070493454179255"/>
                  <c:y val="-7.417708698986461E-2"/>
                </c:manualLayout>
              </c:layout>
              <c:numFmt formatCode="0%" sourceLinked="0"/>
              <c:spPr/>
              <c:txPr>
                <a:bodyPr/>
                <a:lstStyle/>
                <a:p>
                  <a:pPr>
                    <a:defRPr sz="900"/>
                  </a:pPr>
                  <a:endParaRPr lang="cs-CZ"/>
                </a:p>
              </c:txPr>
              <c:showLegendKey val="0"/>
              <c:showVal val="0"/>
              <c:showCatName val="0"/>
              <c:showSerName val="0"/>
              <c:showPercent val="1"/>
              <c:showBubbleSize val="0"/>
            </c:dLbl>
            <c:dLbl>
              <c:idx val="12"/>
              <c:layout>
                <c:manualLayout>
                  <c:x val="-1.2084592145015106E-2"/>
                  <c:y val="-1.1126563048479692E-2"/>
                </c:manualLayout>
              </c:layout>
              <c:numFmt formatCode="0%" sourceLinked="0"/>
              <c:spPr/>
              <c:txPr>
                <a:bodyPr/>
                <a:lstStyle/>
                <a:p>
                  <a:pPr>
                    <a:defRPr sz="900"/>
                  </a:pPr>
                  <a:endParaRPr lang="cs-CZ"/>
                </a:p>
              </c:txPr>
              <c:showLegendKey val="0"/>
              <c:showVal val="0"/>
              <c:showCatName val="0"/>
              <c:showSerName val="0"/>
              <c:showPercent val="1"/>
              <c:showBubbleSize val="0"/>
            </c:dLbl>
            <c:dLbl>
              <c:idx val="13"/>
              <c:delete val="1"/>
            </c:dLbl>
            <c:dLbl>
              <c:idx val="14"/>
              <c:delete val="1"/>
            </c:dLbl>
            <c:dLbl>
              <c:idx val="15"/>
              <c:layout>
                <c:manualLayout>
                  <c:x val="0"/>
                  <c:y val="-3.7088543494932305E-3"/>
                </c:manualLayout>
              </c:layout>
              <c:numFmt formatCode="0%" sourceLinked="0"/>
              <c:spPr/>
              <c:txPr>
                <a:bodyPr/>
                <a:lstStyle/>
                <a:p>
                  <a:pPr>
                    <a:defRPr sz="900"/>
                  </a:pPr>
                  <a:endParaRPr lang="cs-CZ"/>
                </a:p>
              </c:txPr>
              <c:showLegendKey val="0"/>
              <c:showVal val="0"/>
              <c:showCatName val="0"/>
              <c:showSerName val="0"/>
              <c:showPercent val="1"/>
              <c:showBubbleSize val="0"/>
            </c:dLbl>
            <c:numFmt formatCode="0.0%" sourceLinked="0"/>
            <c:txPr>
              <a:bodyPr/>
              <a:lstStyle/>
              <a:p>
                <a:pPr>
                  <a:defRPr sz="900"/>
                </a:pPr>
                <a:endParaRPr lang="cs-CZ"/>
              </a:p>
            </c:txPr>
            <c:showLegendKey val="0"/>
            <c:showVal val="0"/>
            <c:showCatName val="0"/>
            <c:showSerName val="0"/>
            <c:showPercent val="1"/>
            <c:showBubbleSize val="0"/>
            <c:showLeaderLines val="1"/>
          </c:dLbls>
          <c:cat>
            <c:strRef>
              <c:f>'9'!$A$6:$A$21</c:f>
              <c:strCache>
                <c:ptCount val="16"/>
                <c:pt idx="0">
                  <c:v>Biomasa</c:v>
                </c:pt>
                <c:pt idx="1">
                  <c:v>Bioplyn</c:v>
                </c:pt>
                <c:pt idx="2">
                  <c:v>Černé uhlí</c:v>
                </c:pt>
                <c:pt idx="3">
                  <c:v>Elektrická energie</c:v>
                </c:pt>
                <c:pt idx="4">
                  <c:v>Energie prostředí (tepelné čerpadlo)</c:v>
                </c:pt>
                <c:pt idx="5">
                  <c:v>Energie Slunce (solární kolektor)</c:v>
                </c:pt>
                <c:pt idx="6">
                  <c:v>Hnědé uhlí</c:v>
                </c:pt>
                <c:pt idx="7">
                  <c:v>Jaderné palivo</c:v>
                </c:pt>
                <c:pt idx="8">
                  <c:v>Koks</c:v>
                </c:pt>
                <c:pt idx="9">
                  <c:v>Odpadní teplo</c:v>
                </c:pt>
                <c:pt idx="10">
                  <c:v>Ostatní kapalná paliva</c:v>
                </c:pt>
                <c:pt idx="11">
                  <c:v>Ostatní pevná paliva</c:v>
                </c:pt>
                <c:pt idx="12">
                  <c:v>Ostatní plyny</c:v>
                </c:pt>
                <c:pt idx="13">
                  <c:v>Ostatní</c:v>
                </c:pt>
                <c:pt idx="14">
                  <c:v>Topné oleje</c:v>
                </c:pt>
                <c:pt idx="15">
                  <c:v>Zemní plyn</c:v>
                </c:pt>
              </c:strCache>
            </c:strRef>
          </c:cat>
          <c:val>
            <c:numRef>
              <c:f>'9'!$L$6:$L$21</c:f>
              <c:numCache>
                <c:formatCode>#,##0.0</c:formatCode>
                <c:ptCount val="16"/>
                <c:pt idx="0">
                  <c:v>3253.2994243999997</c:v>
                </c:pt>
                <c:pt idx="1">
                  <c:v>607.16414799999995</c:v>
                </c:pt>
                <c:pt idx="2">
                  <c:v>4579.9768860000004</c:v>
                </c:pt>
                <c:pt idx="3">
                  <c:v>0</c:v>
                </c:pt>
                <c:pt idx="4">
                  <c:v>0</c:v>
                </c:pt>
                <c:pt idx="5">
                  <c:v>0</c:v>
                </c:pt>
                <c:pt idx="6">
                  <c:v>20475.133053799997</c:v>
                </c:pt>
                <c:pt idx="7">
                  <c:v>0</c:v>
                </c:pt>
                <c:pt idx="8">
                  <c:v>0</c:v>
                </c:pt>
                <c:pt idx="9">
                  <c:v>199.58506</c:v>
                </c:pt>
                <c:pt idx="10">
                  <c:v>55.155070999999992</c:v>
                </c:pt>
                <c:pt idx="11">
                  <c:v>485.67324600000006</c:v>
                </c:pt>
                <c:pt idx="12">
                  <c:v>1230.818143</c:v>
                </c:pt>
                <c:pt idx="13">
                  <c:v>0</c:v>
                </c:pt>
                <c:pt idx="14">
                  <c:v>4.7618109999999998</c:v>
                </c:pt>
                <c:pt idx="15">
                  <c:v>3835.4527195999981</c:v>
                </c:pt>
              </c:numCache>
            </c:numRef>
          </c:val>
        </c:ser>
        <c:dLbls>
          <c:showLegendKey val="0"/>
          <c:showVal val="1"/>
          <c:showCatName val="0"/>
          <c:showSerName val="0"/>
          <c:showPercent val="0"/>
          <c:showBubbleSize val="0"/>
          <c:showLeaderLines val="1"/>
        </c:dLbls>
        <c:firstSliceAng val="0"/>
        <c:holeSize val="50"/>
      </c:doughnutChart>
    </c:plotArea>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8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Brutto výroba tepla </a:t>
            </a:r>
            <a:r>
              <a:rPr lang="en-US" sz="1000"/>
              <a:t>[</a:t>
            </a:r>
            <a:r>
              <a:rPr lang="cs-CZ" sz="1000"/>
              <a:t>TJ</a:t>
            </a:r>
            <a:r>
              <a:rPr lang="en-US" sz="1000"/>
              <a:t>]</a:t>
            </a:r>
            <a:endParaRPr lang="cs-CZ" sz="1000"/>
          </a:p>
        </c:rich>
      </c:tx>
      <c:overlay val="0"/>
    </c:title>
    <c:autoTitleDeleted val="0"/>
    <c:plotArea>
      <c:layout/>
      <c:barChart>
        <c:barDir val="col"/>
        <c:grouping val="clustered"/>
        <c:varyColors val="0"/>
        <c:ser>
          <c:idx val="0"/>
          <c:order val="0"/>
          <c:tx>
            <c:strRef>
              <c:f>'10'!$B$3:$D$3</c:f>
              <c:strCache>
                <c:ptCount val="1"/>
                <c:pt idx="0">
                  <c:v>I. čtvrtletí 2019</c:v>
                </c:pt>
              </c:strCache>
            </c:strRef>
          </c:tx>
          <c:invertIfNegative val="0"/>
          <c:cat>
            <c:strRef>
              <c:f>'10'!$B$4:$D$4</c:f>
              <c:strCache>
                <c:ptCount val="3"/>
                <c:pt idx="0">
                  <c:v>Leden</c:v>
                </c:pt>
                <c:pt idx="1">
                  <c:v>Únor</c:v>
                </c:pt>
                <c:pt idx="2">
                  <c:v>Březen</c:v>
                </c:pt>
              </c:strCache>
            </c:strRef>
          </c:cat>
          <c:val>
            <c:numRef>
              <c:f>'10'!$B$6:$D$6</c:f>
              <c:numCache>
                <c:formatCode>#,##0.0</c:formatCode>
                <c:ptCount val="3"/>
                <c:pt idx="0">
                  <c:v>21917.137203756109</c:v>
                </c:pt>
                <c:pt idx="1">
                  <c:v>17484.478659138731</c:v>
                </c:pt>
                <c:pt idx="2">
                  <c:v>16011.622194688589</c:v>
                </c:pt>
              </c:numCache>
            </c:numRef>
          </c:val>
        </c:ser>
        <c:ser>
          <c:idx val="1"/>
          <c:order val="1"/>
          <c:tx>
            <c:strRef>
              <c:f>'10'!$E$3:$G$3</c:f>
              <c:strCache>
                <c:ptCount val="1"/>
                <c:pt idx="0">
                  <c:v>I. čtvrtletí 2018</c:v>
                </c:pt>
              </c:strCache>
            </c:strRef>
          </c:tx>
          <c:invertIfNegative val="0"/>
          <c:cat>
            <c:strRef>
              <c:f>'10'!$B$4:$D$4</c:f>
              <c:strCache>
                <c:ptCount val="3"/>
                <c:pt idx="0">
                  <c:v>Leden</c:v>
                </c:pt>
                <c:pt idx="1">
                  <c:v>Únor</c:v>
                </c:pt>
                <c:pt idx="2">
                  <c:v>Březen</c:v>
                </c:pt>
              </c:strCache>
            </c:strRef>
          </c:cat>
          <c:val>
            <c:numRef>
              <c:f>'10'!$E$6:$G$6</c:f>
              <c:numCache>
                <c:formatCode>#,##0.0</c:formatCode>
                <c:ptCount val="3"/>
                <c:pt idx="0">
                  <c:v>20172</c:v>
                </c:pt>
                <c:pt idx="1">
                  <c:v>19846.8</c:v>
                </c:pt>
                <c:pt idx="2">
                  <c:v>19608.900000000001</c:v>
                </c:pt>
              </c:numCache>
            </c:numRef>
          </c:val>
        </c:ser>
        <c:ser>
          <c:idx val="2"/>
          <c:order val="2"/>
          <c:tx>
            <c:strRef>
              <c:f>'10'!$H$3:$J$3</c:f>
              <c:strCache>
                <c:ptCount val="1"/>
                <c:pt idx="0">
                  <c:v>Rozdíl (2019 - 2018)</c:v>
                </c:pt>
              </c:strCache>
            </c:strRef>
          </c:tx>
          <c:invertIfNegative val="0"/>
          <c:cat>
            <c:strRef>
              <c:f>'10'!$B$4:$D$4</c:f>
              <c:strCache>
                <c:ptCount val="3"/>
                <c:pt idx="0">
                  <c:v>Leden</c:v>
                </c:pt>
                <c:pt idx="1">
                  <c:v>Únor</c:v>
                </c:pt>
                <c:pt idx="2">
                  <c:v>Březen</c:v>
                </c:pt>
              </c:strCache>
            </c:strRef>
          </c:cat>
          <c:val>
            <c:numRef>
              <c:f>'10'!$H$6:$J$6</c:f>
              <c:numCache>
                <c:formatCode>#,##0.0</c:formatCode>
                <c:ptCount val="3"/>
                <c:pt idx="0">
                  <c:v>1745.1372037561086</c:v>
                </c:pt>
                <c:pt idx="1">
                  <c:v>-2362.3213408612683</c:v>
                </c:pt>
                <c:pt idx="2">
                  <c:v>-3597.2778053114125</c:v>
                </c:pt>
              </c:numCache>
            </c:numRef>
          </c:val>
        </c:ser>
        <c:dLbls>
          <c:showLegendKey val="0"/>
          <c:showVal val="0"/>
          <c:showCatName val="0"/>
          <c:showSerName val="0"/>
          <c:showPercent val="0"/>
          <c:showBubbleSize val="0"/>
        </c:dLbls>
        <c:gapWidth val="100"/>
        <c:overlap val="-10"/>
        <c:axId val="249956992"/>
        <c:axId val="249975168"/>
      </c:barChart>
      <c:catAx>
        <c:axId val="249956992"/>
        <c:scaling>
          <c:orientation val="minMax"/>
        </c:scaling>
        <c:delete val="0"/>
        <c:axPos val="b"/>
        <c:numFmt formatCode="General" sourceLinked="1"/>
        <c:majorTickMark val="none"/>
        <c:minorTickMark val="none"/>
        <c:tickLblPos val="low"/>
        <c:txPr>
          <a:bodyPr/>
          <a:lstStyle/>
          <a:p>
            <a:pPr>
              <a:defRPr sz="900"/>
            </a:pPr>
            <a:endParaRPr lang="cs-CZ"/>
          </a:p>
        </c:txPr>
        <c:crossAx val="249975168"/>
        <c:crosses val="autoZero"/>
        <c:auto val="1"/>
        <c:lblAlgn val="ctr"/>
        <c:lblOffset val="100"/>
        <c:noMultiLvlLbl val="0"/>
      </c:catAx>
      <c:valAx>
        <c:axId val="249975168"/>
        <c:scaling>
          <c:orientation val="minMax"/>
          <c:max val="30000"/>
          <c:min val="-5000"/>
        </c:scaling>
        <c:delete val="0"/>
        <c:axPos val="l"/>
        <c:majorGridlines/>
        <c:numFmt formatCode="#,##0" sourceLinked="0"/>
        <c:majorTickMark val="out"/>
        <c:minorTickMark val="none"/>
        <c:tickLblPos val="nextTo"/>
        <c:spPr>
          <a:ln>
            <a:noFill/>
          </a:ln>
        </c:spPr>
        <c:txPr>
          <a:bodyPr/>
          <a:lstStyle/>
          <a:p>
            <a:pPr>
              <a:defRPr sz="900"/>
            </a:pPr>
            <a:endParaRPr lang="cs-CZ"/>
          </a:p>
        </c:txPr>
        <c:crossAx val="249956992"/>
        <c:crosses val="autoZero"/>
        <c:crossBetween val="between"/>
        <c:majorUnit val="5000"/>
      </c:valAx>
    </c:plotArea>
    <c:legend>
      <c:legendPos val="b"/>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8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a:t>
            </a:r>
            <a:r>
              <a:rPr lang="en-US" sz="1000"/>
              <a:t>[</a:t>
            </a:r>
            <a:r>
              <a:rPr lang="cs-CZ" sz="1000"/>
              <a:t>TJ</a:t>
            </a:r>
            <a:r>
              <a:rPr lang="en-US" sz="1000"/>
              <a:t>]</a:t>
            </a:r>
            <a:endParaRPr lang="cs-CZ" sz="1000"/>
          </a:p>
        </c:rich>
      </c:tx>
      <c:overlay val="0"/>
    </c:title>
    <c:autoTitleDeleted val="0"/>
    <c:plotArea>
      <c:layout/>
      <c:barChart>
        <c:barDir val="col"/>
        <c:grouping val="clustered"/>
        <c:varyColors val="0"/>
        <c:ser>
          <c:idx val="0"/>
          <c:order val="0"/>
          <c:tx>
            <c:strRef>
              <c:f>'10'!$B$3:$D$3</c:f>
              <c:strCache>
                <c:ptCount val="1"/>
                <c:pt idx="0">
                  <c:v>I. čtvrtletí 2019</c:v>
                </c:pt>
              </c:strCache>
            </c:strRef>
          </c:tx>
          <c:invertIfNegative val="0"/>
          <c:cat>
            <c:strRef>
              <c:f>'10'!$B$4:$D$4</c:f>
              <c:strCache>
                <c:ptCount val="3"/>
                <c:pt idx="0">
                  <c:v>Leden</c:v>
                </c:pt>
                <c:pt idx="1">
                  <c:v>Únor</c:v>
                </c:pt>
                <c:pt idx="2">
                  <c:v>Březen</c:v>
                </c:pt>
              </c:strCache>
            </c:strRef>
          </c:cat>
          <c:val>
            <c:numRef>
              <c:f>'10'!$B$8:$D$8</c:f>
              <c:numCache>
                <c:formatCode>#,##0.0</c:formatCode>
                <c:ptCount val="3"/>
                <c:pt idx="0">
                  <c:v>13953.926333865071</c:v>
                </c:pt>
                <c:pt idx="1">
                  <c:v>10839.79474228917</c:v>
                </c:pt>
                <c:pt idx="2">
                  <c:v>9303.3676428696817</c:v>
                </c:pt>
              </c:numCache>
            </c:numRef>
          </c:val>
        </c:ser>
        <c:ser>
          <c:idx val="1"/>
          <c:order val="1"/>
          <c:tx>
            <c:strRef>
              <c:f>'10'!$E$3:$G$3</c:f>
              <c:strCache>
                <c:ptCount val="1"/>
                <c:pt idx="0">
                  <c:v>I. čtvrtletí 2018</c:v>
                </c:pt>
              </c:strCache>
            </c:strRef>
          </c:tx>
          <c:invertIfNegative val="0"/>
          <c:cat>
            <c:strRef>
              <c:f>'10'!$B$4:$D$4</c:f>
              <c:strCache>
                <c:ptCount val="3"/>
                <c:pt idx="0">
                  <c:v>Leden</c:v>
                </c:pt>
                <c:pt idx="1">
                  <c:v>Únor</c:v>
                </c:pt>
                <c:pt idx="2">
                  <c:v>Březen</c:v>
                </c:pt>
              </c:strCache>
            </c:strRef>
          </c:cat>
          <c:val>
            <c:numRef>
              <c:f>'10'!$E$8:$G$8</c:f>
              <c:numCache>
                <c:formatCode>#,##0.0</c:formatCode>
                <c:ptCount val="3"/>
                <c:pt idx="0">
                  <c:v>12367.6</c:v>
                </c:pt>
                <c:pt idx="1">
                  <c:v>13045.5</c:v>
                </c:pt>
                <c:pt idx="2">
                  <c:v>12527.7</c:v>
                </c:pt>
              </c:numCache>
            </c:numRef>
          </c:val>
        </c:ser>
        <c:ser>
          <c:idx val="2"/>
          <c:order val="2"/>
          <c:tx>
            <c:strRef>
              <c:f>'10'!$H$3:$J$3</c:f>
              <c:strCache>
                <c:ptCount val="1"/>
                <c:pt idx="0">
                  <c:v>Rozdíl (2019 - 2018)</c:v>
                </c:pt>
              </c:strCache>
            </c:strRef>
          </c:tx>
          <c:invertIfNegative val="0"/>
          <c:cat>
            <c:strRef>
              <c:f>'10'!$B$4:$D$4</c:f>
              <c:strCache>
                <c:ptCount val="3"/>
                <c:pt idx="0">
                  <c:v>Leden</c:v>
                </c:pt>
                <c:pt idx="1">
                  <c:v>Únor</c:v>
                </c:pt>
                <c:pt idx="2">
                  <c:v>Březen</c:v>
                </c:pt>
              </c:strCache>
            </c:strRef>
          </c:cat>
          <c:val>
            <c:numRef>
              <c:f>'10'!$H$8:$J$8</c:f>
              <c:numCache>
                <c:formatCode>#,##0.0</c:formatCode>
                <c:ptCount val="3"/>
                <c:pt idx="0">
                  <c:v>1586.3263338650704</c:v>
                </c:pt>
                <c:pt idx="1">
                  <c:v>-2205.7052577108298</c:v>
                </c:pt>
                <c:pt idx="2">
                  <c:v>-3224.332357130319</c:v>
                </c:pt>
              </c:numCache>
            </c:numRef>
          </c:val>
        </c:ser>
        <c:dLbls>
          <c:showLegendKey val="0"/>
          <c:showVal val="0"/>
          <c:showCatName val="0"/>
          <c:showSerName val="0"/>
          <c:showPercent val="0"/>
          <c:showBubbleSize val="0"/>
        </c:dLbls>
        <c:gapWidth val="100"/>
        <c:overlap val="-10"/>
        <c:axId val="235739008"/>
        <c:axId val="235740544"/>
      </c:barChart>
      <c:catAx>
        <c:axId val="235739008"/>
        <c:scaling>
          <c:orientation val="minMax"/>
        </c:scaling>
        <c:delete val="0"/>
        <c:axPos val="b"/>
        <c:numFmt formatCode="General" sourceLinked="1"/>
        <c:majorTickMark val="none"/>
        <c:minorTickMark val="none"/>
        <c:tickLblPos val="low"/>
        <c:txPr>
          <a:bodyPr/>
          <a:lstStyle/>
          <a:p>
            <a:pPr>
              <a:defRPr sz="900"/>
            </a:pPr>
            <a:endParaRPr lang="cs-CZ"/>
          </a:p>
        </c:txPr>
        <c:crossAx val="235740544"/>
        <c:crosses val="autoZero"/>
        <c:auto val="1"/>
        <c:lblAlgn val="ctr"/>
        <c:lblOffset val="100"/>
        <c:noMultiLvlLbl val="0"/>
      </c:catAx>
      <c:valAx>
        <c:axId val="235740544"/>
        <c:scaling>
          <c:orientation val="minMax"/>
          <c:max val="30000"/>
          <c:min val="-5000"/>
        </c:scaling>
        <c:delete val="0"/>
        <c:axPos val="l"/>
        <c:majorGridlines/>
        <c:numFmt formatCode="#,##0" sourceLinked="0"/>
        <c:majorTickMark val="out"/>
        <c:minorTickMark val="none"/>
        <c:tickLblPos val="nextTo"/>
        <c:spPr>
          <a:ln>
            <a:noFill/>
          </a:ln>
        </c:spPr>
        <c:txPr>
          <a:bodyPr/>
          <a:lstStyle/>
          <a:p>
            <a:pPr>
              <a:defRPr sz="900"/>
            </a:pPr>
            <a:endParaRPr lang="cs-CZ"/>
          </a:p>
        </c:txPr>
        <c:crossAx val="235739008"/>
        <c:crosses val="autoZero"/>
        <c:crossBetween val="between"/>
        <c:majorUnit val="5000"/>
      </c:valAx>
    </c:plotArea>
    <c:legend>
      <c:legendPos val="b"/>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kategori</a:t>
            </a:r>
            <a:r>
              <a:rPr lang="cs-CZ" sz="1000"/>
              <a:t>í</a:t>
            </a:r>
            <a:r>
              <a:rPr lang="en-US" sz="1000"/>
              <a:t> </a:t>
            </a:r>
            <a:r>
              <a:rPr lang="cs-CZ" sz="1000" baseline="0"/>
              <a:t>uhlí</a:t>
            </a:r>
            <a:r>
              <a:rPr lang="en-US" sz="1000"/>
              <a:t> na </a:t>
            </a:r>
            <a:r>
              <a:rPr lang="cs-CZ" sz="1000"/>
              <a:t>dodávkách tepla</a:t>
            </a:r>
            <a:endParaRPr lang="en-US" sz="1000"/>
          </a:p>
        </c:rich>
      </c:tx>
      <c:layout>
        <c:manualLayout>
          <c:xMode val="edge"/>
          <c:yMode val="edge"/>
          <c:x val="0.17386428607252119"/>
          <c:y val="7.5125519287045136E-3"/>
        </c:manualLayout>
      </c:layout>
      <c:overlay val="1"/>
    </c:title>
    <c:autoTitleDeleted val="0"/>
    <c:plotArea>
      <c:layout>
        <c:manualLayout>
          <c:layoutTarget val="inner"/>
          <c:xMode val="edge"/>
          <c:yMode val="edge"/>
          <c:x val="0.32611464968152865"/>
          <c:y val="0.29716447675542856"/>
          <c:w val="0.42897069108711805"/>
          <c:h val="0.53671169543468455"/>
        </c:manualLayout>
      </c:layout>
      <c:doughnutChart>
        <c:varyColors val="1"/>
        <c:ser>
          <c:idx val="0"/>
          <c:order val="0"/>
          <c:dPt>
            <c:idx val="1"/>
            <c:bubble3D val="0"/>
            <c:spPr>
              <a:solidFill>
                <a:schemeClr val="tx1"/>
              </a:solidFill>
            </c:spPr>
          </c:dPt>
          <c:dPt>
            <c:idx val="4"/>
            <c:bubble3D val="0"/>
            <c:spPr>
              <a:solidFill>
                <a:srgbClr val="6E4932"/>
              </a:solidFill>
            </c:spPr>
          </c:dPt>
          <c:dLbls>
            <c:dLbl>
              <c:idx val="0"/>
              <c:layout>
                <c:manualLayout>
                  <c:x val="1.6129194041827576E-2"/>
                  <c:y val="-0.12944633302944689"/>
                </c:manualLayout>
              </c:layout>
              <c:numFmt formatCode="0.0%" sourceLinked="0"/>
              <c:spPr/>
              <c:txPr>
                <a:bodyPr/>
                <a:lstStyle/>
                <a:p>
                  <a:pPr>
                    <a:defRPr sz="900"/>
                  </a:pPr>
                  <a:endParaRPr lang="cs-CZ"/>
                </a:p>
              </c:txPr>
              <c:showLegendKey val="0"/>
              <c:showVal val="0"/>
              <c:showCatName val="0"/>
              <c:showSerName val="0"/>
              <c:showPercent val="1"/>
              <c:showBubbleSize val="0"/>
            </c:dLbl>
            <c:dLbl>
              <c:idx val="1"/>
              <c:spPr/>
              <c:txPr>
                <a:bodyPr/>
                <a:lstStyle/>
                <a:p>
                  <a:pPr>
                    <a:defRPr sz="900">
                      <a:solidFill>
                        <a:schemeClr val="bg1"/>
                      </a:solidFill>
                    </a:defRPr>
                  </a:pPr>
                  <a:endParaRPr lang="cs-CZ"/>
                </a:p>
              </c:txPr>
              <c:showLegendKey val="0"/>
              <c:showVal val="0"/>
              <c:showCatName val="0"/>
              <c:showSerName val="0"/>
              <c:showPercent val="1"/>
              <c:showBubbleSize val="0"/>
            </c:dLbl>
            <c:dLbl>
              <c:idx val="2"/>
              <c:layout>
                <c:manualLayout>
                  <c:x val="0.12307525560348784"/>
                  <c:y val="-4.6376811594202899E-2"/>
                </c:manualLayout>
              </c:layout>
              <c:numFmt formatCode="0.0%" sourceLinked="0"/>
              <c:spPr/>
              <c:txPr>
                <a:bodyPr/>
                <a:lstStyle/>
                <a:p>
                  <a:pPr>
                    <a:defRPr sz="900"/>
                  </a:pPr>
                  <a:endParaRPr lang="cs-CZ"/>
                </a:p>
              </c:txPr>
              <c:showLegendKey val="0"/>
              <c:showVal val="0"/>
              <c:showCatName val="0"/>
              <c:showSerName val="0"/>
              <c:showPercent val="1"/>
              <c:showBubbleSize val="0"/>
            </c:dLbl>
            <c:dLbl>
              <c:idx val="4"/>
              <c:spPr/>
              <c:txPr>
                <a:bodyPr/>
                <a:lstStyle/>
                <a:p>
                  <a:pPr>
                    <a:defRPr sz="900">
                      <a:solidFill>
                        <a:schemeClr val="bg1"/>
                      </a:solidFill>
                    </a:defRPr>
                  </a:pPr>
                  <a:endParaRPr lang="cs-CZ"/>
                </a:p>
              </c:txPr>
              <c:showLegendKey val="0"/>
              <c:showVal val="0"/>
              <c:showCatName val="0"/>
              <c:showSerName val="0"/>
              <c:showPercent val="1"/>
              <c:showBubbleSize val="0"/>
            </c:dLbl>
            <c:dLbl>
              <c:idx val="5"/>
              <c:delete val="1"/>
            </c:dLbl>
            <c:dLbl>
              <c:idx val="6"/>
              <c:delete val="1"/>
            </c:dLbl>
            <c:dLbl>
              <c:idx val="7"/>
              <c:delete val="1"/>
            </c:dLbl>
            <c:txPr>
              <a:bodyPr/>
              <a:lstStyle/>
              <a:p>
                <a:pPr>
                  <a:defRPr sz="900"/>
                </a:pPr>
                <a:endParaRPr lang="cs-CZ"/>
              </a:p>
            </c:txPr>
            <c:showLegendKey val="0"/>
            <c:showVal val="0"/>
            <c:showCatName val="0"/>
            <c:showSerName val="0"/>
            <c:showPercent val="1"/>
            <c:showBubbleSize val="0"/>
            <c:showLeaderLines val="1"/>
          </c:dLbls>
          <c:cat>
            <c:strRef>
              <c:f>'5.4'!$A$7:$A$14</c:f>
              <c:strCache>
                <c:ptCount val="8"/>
                <c:pt idx="0">
                  <c:v>Černé uhlí tříděné</c:v>
                </c:pt>
                <c:pt idx="1">
                  <c:v>Černé uhlí průmyslové</c:v>
                </c:pt>
                <c:pt idx="2">
                  <c:v>Černouhelné kaly a granulát</c:v>
                </c:pt>
                <c:pt idx="3">
                  <c:v>Hnědé uhlí tříděné</c:v>
                </c:pt>
                <c:pt idx="4">
                  <c:v>Hnědé uhlí průmyslové</c:v>
                </c:pt>
                <c:pt idx="5">
                  <c:v>Hnědé uhlí - Brikety</c:v>
                </c:pt>
                <c:pt idx="6">
                  <c:v>Hnědé uhlí - Lignit</c:v>
                </c:pt>
                <c:pt idx="7">
                  <c:v>Hnědé uhlí - Mourové kaly</c:v>
                </c:pt>
              </c:strCache>
            </c:strRef>
          </c:cat>
          <c:val>
            <c:numRef>
              <c:f>'5.4'!$E$7:$E$14</c:f>
              <c:numCache>
                <c:formatCode>0%</c:formatCode>
                <c:ptCount val="8"/>
                <c:pt idx="0">
                  <c:v>8.6818061383334595E-3</c:v>
                </c:pt>
                <c:pt idx="1">
                  <c:v>0.20187314618695804</c:v>
                </c:pt>
                <c:pt idx="2">
                  <c:v>4.4158832095822029E-3</c:v>
                </c:pt>
                <c:pt idx="3">
                  <c:v>7.223251860310731E-2</c:v>
                </c:pt>
                <c:pt idx="4">
                  <c:v>0.71268957244392095</c:v>
                </c:pt>
                <c:pt idx="5">
                  <c:v>1.0707341809821758E-4</c:v>
                </c:pt>
                <c:pt idx="6">
                  <c:v>0</c:v>
                </c:pt>
                <c:pt idx="7">
                  <c:v>0</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19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Brutto výroba tepla </a:t>
            </a:r>
            <a:r>
              <a:rPr lang="en-US" sz="1000"/>
              <a:t>[</a:t>
            </a:r>
            <a:r>
              <a:rPr lang="cs-CZ" sz="1000"/>
              <a:t>TJ</a:t>
            </a:r>
            <a:r>
              <a:rPr lang="en-US" sz="1000"/>
              <a:t>]</a:t>
            </a:r>
            <a:endParaRPr lang="cs-CZ" sz="1000"/>
          </a:p>
        </c:rich>
      </c:tx>
      <c:overlay val="0"/>
    </c:title>
    <c:autoTitleDeleted val="0"/>
    <c:plotArea>
      <c:layout/>
      <c:barChart>
        <c:barDir val="col"/>
        <c:grouping val="clustered"/>
        <c:varyColors val="0"/>
        <c:ser>
          <c:idx val="0"/>
          <c:order val="0"/>
          <c:tx>
            <c:strRef>
              <c:f>'10'!$B$14:$D$14</c:f>
              <c:strCache>
                <c:ptCount val="1"/>
                <c:pt idx="0">
                  <c:v>II. čtvrtletí 2018</c:v>
                </c:pt>
              </c:strCache>
            </c:strRef>
          </c:tx>
          <c:invertIfNegative val="0"/>
          <c:cat>
            <c:multiLvlStrRef>
              <c:f>'10'!$B$15:$D$15</c:f>
            </c:multiLvlStrRef>
          </c:cat>
          <c:val>
            <c:numRef>
              <c:f>'10'!$B$17:$D$17</c:f>
            </c:numRef>
          </c:val>
        </c:ser>
        <c:ser>
          <c:idx val="1"/>
          <c:order val="1"/>
          <c:tx>
            <c:strRef>
              <c:f>'10'!$E$14:$G$14</c:f>
              <c:strCache>
                <c:ptCount val="1"/>
                <c:pt idx="0">
                  <c:v>II. čtvrtletí 2017</c:v>
                </c:pt>
              </c:strCache>
            </c:strRef>
          </c:tx>
          <c:invertIfNegative val="0"/>
          <c:cat>
            <c:multiLvlStrRef>
              <c:f>'10'!$B$15:$D$15</c:f>
            </c:multiLvlStrRef>
          </c:cat>
          <c:val>
            <c:numRef>
              <c:f>'10'!$E$17:$G$17</c:f>
            </c:numRef>
          </c:val>
        </c:ser>
        <c:ser>
          <c:idx val="2"/>
          <c:order val="2"/>
          <c:tx>
            <c:strRef>
              <c:f>'10'!$H$14:$J$14</c:f>
              <c:strCache>
                <c:ptCount val="1"/>
                <c:pt idx="0">
                  <c:v>Rozdíl (2018 - 2017)</c:v>
                </c:pt>
              </c:strCache>
            </c:strRef>
          </c:tx>
          <c:invertIfNegative val="0"/>
          <c:cat>
            <c:multiLvlStrRef>
              <c:f>'10'!$B$15:$D$15</c:f>
            </c:multiLvlStrRef>
          </c:cat>
          <c:val>
            <c:numRef>
              <c:f>'10'!$H$17:$J$17</c:f>
            </c:numRef>
          </c:val>
        </c:ser>
        <c:dLbls>
          <c:showLegendKey val="0"/>
          <c:showVal val="0"/>
          <c:showCatName val="0"/>
          <c:showSerName val="0"/>
          <c:showPercent val="0"/>
          <c:showBubbleSize val="0"/>
        </c:dLbls>
        <c:gapWidth val="100"/>
        <c:overlap val="-10"/>
        <c:axId val="249992320"/>
        <c:axId val="249993856"/>
      </c:barChart>
      <c:catAx>
        <c:axId val="249992320"/>
        <c:scaling>
          <c:orientation val="minMax"/>
        </c:scaling>
        <c:delete val="0"/>
        <c:axPos val="b"/>
        <c:numFmt formatCode="General" sourceLinked="1"/>
        <c:majorTickMark val="none"/>
        <c:minorTickMark val="none"/>
        <c:tickLblPos val="low"/>
        <c:txPr>
          <a:bodyPr/>
          <a:lstStyle/>
          <a:p>
            <a:pPr>
              <a:defRPr sz="900"/>
            </a:pPr>
            <a:endParaRPr lang="cs-CZ"/>
          </a:p>
        </c:txPr>
        <c:crossAx val="249993856"/>
        <c:crosses val="autoZero"/>
        <c:auto val="1"/>
        <c:lblAlgn val="ctr"/>
        <c:lblOffset val="100"/>
        <c:noMultiLvlLbl val="0"/>
      </c:catAx>
      <c:valAx>
        <c:axId val="249993856"/>
        <c:scaling>
          <c:orientation val="minMax"/>
          <c:max val="15000"/>
          <c:min val="-5000"/>
        </c:scaling>
        <c:delete val="0"/>
        <c:axPos val="l"/>
        <c:majorGridlines/>
        <c:numFmt formatCode="#,##0" sourceLinked="0"/>
        <c:majorTickMark val="out"/>
        <c:minorTickMark val="none"/>
        <c:tickLblPos val="nextTo"/>
        <c:spPr>
          <a:ln>
            <a:noFill/>
          </a:ln>
        </c:spPr>
        <c:txPr>
          <a:bodyPr/>
          <a:lstStyle/>
          <a:p>
            <a:pPr>
              <a:defRPr sz="900"/>
            </a:pPr>
            <a:endParaRPr lang="cs-CZ"/>
          </a:p>
        </c:txPr>
        <c:crossAx val="249992320"/>
        <c:crosses val="autoZero"/>
        <c:crossBetween val="between"/>
        <c:majorUnit val="5000"/>
      </c:valAx>
    </c:plotArea>
    <c:legend>
      <c:legendPos val="b"/>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9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a:t>
            </a:r>
            <a:r>
              <a:rPr lang="en-US" sz="1000"/>
              <a:t>[</a:t>
            </a:r>
            <a:r>
              <a:rPr lang="cs-CZ" sz="1000"/>
              <a:t>TJ</a:t>
            </a:r>
            <a:r>
              <a:rPr lang="en-US" sz="1000"/>
              <a:t>]</a:t>
            </a:r>
            <a:endParaRPr lang="cs-CZ" sz="1000"/>
          </a:p>
        </c:rich>
      </c:tx>
      <c:overlay val="0"/>
    </c:title>
    <c:autoTitleDeleted val="0"/>
    <c:plotArea>
      <c:layout/>
      <c:barChart>
        <c:barDir val="col"/>
        <c:grouping val="clustered"/>
        <c:varyColors val="0"/>
        <c:ser>
          <c:idx val="0"/>
          <c:order val="0"/>
          <c:tx>
            <c:strRef>
              <c:f>'10'!$B$14:$D$14</c:f>
              <c:strCache>
                <c:ptCount val="1"/>
                <c:pt idx="0">
                  <c:v>II. čtvrtletí 2018</c:v>
                </c:pt>
              </c:strCache>
            </c:strRef>
          </c:tx>
          <c:invertIfNegative val="0"/>
          <c:cat>
            <c:multiLvlStrRef>
              <c:f>'10'!$B$15:$D$15</c:f>
            </c:multiLvlStrRef>
          </c:cat>
          <c:val>
            <c:numRef>
              <c:f>'10'!$B$19:$D$19</c:f>
            </c:numRef>
          </c:val>
        </c:ser>
        <c:ser>
          <c:idx val="1"/>
          <c:order val="1"/>
          <c:tx>
            <c:strRef>
              <c:f>'10'!$E$14:$G$14</c:f>
              <c:strCache>
                <c:ptCount val="1"/>
                <c:pt idx="0">
                  <c:v>II. čtvrtletí 2017</c:v>
                </c:pt>
              </c:strCache>
            </c:strRef>
          </c:tx>
          <c:invertIfNegative val="0"/>
          <c:cat>
            <c:multiLvlStrRef>
              <c:f>'10'!$B$15:$D$15</c:f>
            </c:multiLvlStrRef>
          </c:cat>
          <c:val>
            <c:numRef>
              <c:f>'10'!$E$19:$G$19</c:f>
            </c:numRef>
          </c:val>
        </c:ser>
        <c:ser>
          <c:idx val="2"/>
          <c:order val="2"/>
          <c:tx>
            <c:strRef>
              <c:f>'10'!$H$14:$J$14</c:f>
              <c:strCache>
                <c:ptCount val="1"/>
                <c:pt idx="0">
                  <c:v>Rozdíl (2018 - 2017)</c:v>
                </c:pt>
              </c:strCache>
            </c:strRef>
          </c:tx>
          <c:invertIfNegative val="0"/>
          <c:cat>
            <c:multiLvlStrRef>
              <c:f>'10'!$B$15:$D$15</c:f>
            </c:multiLvlStrRef>
          </c:cat>
          <c:val>
            <c:numRef>
              <c:f>'10'!$H$19:$J$19</c:f>
            </c:numRef>
          </c:val>
        </c:ser>
        <c:dLbls>
          <c:showLegendKey val="0"/>
          <c:showVal val="0"/>
          <c:showCatName val="0"/>
          <c:showSerName val="0"/>
          <c:showPercent val="0"/>
          <c:showBubbleSize val="0"/>
        </c:dLbls>
        <c:gapWidth val="100"/>
        <c:overlap val="-10"/>
        <c:axId val="250098048"/>
        <c:axId val="250099584"/>
      </c:barChart>
      <c:catAx>
        <c:axId val="250098048"/>
        <c:scaling>
          <c:orientation val="minMax"/>
        </c:scaling>
        <c:delete val="0"/>
        <c:axPos val="b"/>
        <c:numFmt formatCode="General" sourceLinked="1"/>
        <c:majorTickMark val="none"/>
        <c:minorTickMark val="none"/>
        <c:tickLblPos val="low"/>
        <c:txPr>
          <a:bodyPr/>
          <a:lstStyle/>
          <a:p>
            <a:pPr>
              <a:defRPr sz="900"/>
            </a:pPr>
            <a:endParaRPr lang="cs-CZ"/>
          </a:p>
        </c:txPr>
        <c:crossAx val="250099584"/>
        <c:crosses val="autoZero"/>
        <c:auto val="1"/>
        <c:lblAlgn val="ctr"/>
        <c:lblOffset val="100"/>
        <c:noMultiLvlLbl val="0"/>
      </c:catAx>
      <c:valAx>
        <c:axId val="250099584"/>
        <c:scaling>
          <c:orientation val="minMax"/>
          <c:max val="15000"/>
          <c:min val="-5000"/>
        </c:scaling>
        <c:delete val="0"/>
        <c:axPos val="l"/>
        <c:majorGridlines/>
        <c:numFmt formatCode="#,##0" sourceLinked="0"/>
        <c:majorTickMark val="out"/>
        <c:minorTickMark val="none"/>
        <c:tickLblPos val="nextTo"/>
        <c:spPr>
          <a:ln>
            <a:noFill/>
          </a:ln>
        </c:spPr>
        <c:txPr>
          <a:bodyPr/>
          <a:lstStyle/>
          <a:p>
            <a:pPr>
              <a:defRPr sz="900"/>
            </a:pPr>
            <a:endParaRPr lang="cs-CZ"/>
          </a:p>
        </c:txPr>
        <c:crossAx val="250098048"/>
        <c:crosses val="autoZero"/>
        <c:crossBetween val="between"/>
        <c:majorUnit val="5000"/>
      </c:valAx>
    </c:plotArea>
    <c:legend>
      <c:legendPos val="b"/>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9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'4.1'!$O$7</c:f>
              <c:strCache>
                <c:ptCount val="1"/>
              </c:strCache>
            </c:strRef>
          </c:tx>
          <c:invertIfNegative val="0"/>
          <c:cat>
            <c:numRef>
              <c:f>'4.1'!$P$6</c:f>
              <c:numCache>
                <c:formatCode>General</c:formatCode>
                <c:ptCount val="1"/>
              </c:numCache>
            </c:numRef>
          </c:cat>
          <c:val>
            <c:numRef>
              <c:f>'4.1'!$P$7</c:f>
              <c:numCache>
                <c:formatCode>0.0%</c:formatCode>
                <c:ptCount val="1"/>
              </c:numCache>
            </c:numRef>
          </c:val>
        </c:ser>
        <c:ser>
          <c:idx val="1"/>
          <c:order val="1"/>
          <c:tx>
            <c:strRef>
              <c:f>'4.1'!$O$8</c:f>
              <c:strCache>
                <c:ptCount val="1"/>
              </c:strCache>
            </c:strRef>
          </c:tx>
          <c:invertIfNegative val="0"/>
          <c:cat>
            <c:numRef>
              <c:f>'4.1'!$P$6</c:f>
              <c:numCache>
                <c:formatCode>General</c:formatCode>
                <c:ptCount val="1"/>
              </c:numCache>
            </c:numRef>
          </c:cat>
          <c:val>
            <c:numRef>
              <c:f>'4.1'!$P$8</c:f>
              <c:numCache>
                <c:formatCode>0.0%</c:formatCode>
                <c:ptCount val="1"/>
              </c:numCache>
            </c:numRef>
          </c:val>
        </c:ser>
        <c:ser>
          <c:idx val="2"/>
          <c:order val="2"/>
          <c:tx>
            <c:strRef>
              <c:f>'4.1'!$O$9</c:f>
              <c:strCache>
                <c:ptCount val="1"/>
              </c:strCache>
            </c:strRef>
          </c:tx>
          <c:invertIfNegative val="0"/>
          <c:cat>
            <c:numRef>
              <c:f>'4.1'!$P$6</c:f>
              <c:numCache>
                <c:formatCode>General</c:formatCode>
                <c:ptCount val="1"/>
              </c:numCache>
            </c:numRef>
          </c:cat>
          <c:val>
            <c:numRef>
              <c:f>'4.1'!$P$9</c:f>
              <c:numCache>
                <c:formatCode>0.0%</c:formatCode>
                <c:ptCount val="1"/>
              </c:numCache>
            </c:numRef>
          </c:val>
        </c:ser>
        <c:ser>
          <c:idx val="3"/>
          <c:order val="3"/>
          <c:tx>
            <c:strRef>
              <c:f>'4.1'!$O$10</c:f>
              <c:strCache>
                <c:ptCount val="1"/>
              </c:strCache>
            </c:strRef>
          </c:tx>
          <c:invertIfNegative val="0"/>
          <c:cat>
            <c:numRef>
              <c:f>'4.1'!$P$6</c:f>
              <c:numCache>
                <c:formatCode>General</c:formatCode>
                <c:ptCount val="1"/>
              </c:numCache>
            </c:numRef>
          </c:cat>
          <c:val>
            <c:numRef>
              <c:f>'4.1'!$P$10</c:f>
              <c:numCache>
                <c:formatCode>0.0%</c:formatCode>
                <c:ptCount val="1"/>
              </c:numCache>
            </c:numRef>
          </c:val>
        </c:ser>
        <c:ser>
          <c:idx val="4"/>
          <c:order val="4"/>
          <c:tx>
            <c:strRef>
              <c:f>'4.1'!$O$11</c:f>
              <c:strCache>
                <c:ptCount val="1"/>
              </c:strCache>
            </c:strRef>
          </c:tx>
          <c:invertIfNegative val="0"/>
          <c:cat>
            <c:numRef>
              <c:f>'4.1'!$P$6</c:f>
              <c:numCache>
                <c:formatCode>General</c:formatCode>
                <c:ptCount val="1"/>
              </c:numCache>
            </c:numRef>
          </c:cat>
          <c:val>
            <c:numRef>
              <c:f>'4.1'!$P$11</c:f>
              <c:numCache>
                <c:formatCode>0.0%</c:formatCode>
                <c:ptCount val="1"/>
              </c:numCache>
            </c:numRef>
          </c:val>
        </c:ser>
        <c:ser>
          <c:idx val="5"/>
          <c:order val="5"/>
          <c:tx>
            <c:strRef>
              <c:f>'4.1'!$O$12</c:f>
              <c:strCache>
                <c:ptCount val="1"/>
              </c:strCache>
            </c:strRef>
          </c:tx>
          <c:invertIfNegative val="0"/>
          <c:cat>
            <c:numRef>
              <c:f>'4.1'!$P$6</c:f>
              <c:numCache>
                <c:formatCode>General</c:formatCode>
                <c:ptCount val="1"/>
              </c:numCache>
            </c:numRef>
          </c:cat>
          <c:val>
            <c:numRef>
              <c:f>'4.1'!$P$12</c:f>
              <c:numCache>
                <c:formatCode>0.0%</c:formatCode>
                <c:ptCount val="1"/>
              </c:numCache>
            </c:numRef>
          </c:val>
        </c:ser>
        <c:ser>
          <c:idx val="6"/>
          <c:order val="6"/>
          <c:tx>
            <c:strRef>
              <c:f>'4.1'!$O$13</c:f>
              <c:strCache>
                <c:ptCount val="1"/>
              </c:strCache>
            </c:strRef>
          </c:tx>
          <c:invertIfNegative val="0"/>
          <c:cat>
            <c:numRef>
              <c:f>'4.1'!$P$6</c:f>
              <c:numCache>
                <c:formatCode>General</c:formatCode>
                <c:ptCount val="1"/>
              </c:numCache>
            </c:numRef>
          </c:cat>
          <c:val>
            <c:numRef>
              <c:f>'4.1'!$P$13</c:f>
              <c:numCache>
                <c:formatCode>0.0%</c:formatCode>
                <c:ptCount val="1"/>
              </c:numCache>
            </c:numRef>
          </c:val>
        </c:ser>
        <c:ser>
          <c:idx val="7"/>
          <c:order val="7"/>
          <c:tx>
            <c:strRef>
              <c:f>'4.1'!$O$14</c:f>
              <c:strCache>
                <c:ptCount val="1"/>
              </c:strCache>
            </c:strRef>
          </c:tx>
          <c:invertIfNegative val="0"/>
          <c:cat>
            <c:numRef>
              <c:f>'4.1'!$P$6</c:f>
              <c:numCache>
                <c:formatCode>General</c:formatCode>
                <c:ptCount val="1"/>
              </c:numCache>
            </c:numRef>
          </c:cat>
          <c:val>
            <c:numRef>
              <c:f>'4.1'!$P$14</c:f>
              <c:numCache>
                <c:formatCode>0.0%</c:formatCode>
                <c:ptCount val="1"/>
              </c:numCache>
            </c:numRef>
          </c:val>
        </c:ser>
        <c:ser>
          <c:idx val="8"/>
          <c:order val="8"/>
          <c:tx>
            <c:strRef>
              <c:f>'4.1'!$O$15</c:f>
              <c:strCache>
                <c:ptCount val="1"/>
              </c:strCache>
            </c:strRef>
          </c:tx>
          <c:invertIfNegative val="0"/>
          <c:cat>
            <c:numRef>
              <c:f>'4.1'!$P$6</c:f>
              <c:numCache>
                <c:formatCode>General</c:formatCode>
                <c:ptCount val="1"/>
              </c:numCache>
            </c:numRef>
          </c:cat>
          <c:val>
            <c:numRef>
              <c:f>'4.1'!$P$15</c:f>
              <c:numCache>
                <c:formatCode>0.0%</c:formatCode>
                <c:ptCount val="1"/>
              </c:numCache>
            </c:numRef>
          </c:val>
        </c:ser>
        <c:ser>
          <c:idx val="9"/>
          <c:order val="9"/>
          <c:tx>
            <c:strRef>
              <c:f>'4.1'!$O$16</c:f>
              <c:strCache>
                <c:ptCount val="1"/>
              </c:strCache>
            </c:strRef>
          </c:tx>
          <c:invertIfNegative val="0"/>
          <c:cat>
            <c:numRef>
              <c:f>'4.1'!$P$6</c:f>
              <c:numCache>
                <c:formatCode>General</c:formatCode>
                <c:ptCount val="1"/>
              </c:numCache>
            </c:numRef>
          </c:cat>
          <c:val>
            <c:numRef>
              <c:f>'4.1'!$P$16</c:f>
              <c:numCache>
                <c:formatCode>0.0%</c:formatCode>
                <c:ptCount val="1"/>
              </c:numCache>
            </c:numRef>
          </c:val>
        </c:ser>
        <c:ser>
          <c:idx val="10"/>
          <c:order val="10"/>
          <c:tx>
            <c:strRef>
              <c:f>'4.1'!$O$17</c:f>
              <c:strCache>
                <c:ptCount val="1"/>
              </c:strCache>
            </c:strRef>
          </c:tx>
          <c:invertIfNegative val="0"/>
          <c:cat>
            <c:numRef>
              <c:f>'4.1'!$P$6</c:f>
              <c:numCache>
                <c:formatCode>General</c:formatCode>
                <c:ptCount val="1"/>
              </c:numCache>
            </c:numRef>
          </c:cat>
          <c:val>
            <c:numRef>
              <c:f>'4.1'!$P$17</c:f>
              <c:numCache>
                <c:formatCode>0.0%</c:formatCode>
                <c:ptCount val="1"/>
              </c:numCache>
            </c:numRef>
          </c:val>
        </c:ser>
        <c:ser>
          <c:idx val="11"/>
          <c:order val="11"/>
          <c:tx>
            <c:strRef>
              <c:f>'4.1'!$O$18</c:f>
              <c:strCache>
                <c:ptCount val="1"/>
              </c:strCache>
            </c:strRef>
          </c:tx>
          <c:invertIfNegative val="0"/>
          <c:cat>
            <c:numRef>
              <c:f>'4.1'!$P$6</c:f>
              <c:numCache>
                <c:formatCode>General</c:formatCode>
                <c:ptCount val="1"/>
              </c:numCache>
            </c:numRef>
          </c:cat>
          <c:val>
            <c:numRef>
              <c:f>'4.1'!$P$18</c:f>
              <c:numCache>
                <c:formatCode>0.0%</c:formatCode>
                <c:ptCount val="1"/>
              </c:numCache>
            </c:numRef>
          </c:val>
        </c:ser>
        <c:ser>
          <c:idx val="12"/>
          <c:order val="12"/>
          <c:tx>
            <c:strRef>
              <c:f>'4.1'!$O$19</c:f>
              <c:strCache>
                <c:ptCount val="1"/>
              </c:strCache>
            </c:strRef>
          </c:tx>
          <c:invertIfNegative val="0"/>
          <c:cat>
            <c:numRef>
              <c:f>'4.1'!$P$6</c:f>
              <c:numCache>
                <c:formatCode>General</c:formatCode>
                <c:ptCount val="1"/>
              </c:numCache>
            </c:numRef>
          </c:cat>
          <c:val>
            <c:numRef>
              <c:f>'4.1'!$P$19</c:f>
              <c:numCache>
                <c:formatCode>0.0%</c:formatCode>
                <c:ptCount val="1"/>
              </c:numCache>
            </c:numRef>
          </c:val>
        </c:ser>
        <c:ser>
          <c:idx val="13"/>
          <c:order val="13"/>
          <c:tx>
            <c:strRef>
              <c:f>'4.1'!$O$20</c:f>
              <c:strCache>
                <c:ptCount val="1"/>
              </c:strCache>
            </c:strRef>
          </c:tx>
          <c:invertIfNegative val="0"/>
          <c:cat>
            <c:numRef>
              <c:f>'4.1'!$P$6</c:f>
              <c:numCache>
                <c:formatCode>General</c:formatCode>
                <c:ptCount val="1"/>
              </c:numCache>
            </c:numRef>
          </c:cat>
          <c:val>
            <c:numRef>
              <c:f>'4.1'!$P$20</c:f>
              <c:numCache>
                <c:formatCode>0.0%</c:formatCode>
                <c:ptCount val="1"/>
              </c:numCache>
            </c:numRef>
          </c:val>
        </c:ser>
        <c:ser>
          <c:idx val="14"/>
          <c:order val="14"/>
          <c:tx>
            <c:strRef>
              <c:f>'4.1'!$O$21</c:f>
              <c:strCache>
                <c:ptCount val="1"/>
              </c:strCache>
            </c:strRef>
          </c:tx>
          <c:invertIfNegative val="0"/>
          <c:cat>
            <c:numRef>
              <c:f>'4.1'!$P$6</c:f>
              <c:numCache>
                <c:formatCode>General</c:formatCode>
                <c:ptCount val="1"/>
              </c:numCache>
            </c:numRef>
          </c:cat>
          <c:val>
            <c:numRef>
              <c:f>'4.1'!$P$21</c:f>
              <c:numCache>
                <c:formatCode>0.0%</c:formatCode>
                <c:ptCount val="1"/>
              </c:numCache>
            </c:numRef>
          </c:val>
        </c:ser>
        <c:ser>
          <c:idx val="15"/>
          <c:order val="15"/>
          <c:tx>
            <c:strRef>
              <c:f>'4.1'!$O$22</c:f>
              <c:strCache>
                <c:ptCount val="1"/>
              </c:strCache>
            </c:strRef>
          </c:tx>
          <c:invertIfNegative val="0"/>
          <c:cat>
            <c:numRef>
              <c:f>'4.1'!$P$6</c:f>
              <c:numCache>
                <c:formatCode>General</c:formatCode>
                <c:ptCount val="1"/>
              </c:numCache>
            </c:numRef>
          </c:cat>
          <c:val>
            <c:numRef>
              <c:f>'4.1'!$P$22</c:f>
              <c:numCache>
                <c:formatCode>0.0%</c:formatCode>
                <c:ptCount val="1"/>
              </c:numCache>
            </c:numRef>
          </c:val>
        </c:ser>
        <c:dLbls>
          <c:showLegendKey val="0"/>
          <c:showVal val="0"/>
          <c:showCatName val="0"/>
          <c:showSerName val="0"/>
          <c:showPercent val="0"/>
          <c:showBubbleSize val="0"/>
        </c:dLbls>
        <c:gapWidth val="150"/>
        <c:axId val="247941376"/>
        <c:axId val="247947264"/>
      </c:barChart>
      <c:catAx>
        <c:axId val="247941376"/>
        <c:scaling>
          <c:orientation val="minMax"/>
        </c:scaling>
        <c:delete val="1"/>
        <c:axPos val="b"/>
        <c:numFmt formatCode="General" sourceLinked="1"/>
        <c:majorTickMark val="out"/>
        <c:minorTickMark val="none"/>
        <c:tickLblPos val="nextTo"/>
        <c:crossAx val="247947264"/>
        <c:crosses val="autoZero"/>
        <c:auto val="1"/>
        <c:lblAlgn val="ctr"/>
        <c:lblOffset val="100"/>
        <c:noMultiLvlLbl val="0"/>
      </c:catAx>
      <c:valAx>
        <c:axId val="247947264"/>
        <c:scaling>
          <c:orientation val="minMax"/>
        </c:scaling>
        <c:delete val="1"/>
        <c:axPos val="l"/>
        <c:numFmt formatCode="0.0%" sourceLinked="1"/>
        <c:majorTickMark val="out"/>
        <c:minorTickMark val="none"/>
        <c:tickLblPos val="nextTo"/>
        <c:crossAx val="247941376"/>
        <c:crosses val="autoZero"/>
        <c:crossBetween val="between"/>
      </c:valAx>
      <c:spPr>
        <a:noFill/>
      </c:spPr>
    </c:plotArea>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9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'4.1'!$O$7</c:f>
              <c:strCache>
                <c:ptCount val="1"/>
              </c:strCache>
            </c:strRef>
          </c:tx>
          <c:invertIfNegative val="0"/>
          <c:cat>
            <c:numRef>
              <c:f>'4.1'!$P$6</c:f>
              <c:numCache>
                <c:formatCode>General</c:formatCode>
                <c:ptCount val="1"/>
              </c:numCache>
            </c:numRef>
          </c:cat>
          <c:val>
            <c:numRef>
              <c:f>'4.1'!$P$7</c:f>
              <c:numCache>
                <c:formatCode>0.0%</c:formatCode>
                <c:ptCount val="1"/>
              </c:numCache>
            </c:numRef>
          </c:val>
        </c:ser>
        <c:ser>
          <c:idx val="1"/>
          <c:order val="1"/>
          <c:tx>
            <c:strRef>
              <c:f>'4.1'!$O$8</c:f>
              <c:strCache>
                <c:ptCount val="1"/>
              </c:strCache>
            </c:strRef>
          </c:tx>
          <c:invertIfNegative val="0"/>
          <c:cat>
            <c:numRef>
              <c:f>'4.1'!$P$6</c:f>
              <c:numCache>
                <c:formatCode>General</c:formatCode>
                <c:ptCount val="1"/>
              </c:numCache>
            </c:numRef>
          </c:cat>
          <c:val>
            <c:numRef>
              <c:f>'4.1'!$P$8</c:f>
              <c:numCache>
                <c:formatCode>0.0%</c:formatCode>
                <c:ptCount val="1"/>
              </c:numCache>
            </c:numRef>
          </c:val>
        </c:ser>
        <c:ser>
          <c:idx val="2"/>
          <c:order val="2"/>
          <c:tx>
            <c:strRef>
              <c:f>'4.1'!$O$9</c:f>
              <c:strCache>
                <c:ptCount val="1"/>
              </c:strCache>
            </c:strRef>
          </c:tx>
          <c:invertIfNegative val="0"/>
          <c:cat>
            <c:numRef>
              <c:f>'4.1'!$P$6</c:f>
              <c:numCache>
                <c:formatCode>General</c:formatCode>
                <c:ptCount val="1"/>
              </c:numCache>
            </c:numRef>
          </c:cat>
          <c:val>
            <c:numRef>
              <c:f>'4.1'!$P$9</c:f>
              <c:numCache>
                <c:formatCode>0.0%</c:formatCode>
                <c:ptCount val="1"/>
              </c:numCache>
            </c:numRef>
          </c:val>
        </c:ser>
        <c:ser>
          <c:idx val="3"/>
          <c:order val="3"/>
          <c:tx>
            <c:strRef>
              <c:f>'4.1'!$O$10</c:f>
              <c:strCache>
                <c:ptCount val="1"/>
              </c:strCache>
            </c:strRef>
          </c:tx>
          <c:invertIfNegative val="0"/>
          <c:cat>
            <c:numRef>
              <c:f>'4.1'!$P$6</c:f>
              <c:numCache>
                <c:formatCode>General</c:formatCode>
                <c:ptCount val="1"/>
              </c:numCache>
            </c:numRef>
          </c:cat>
          <c:val>
            <c:numRef>
              <c:f>'4.1'!$P$10</c:f>
              <c:numCache>
                <c:formatCode>0.0%</c:formatCode>
                <c:ptCount val="1"/>
              </c:numCache>
            </c:numRef>
          </c:val>
        </c:ser>
        <c:ser>
          <c:idx val="4"/>
          <c:order val="4"/>
          <c:tx>
            <c:strRef>
              <c:f>'4.1'!$O$11</c:f>
              <c:strCache>
                <c:ptCount val="1"/>
              </c:strCache>
            </c:strRef>
          </c:tx>
          <c:invertIfNegative val="0"/>
          <c:cat>
            <c:numRef>
              <c:f>'4.1'!$P$6</c:f>
              <c:numCache>
                <c:formatCode>General</c:formatCode>
                <c:ptCount val="1"/>
              </c:numCache>
            </c:numRef>
          </c:cat>
          <c:val>
            <c:numRef>
              <c:f>'4.1'!$P$11</c:f>
              <c:numCache>
                <c:formatCode>0.0%</c:formatCode>
                <c:ptCount val="1"/>
              </c:numCache>
            </c:numRef>
          </c:val>
        </c:ser>
        <c:ser>
          <c:idx val="5"/>
          <c:order val="5"/>
          <c:tx>
            <c:strRef>
              <c:f>'4.1'!$O$12</c:f>
              <c:strCache>
                <c:ptCount val="1"/>
              </c:strCache>
            </c:strRef>
          </c:tx>
          <c:invertIfNegative val="0"/>
          <c:cat>
            <c:numRef>
              <c:f>'4.1'!$P$6</c:f>
              <c:numCache>
                <c:formatCode>General</c:formatCode>
                <c:ptCount val="1"/>
              </c:numCache>
            </c:numRef>
          </c:cat>
          <c:val>
            <c:numRef>
              <c:f>'4.1'!$P$12</c:f>
              <c:numCache>
                <c:formatCode>0.0%</c:formatCode>
                <c:ptCount val="1"/>
              </c:numCache>
            </c:numRef>
          </c:val>
        </c:ser>
        <c:ser>
          <c:idx val="6"/>
          <c:order val="6"/>
          <c:tx>
            <c:strRef>
              <c:f>'4.1'!$O$13</c:f>
              <c:strCache>
                <c:ptCount val="1"/>
              </c:strCache>
            </c:strRef>
          </c:tx>
          <c:invertIfNegative val="0"/>
          <c:cat>
            <c:numRef>
              <c:f>'4.1'!$P$6</c:f>
              <c:numCache>
                <c:formatCode>General</c:formatCode>
                <c:ptCount val="1"/>
              </c:numCache>
            </c:numRef>
          </c:cat>
          <c:val>
            <c:numRef>
              <c:f>'4.1'!$P$13</c:f>
              <c:numCache>
                <c:formatCode>0.0%</c:formatCode>
                <c:ptCount val="1"/>
              </c:numCache>
            </c:numRef>
          </c:val>
        </c:ser>
        <c:ser>
          <c:idx val="7"/>
          <c:order val="7"/>
          <c:tx>
            <c:strRef>
              <c:f>'4.1'!$O$14</c:f>
              <c:strCache>
                <c:ptCount val="1"/>
              </c:strCache>
            </c:strRef>
          </c:tx>
          <c:invertIfNegative val="0"/>
          <c:cat>
            <c:numRef>
              <c:f>'4.1'!$P$6</c:f>
              <c:numCache>
                <c:formatCode>General</c:formatCode>
                <c:ptCount val="1"/>
              </c:numCache>
            </c:numRef>
          </c:cat>
          <c:val>
            <c:numRef>
              <c:f>'4.1'!$P$14</c:f>
              <c:numCache>
                <c:formatCode>0.0%</c:formatCode>
                <c:ptCount val="1"/>
              </c:numCache>
            </c:numRef>
          </c:val>
        </c:ser>
        <c:ser>
          <c:idx val="8"/>
          <c:order val="8"/>
          <c:tx>
            <c:strRef>
              <c:f>'4.1'!$O$15</c:f>
              <c:strCache>
                <c:ptCount val="1"/>
              </c:strCache>
            </c:strRef>
          </c:tx>
          <c:invertIfNegative val="0"/>
          <c:cat>
            <c:numRef>
              <c:f>'4.1'!$P$6</c:f>
              <c:numCache>
                <c:formatCode>General</c:formatCode>
                <c:ptCount val="1"/>
              </c:numCache>
            </c:numRef>
          </c:cat>
          <c:val>
            <c:numRef>
              <c:f>'4.1'!$P$15</c:f>
              <c:numCache>
                <c:formatCode>0.0%</c:formatCode>
                <c:ptCount val="1"/>
              </c:numCache>
            </c:numRef>
          </c:val>
        </c:ser>
        <c:ser>
          <c:idx val="9"/>
          <c:order val="9"/>
          <c:tx>
            <c:strRef>
              <c:f>'4.1'!$O$16</c:f>
              <c:strCache>
                <c:ptCount val="1"/>
              </c:strCache>
            </c:strRef>
          </c:tx>
          <c:invertIfNegative val="0"/>
          <c:cat>
            <c:numRef>
              <c:f>'4.1'!$P$6</c:f>
              <c:numCache>
                <c:formatCode>General</c:formatCode>
                <c:ptCount val="1"/>
              </c:numCache>
            </c:numRef>
          </c:cat>
          <c:val>
            <c:numRef>
              <c:f>'4.1'!$P$16</c:f>
              <c:numCache>
                <c:formatCode>0.0%</c:formatCode>
                <c:ptCount val="1"/>
              </c:numCache>
            </c:numRef>
          </c:val>
        </c:ser>
        <c:ser>
          <c:idx val="10"/>
          <c:order val="10"/>
          <c:tx>
            <c:strRef>
              <c:f>'4.1'!$O$17</c:f>
              <c:strCache>
                <c:ptCount val="1"/>
              </c:strCache>
            </c:strRef>
          </c:tx>
          <c:invertIfNegative val="0"/>
          <c:cat>
            <c:numRef>
              <c:f>'4.1'!$P$6</c:f>
              <c:numCache>
                <c:formatCode>General</c:formatCode>
                <c:ptCount val="1"/>
              </c:numCache>
            </c:numRef>
          </c:cat>
          <c:val>
            <c:numRef>
              <c:f>'4.1'!$P$17</c:f>
              <c:numCache>
                <c:formatCode>0.0%</c:formatCode>
                <c:ptCount val="1"/>
              </c:numCache>
            </c:numRef>
          </c:val>
        </c:ser>
        <c:ser>
          <c:idx val="11"/>
          <c:order val="11"/>
          <c:tx>
            <c:strRef>
              <c:f>'4.1'!$O$18</c:f>
              <c:strCache>
                <c:ptCount val="1"/>
              </c:strCache>
            </c:strRef>
          </c:tx>
          <c:invertIfNegative val="0"/>
          <c:cat>
            <c:numRef>
              <c:f>'4.1'!$P$6</c:f>
              <c:numCache>
                <c:formatCode>General</c:formatCode>
                <c:ptCount val="1"/>
              </c:numCache>
            </c:numRef>
          </c:cat>
          <c:val>
            <c:numRef>
              <c:f>'4.1'!$P$18</c:f>
              <c:numCache>
                <c:formatCode>0.0%</c:formatCode>
                <c:ptCount val="1"/>
              </c:numCache>
            </c:numRef>
          </c:val>
        </c:ser>
        <c:ser>
          <c:idx val="12"/>
          <c:order val="12"/>
          <c:tx>
            <c:strRef>
              <c:f>'4.1'!$O$19</c:f>
              <c:strCache>
                <c:ptCount val="1"/>
              </c:strCache>
            </c:strRef>
          </c:tx>
          <c:invertIfNegative val="0"/>
          <c:cat>
            <c:numRef>
              <c:f>'4.1'!$P$6</c:f>
              <c:numCache>
                <c:formatCode>General</c:formatCode>
                <c:ptCount val="1"/>
              </c:numCache>
            </c:numRef>
          </c:cat>
          <c:val>
            <c:numRef>
              <c:f>'4.1'!$P$19</c:f>
              <c:numCache>
                <c:formatCode>0.0%</c:formatCode>
                <c:ptCount val="1"/>
              </c:numCache>
            </c:numRef>
          </c:val>
        </c:ser>
        <c:ser>
          <c:idx val="13"/>
          <c:order val="13"/>
          <c:tx>
            <c:strRef>
              <c:f>'4.1'!$O$20</c:f>
              <c:strCache>
                <c:ptCount val="1"/>
              </c:strCache>
            </c:strRef>
          </c:tx>
          <c:invertIfNegative val="0"/>
          <c:cat>
            <c:numRef>
              <c:f>'4.1'!$P$6</c:f>
              <c:numCache>
                <c:formatCode>General</c:formatCode>
                <c:ptCount val="1"/>
              </c:numCache>
            </c:numRef>
          </c:cat>
          <c:val>
            <c:numRef>
              <c:f>'4.1'!$P$20</c:f>
              <c:numCache>
                <c:formatCode>0.0%</c:formatCode>
                <c:ptCount val="1"/>
              </c:numCache>
            </c:numRef>
          </c:val>
        </c:ser>
        <c:ser>
          <c:idx val="14"/>
          <c:order val="14"/>
          <c:tx>
            <c:strRef>
              <c:f>'4.1'!$O$21</c:f>
              <c:strCache>
                <c:ptCount val="1"/>
              </c:strCache>
            </c:strRef>
          </c:tx>
          <c:invertIfNegative val="0"/>
          <c:cat>
            <c:numRef>
              <c:f>'4.1'!$P$6</c:f>
              <c:numCache>
                <c:formatCode>General</c:formatCode>
                <c:ptCount val="1"/>
              </c:numCache>
            </c:numRef>
          </c:cat>
          <c:val>
            <c:numRef>
              <c:f>'4.1'!$P$21</c:f>
              <c:numCache>
                <c:formatCode>0.0%</c:formatCode>
                <c:ptCount val="1"/>
              </c:numCache>
            </c:numRef>
          </c:val>
        </c:ser>
        <c:ser>
          <c:idx val="15"/>
          <c:order val="15"/>
          <c:tx>
            <c:strRef>
              <c:f>'4.1'!$O$22</c:f>
              <c:strCache>
                <c:ptCount val="1"/>
              </c:strCache>
            </c:strRef>
          </c:tx>
          <c:invertIfNegative val="0"/>
          <c:cat>
            <c:numRef>
              <c:f>'4.1'!$P$6</c:f>
              <c:numCache>
                <c:formatCode>General</c:formatCode>
                <c:ptCount val="1"/>
              </c:numCache>
            </c:numRef>
          </c:cat>
          <c:val>
            <c:numRef>
              <c:f>'4.1'!$P$22</c:f>
              <c:numCache>
                <c:formatCode>0.0%</c:formatCode>
                <c:ptCount val="1"/>
              </c:numCache>
            </c:numRef>
          </c:val>
        </c:ser>
        <c:dLbls>
          <c:showLegendKey val="0"/>
          <c:showVal val="0"/>
          <c:showCatName val="0"/>
          <c:showSerName val="0"/>
          <c:showPercent val="0"/>
          <c:showBubbleSize val="0"/>
        </c:dLbls>
        <c:gapWidth val="150"/>
        <c:axId val="248065024"/>
        <c:axId val="248070912"/>
      </c:barChart>
      <c:catAx>
        <c:axId val="248065024"/>
        <c:scaling>
          <c:orientation val="minMax"/>
        </c:scaling>
        <c:delete val="1"/>
        <c:axPos val="b"/>
        <c:numFmt formatCode="General" sourceLinked="1"/>
        <c:majorTickMark val="out"/>
        <c:minorTickMark val="none"/>
        <c:tickLblPos val="nextTo"/>
        <c:crossAx val="248070912"/>
        <c:crosses val="autoZero"/>
        <c:auto val="1"/>
        <c:lblAlgn val="ctr"/>
        <c:lblOffset val="100"/>
        <c:noMultiLvlLbl val="0"/>
      </c:catAx>
      <c:valAx>
        <c:axId val="248070912"/>
        <c:scaling>
          <c:orientation val="minMax"/>
        </c:scaling>
        <c:delete val="1"/>
        <c:axPos val="l"/>
        <c:numFmt formatCode="0.0%" sourceLinked="1"/>
        <c:majorTickMark val="out"/>
        <c:minorTickMark val="none"/>
        <c:tickLblPos val="nextTo"/>
        <c:crossAx val="248065024"/>
        <c:crosses val="autoZero"/>
        <c:crossBetween val="between"/>
      </c:valAx>
      <c:spPr>
        <a:noFill/>
      </c:spPr>
    </c:plotArea>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Bilance tepla (TJ)</a:t>
            </a:r>
          </a:p>
        </c:rich>
      </c:tx>
      <c:overlay val="0"/>
    </c:title>
    <c:autoTitleDeleted val="0"/>
    <c:plotArea>
      <c:layout/>
      <c:barChart>
        <c:barDir val="col"/>
        <c:grouping val="stacked"/>
        <c:varyColors val="0"/>
        <c:ser>
          <c:idx val="0"/>
          <c:order val="0"/>
          <c:tx>
            <c:strRef>
              <c:f>'3'!$A$18</c:f>
              <c:strCache>
                <c:ptCount val="1"/>
                <c:pt idx="0">
                  <c:v>Výroba tepla brutto</c:v>
                </c:pt>
              </c:strCache>
            </c:strRef>
          </c:tx>
          <c:invertIfNegative val="0"/>
          <c:val>
            <c:numRef>
              <c:f>'3'!$B$18:$M$18</c:f>
              <c:numCache>
                <c:formatCode>#,##0.0</c:formatCode>
                <c:ptCount val="12"/>
                <c:pt idx="0">
                  <c:v>21917.137203756109</c:v>
                </c:pt>
                <c:pt idx="1">
                  <c:v>17484.478659138731</c:v>
                </c:pt>
                <c:pt idx="2">
                  <c:v>16011.622194688589</c:v>
                </c:pt>
                <c:pt idx="3">
                  <c:v>0</c:v>
                </c:pt>
                <c:pt idx="4">
                  <c:v>0</c:v>
                </c:pt>
                <c:pt idx="5">
                  <c:v>0</c:v>
                </c:pt>
                <c:pt idx="6">
                  <c:v>0</c:v>
                </c:pt>
                <c:pt idx="7">
                  <c:v>0</c:v>
                </c:pt>
                <c:pt idx="8">
                  <c:v>0</c:v>
                </c:pt>
                <c:pt idx="9">
                  <c:v>0</c:v>
                </c:pt>
                <c:pt idx="10">
                  <c:v>0</c:v>
                </c:pt>
                <c:pt idx="11">
                  <c:v>0</c:v>
                </c:pt>
              </c:numCache>
            </c:numRef>
          </c:val>
        </c:ser>
        <c:ser>
          <c:idx val="1"/>
          <c:order val="1"/>
          <c:tx>
            <c:strRef>
              <c:f>'3'!$A$19</c:f>
              <c:strCache>
                <c:ptCount val="1"/>
                <c:pt idx="0">
                  <c:v>Technologická vlastní spotřeba tepla </c:v>
                </c:pt>
              </c:strCache>
            </c:strRef>
          </c:tx>
          <c:invertIfNegative val="0"/>
          <c:val>
            <c:numRef>
              <c:f>'3'!$B$19:$M$19</c:f>
              <c:numCache>
                <c:formatCode>#,##0.0</c:formatCode>
                <c:ptCount val="12"/>
                <c:pt idx="0">
                  <c:v>-1016.2994609999995</c:v>
                </c:pt>
                <c:pt idx="1">
                  <c:v>-920.51376200000016</c:v>
                </c:pt>
                <c:pt idx="2">
                  <c:v>-919.54929599999878</c:v>
                </c:pt>
                <c:pt idx="3">
                  <c:v>0</c:v>
                </c:pt>
                <c:pt idx="4">
                  <c:v>0</c:v>
                </c:pt>
                <c:pt idx="5">
                  <c:v>0</c:v>
                </c:pt>
                <c:pt idx="6">
                  <c:v>0</c:v>
                </c:pt>
                <c:pt idx="7">
                  <c:v>0</c:v>
                </c:pt>
                <c:pt idx="8">
                  <c:v>0</c:v>
                </c:pt>
                <c:pt idx="9">
                  <c:v>0</c:v>
                </c:pt>
                <c:pt idx="10">
                  <c:v>0</c:v>
                </c:pt>
                <c:pt idx="11">
                  <c:v>0</c:v>
                </c:pt>
              </c:numCache>
            </c:numRef>
          </c:val>
        </c:ser>
        <c:ser>
          <c:idx val="2"/>
          <c:order val="2"/>
          <c:tx>
            <c:strRef>
              <c:f>'3'!$A$20</c:f>
              <c:strCache>
                <c:ptCount val="1"/>
                <c:pt idx="0">
                  <c:v>Ztráty</c:v>
                </c:pt>
              </c:strCache>
            </c:strRef>
          </c:tx>
          <c:invertIfNegative val="0"/>
          <c:val>
            <c:numRef>
              <c:f>'3'!$B$20:$M$20</c:f>
              <c:numCache>
                <c:formatCode>#,##0.0</c:formatCode>
                <c:ptCount val="12"/>
                <c:pt idx="0">
                  <c:v>-1426.9094426737465</c:v>
                </c:pt>
                <c:pt idx="1">
                  <c:v>-1152.7758927131422</c:v>
                </c:pt>
                <c:pt idx="2">
                  <c:v>-1218.0012189584238</c:v>
                </c:pt>
                <c:pt idx="3">
                  <c:v>0</c:v>
                </c:pt>
                <c:pt idx="4">
                  <c:v>0</c:v>
                </c:pt>
                <c:pt idx="5">
                  <c:v>0</c:v>
                </c:pt>
                <c:pt idx="6">
                  <c:v>0</c:v>
                </c:pt>
                <c:pt idx="7">
                  <c:v>0</c:v>
                </c:pt>
                <c:pt idx="8">
                  <c:v>0</c:v>
                </c:pt>
                <c:pt idx="9">
                  <c:v>0</c:v>
                </c:pt>
                <c:pt idx="10">
                  <c:v>0</c:v>
                </c:pt>
                <c:pt idx="11">
                  <c:v>0</c:v>
                </c:pt>
              </c:numCache>
            </c:numRef>
          </c:val>
        </c:ser>
        <c:ser>
          <c:idx val="3"/>
          <c:order val="3"/>
          <c:tx>
            <c:strRef>
              <c:f>'3'!$A$21</c:f>
              <c:strCache>
                <c:ptCount val="1"/>
                <c:pt idx="0">
                  <c:v>Vlastní spotřeba tepla</c:v>
                </c:pt>
              </c:strCache>
            </c:strRef>
          </c:tx>
          <c:invertIfNegative val="0"/>
          <c:val>
            <c:numRef>
              <c:f>'3'!$B$21:$M$21</c:f>
              <c:numCache>
                <c:formatCode>#,##0.0</c:formatCode>
                <c:ptCount val="12"/>
                <c:pt idx="0">
                  <c:v>-5498.9257302172819</c:v>
                </c:pt>
                <c:pt idx="1">
                  <c:v>-4551.4172871364226</c:v>
                </c:pt>
                <c:pt idx="2">
                  <c:v>-4547.9483178604933</c:v>
                </c:pt>
                <c:pt idx="3">
                  <c:v>0</c:v>
                </c:pt>
                <c:pt idx="4">
                  <c:v>0</c:v>
                </c:pt>
                <c:pt idx="5">
                  <c:v>0</c:v>
                </c:pt>
                <c:pt idx="6">
                  <c:v>0</c:v>
                </c:pt>
                <c:pt idx="7">
                  <c:v>0</c:v>
                </c:pt>
                <c:pt idx="8">
                  <c:v>0</c:v>
                </c:pt>
                <c:pt idx="9">
                  <c:v>0</c:v>
                </c:pt>
                <c:pt idx="10">
                  <c:v>0</c:v>
                </c:pt>
                <c:pt idx="11">
                  <c:v>0</c:v>
                </c:pt>
              </c:numCache>
            </c:numRef>
          </c:val>
        </c:ser>
        <c:ser>
          <c:idx val="4"/>
          <c:order val="4"/>
          <c:tx>
            <c:strRef>
              <c:f>'3'!$A$22</c:f>
              <c:strCache>
                <c:ptCount val="1"/>
                <c:pt idx="0">
                  <c:v>Dodávky tepla</c:v>
                </c:pt>
              </c:strCache>
            </c:strRef>
          </c:tx>
          <c:invertIfNegative val="0"/>
          <c:val>
            <c:numRef>
              <c:f>'3'!$B$22:$M$22</c:f>
              <c:numCache>
                <c:formatCode>#,##0.0</c:formatCode>
                <c:ptCount val="12"/>
                <c:pt idx="0">
                  <c:v>-13953.926333865071</c:v>
                </c:pt>
                <c:pt idx="1">
                  <c:v>-10839.79474228917</c:v>
                </c:pt>
                <c:pt idx="2">
                  <c:v>-9303.3676428696817</c:v>
                </c:pt>
                <c:pt idx="3">
                  <c:v>0</c:v>
                </c:pt>
                <c:pt idx="4">
                  <c:v>0</c:v>
                </c:pt>
                <c:pt idx="5">
                  <c:v>0</c:v>
                </c:pt>
                <c:pt idx="6">
                  <c:v>0</c:v>
                </c:pt>
                <c:pt idx="7">
                  <c:v>0</c:v>
                </c:pt>
                <c:pt idx="8">
                  <c:v>0</c:v>
                </c:pt>
                <c:pt idx="9">
                  <c:v>0</c:v>
                </c:pt>
                <c:pt idx="10">
                  <c:v>0</c:v>
                </c:pt>
                <c:pt idx="11">
                  <c:v>0</c:v>
                </c:pt>
              </c:numCache>
            </c:numRef>
          </c:val>
        </c:ser>
        <c:ser>
          <c:idx val="5"/>
          <c:order val="5"/>
          <c:tx>
            <c:strRef>
              <c:f>'3'!$A$23</c:f>
              <c:strCache>
                <c:ptCount val="1"/>
                <c:pt idx="0">
                  <c:v>Bilanční rozdíl</c:v>
                </c:pt>
              </c:strCache>
            </c:strRef>
          </c:tx>
          <c:invertIfNegative val="0"/>
          <c:val>
            <c:numRef>
              <c:f>'3'!$B$23:$M$23</c:f>
              <c:numCache>
                <c:formatCode>#,##0.0</c:formatCode>
                <c:ptCount val="12"/>
                <c:pt idx="0">
                  <c:v>-21.076236000011704</c:v>
                </c:pt>
                <c:pt idx="1">
                  <c:v>-19.976974999997765</c:v>
                </c:pt>
                <c:pt idx="2">
                  <c:v>-22.755718999991586</c:v>
                </c:pt>
                <c:pt idx="3">
                  <c:v>0</c:v>
                </c:pt>
                <c:pt idx="4">
                  <c:v>0</c:v>
                </c:pt>
                <c:pt idx="5">
                  <c:v>0</c:v>
                </c:pt>
                <c:pt idx="6">
                  <c:v>0</c:v>
                </c:pt>
                <c:pt idx="7">
                  <c:v>0</c:v>
                </c:pt>
                <c:pt idx="8">
                  <c:v>0</c:v>
                </c:pt>
                <c:pt idx="9">
                  <c:v>0</c:v>
                </c:pt>
                <c:pt idx="10">
                  <c:v>0</c:v>
                </c:pt>
                <c:pt idx="11">
                  <c:v>0</c:v>
                </c:pt>
              </c:numCache>
            </c:numRef>
          </c:val>
        </c:ser>
        <c:dLbls>
          <c:showLegendKey val="0"/>
          <c:showVal val="0"/>
          <c:showCatName val="0"/>
          <c:showSerName val="0"/>
          <c:showPercent val="0"/>
          <c:showBubbleSize val="0"/>
        </c:dLbls>
        <c:gapWidth val="104"/>
        <c:overlap val="100"/>
        <c:axId val="102621184"/>
        <c:axId val="102622720"/>
      </c:barChart>
      <c:catAx>
        <c:axId val="102621184"/>
        <c:scaling>
          <c:orientation val="minMax"/>
        </c:scaling>
        <c:delete val="0"/>
        <c:axPos val="b"/>
        <c:majorTickMark val="none"/>
        <c:minorTickMark val="none"/>
        <c:tickLblPos val="low"/>
        <c:txPr>
          <a:bodyPr/>
          <a:lstStyle/>
          <a:p>
            <a:pPr>
              <a:defRPr sz="900"/>
            </a:pPr>
            <a:endParaRPr lang="cs-CZ"/>
          </a:p>
        </c:txPr>
        <c:crossAx val="102622720"/>
        <c:crosses val="autoZero"/>
        <c:auto val="1"/>
        <c:lblAlgn val="ctr"/>
        <c:lblOffset val="100"/>
        <c:noMultiLvlLbl val="0"/>
      </c:catAx>
      <c:valAx>
        <c:axId val="102622720"/>
        <c:scaling>
          <c:orientation val="minMax"/>
          <c:max val="25000"/>
          <c:min val="-25000"/>
        </c:scaling>
        <c:delete val="0"/>
        <c:axPos val="l"/>
        <c:majorGridlines/>
        <c:numFmt formatCode="#,##0" sourceLinked="0"/>
        <c:majorTickMark val="out"/>
        <c:minorTickMark val="none"/>
        <c:tickLblPos val="nextTo"/>
        <c:spPr>
          <a:ln>
            <a:noFill/>
          </a:ln>
        </c:spPr>
        <c:txPr>
          <a:bodyPr/>
          <a:lstStyle/>
          <a:p>
            <a:pPr>
              <a:defRPr sz="900"/>
            </a:pPr>
            <a:endParaRPr lang="cs-CZ"/>
          </a:p>
        </c:txPr>
        <c:crossAx val="102621184"/>
        <c:crosses val="autoZero"/>
        <c:crossBetween val="between"/>
        <c:majorUnit val="5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z uhlí GJ)</a:t>
            </a:r>
            <a:endParaRPr lang="en-US" sz="1000"/>
          </a:p>
        </c:rich>
      </c:tx>
      <c:layout>
        <c:manualLayout>
          <c:xMode val="edge"/>
          <c:yMode val="edge"/>
          <c:x val="0.32937465277777778"/>
          <c:y val="0"/>
        </c:manualLayout>
      </c:layout>
      <c:overlay val="1"/>
    </c:title>
    <c:autoTitleDeleted val="0"/>
    <c:plotArea>
      <c:layout>
        <c:manualLayout>
          <c:layoutTarget val="inner"/>
          <c:xMode val="edge"/>
          <c:yMode val="edge"/>
          <c:x val="0.14918381912787218"/>
          <c:y val="0.198089705453485"/>
          <c:w val="0.85081618087212785"/>
          <c:h val="0.60623015456401286"/>
        </c:manualLayout>
      </c:layout>
      <c:barChart>
        <c:barDir val="col"/>
        <c:grouping val="stacked"/>
        <c:varyColors val="0"/>
        <c:ser>
          <c:idx val="0"/>
          <c:order val="0"/>
          <c:tx>
            <c:strRef>
              <c:f>'5.4'!$A$7</c:f>
              <c:strCache>
                <c:ptCount val="1"/>
                <c:pt idx="0">
                  <c:v>Černé uhlí tříděné</c:v>
                </c:pt>
              </c:strCache>
            </c:strRef>
          </c:tx>
          <c:invertIfNegative val="0"/>
          <c:dPt>
            <c:idx val="1"/>
            <c:invertIfNegative val="0"/>
            <c:bubble3D val="0"/>
            <c:explosion val="51"/>
          </c:dPt>
          <c:dPt>
            <c:idx val="3"/>
            <c:invertIfNegative val="0"/>
            <c:bubble3D val="0"/>
            <c:explosion val="52"/>
          </c:dPt>
          <c:dPt>
            <c:idx val="4"/>
            <c:invertIfNegative val="0"/>
            <c:bubble3D val="0"/>
          </c:dPt>
          <c:dPt>
            <c:idx val="5"/>
            <c:invertIfNegative val="0"/>
            <c:bubble3D val="0"/>
          </c:dPt>
          <c:dPt>
            <c:idx val="6"/>
            <c:invertIfNegative val="0"/>
            <c:bubble3D val="0"/>
          </c:dPt>
          <c:dPt>
            <c:idx val="7"/>
            <c:invertIfNegative val="0"/>
            <c:bubble3D val="0"/>
            <c:spPr>
              <a:solidFill>
                <a:srgbClr val="FFC000"/>
              </a:solidFill>
            </c:spPr>
          </c:dPt>
          <c:cat>
            <c:strRef>
              <c:f>'5.4'!$B$4:$D$4</c:f>
              <c:strCache>
                <c:ptCount val="3"/>
                <c:pt idx="0">
                  <c:v>Leden</c:v>
                </c:pt>
                <c:pt idx="1">
                  <c:v>Únor</c:v>
                </c:pt>
                <c:pt idx="2">
                  <c:v>Březen</c:v>
                </c:pt>
              </c:strCache>
            </c:strRef>
          </c:cat>
          <c:val>
            <c:numRef>
              <c:f>'5.4'!$B$7:$D$7</c:f>
              <c:numCache>
                <c:formatCode>#,##0.0</c:formatCode>
                <c:ptCount val="3"/>
                <c:pt idx="0">
                  <c:v>89720.01</c:v>
                </c:pt>
                <c:pt idx="1">
                  <c:v>35802.5</c:v>
                </c:pt>
                <c:pt idx="2">
                  <c:v>56281.21</c:v>
                </c:pt>
              </c:numCache>
            </c:numRef>
          </c:val>
        </c:ser>
        <c:ser>
          <c:idx val="1"/>
          <c:order val="1"/>
          <c:tx>
            <c:strRef>
              <c:f>'5.4'!$A$8</c:f>
              <c:strCache>
                <c:ptCount val="1"/>
                <c:pt idx="0">
                  <c:v>Černé uhlí průmyslové</c:v>
                </c:pt>
              </c:strCache>
            </c:strRef>
          </c:tx>
          <c:spPr>
            <a:solidFill>
              <a:schemeClr val="tx1"/>
            </a:solidFill>
          </c:spPr>
          <c:invertIfNegative val="0"/>
          <c:cat>
            <c:strRef>
              <c:f>'5.4'!$B$4:$D$4</c:f>
              <c:strCache>
                <c:ptCount val="3"/>
                <c:pt idx="0">
                  <c:v>Leden</c:v>
                </c:pt>
                <c:pt idx="1">
                  <c:v>Únor</c:v>
                </c:pt>
                <c:pt idx="2">
                  <c:v>Březen</c:v>
                </c:pt>
              </c:strCache>
            </c:strRef>
          </c:cat>
          <c:val>
            <c:numRef>
              <c:f>'5.4'!$B$8:$D$8</c:f>
              <c:numCache>
                <c:formatCode>#,##0.0</c:formatCode>
                <c:ptCount val="3"/>
                <c:pt idx="0">
                  <c:v>1885374.399</c:v>
                </c:pt>
                <c:pt idx="1">
                  <c:v>1307404.4280000001</c:v>
                </c:pt>
                <c:pt idx="2">
                  <c:v>1034600.633</c:v>
                </c:pt>
              </c:numCache>
            </c:numRef>
          </c:val>
        </c:ser>
        <c:ser>
          <c:idx val="2"/>
          <c:order val="2"/>
          <c:tx>
            <c:strRef>
              <c:f>'5.4'!$A$9</c:f>
              <c:strCache>
                <c:ptCount val="1"/>
                <c:pt idx="0">
                  <c:v>Černouhelné kaly a granulát</c:v>
                </c:pt>
              </c:strCache>
            </c:strRef>
          </c:tx>
          <c:invertIfNegative val="0"/>
          <c:cat>
            <c:strRef>
              <c:f>'5.4'!$B$4:$D$4</c:f>
              <c:strCache>
                <c:ptCount val="3"/>
                <c:pt idx="0">
                  <c:v>Leden</c:v>
                </c:pt>
                <c:pt idx="1">
                  <c:v>Únor</c:v>
                </c:pt>
                <c:pt idx="2">
                  <c:v>Březen</c:v>
                </c:pt>
              </c:strCache>
            </c:strRef>
          </c:cat>
          <c:val>
            <c:numRef>
              <c:f>'5.4'!$B$9:$D$9</c:f>
              <c:numCache>
                <c:formatCode>#,##0.0</c:formatCode>
                <c:ptCount val="3"/>
                <c:pt idx="0">
                  <c:v>31892.201000000001</c:v>
                </c:pt>
                <c:pt idx="1">
                  <c:v>32527.120999999999</c:v>
                </c:pt>
                <c:pt idx="2">
                  <c:v>28052.68</c:v>
                </c:pt>
              </c:numCache>
            </c:numRef>
          </c:val>
        </c:ser>
        <c:ser>
          <c:idx val="3"/>
          <c:order val="3"/>
          <c:tx>
            <c:strRef>
              <c:f>'5.4'!$A$10</c:f>
              <c:strCache>
                <c:ptCount val="1"/>
                <c:pt idx="0">
                  <c:v>Hnědé uhlí tříděné</c:v>
                </c:pt>
              </c:strCache>
            </c:strRef>
          </c:tx>
          <c:invertIfNegative val="0"/>
          <c:cat>
            <c:strRef>
              <c:f>'5.4'!$B$4:$D$4</c:f>
              <c:strCache>
                <c:ptCount val="3"/>
                <c:pt idx="0">
                  <c:v>Leden</c:v>
                </c:pt>
                <c:pt idx="1">
                  <c:v>Únor</c:v>
                </c:pt>
                <c:pt idx="2">
                  <c:v>Březen</c:v>
                </c:pt>
              </c:strCache>
            </c:strRef>
          </c:cat>
          <c:val>
            <c:numRef>
              <c:f>'5.4'!$B$10:$D$10</c:f>
              <c:numCache>
                <c:formatCode>#,##0.0</c:formatCode>
                <c:ptCount val="3"/>
                <c:pt idx="0">
                  <c:v>610312.40699999989</c:v>
                </c:pt>
                <c:pt idx="1">
                  <c:v>498413.99400000006</c:v>
                </c:pt>
                <c:pt idx="2">
                  <c:v>403878.27799999993</c:v>
                </c:pt>
              </c:numCache>
            </c:numRef>
          </c:val>
        </c:ser>
        <c:ser>
          <c:idx val="4"/>
          <c:order val="4"/>
          <c:tx>
            <c:strRef>
              <c:f>'5.4'!$A$11</c:f>
              <c:strCache>
                <c:ptCount val="1"/>
                <c:pt idx="0">
                  <c:v>Hnědé uhlí průmyslové</c:v>
                </c:pt>
              </c:strCache>
            </c:strRef>
          </c:tx>
          <c:spPr>
            <a:solidFill>
              <a:srgbClr val="6E4932"/>
            </a:solidFill>
          </c:spPr>
          <c:invertIfNegative val="0"/>
          <c:cat>
            <c:strRef>
              <c:f>'5.4'!$B$4:$D$4</c:f>
              <c:strCache>
                <c:ptCount val="3"/>
                <c:pt idx="0">
                  <c:v>Leden</c:v>
                </c:pt>
                <c:pt idx="1">
                  <c:v>Únor</c:v>
                </c:pt>
                <c:pt idx="2">
                  <c:v>Březen</c:v>
                </c:pt>
              </c:strCache>
            </c:strRef>
          </c:cat>
          <c:val>
            <c:numRef>
              <c:f>'5.4'!$B$11:$D$11</c:f>
              <c:numCache>
                <c:formatCode>#,##0.0</c:formatCode>
                <c:ptCount val="3"/>
                <c:pt idx="0">
                  <c:v>6095805.9830000019</c:v>
                </c:pt>
                <c:pt idx="1">
                  <c:v>4824696.6009999998</c:v>
                </c:pt>
                <c:pt idx="2">
                  <c:v>4003767.0219999999</c:v>
                </c:pt>
              </c:numCache>
            </c:numRef>
          </c:val>
        </c:ser>
        <c:ser>
          <c:idx val="5"/>
          <c:order val="5"/>
          <c:tx>
            <c:strRef>
              <c:f>'5.4'!$A$12</c:f>
              <c:strCache>
                <c:ptCount val="1"/>
                <c:pt idx="0">
                  <c:v>Hnědé uhlí - Brikety</c:v>
                </c:pt>
              </c:strCache>
            </c:strRef>
          </c:tx>
          <c:invertIfNegative val="0"/>
          <c:cat>
            <c:strRef>
              <c:f>'5.4'!$B$4:$D$4</c:f>
              <c:strCache>
                <c:ptCount val="3"/>
                <c:pt idx="0">
                  <c:v>Leden</c:v>
                </c:pt>
                <c:pt idx="1">
                  <c:v>Únor</c:v>
                </c:pt>
                <c:pt idx="2">
                  <c:v>Březen</c:v>
                </c:pt>
              </c:strCache>
            </c:strRef>
          </c:cat>
          <c:val>
            <c:numRef>
              <c:f>'5.4'!$B$12:$D$12</c:f>
              <c:numCache>
                <c:formatCode>#,##0.0</c:formatCode>
                <c:ptCount val="3"/>
                <c:pt idx="0">
                  <c:v>860.7</c:v>
                </c:pt>
                <c:pt idx="1">
                  <c:v>728.7</c:v>
                </c:pt>
                <c:pt idx="2">
                  <c:v>652.79999999999995</c:v>
                </c:pt>
              </c:numCache>
            </c:numRef>
          </c:val>
        </c:ser>
        <c:ser>
          <c:idx val="6"/>
          <c:order val="6"/>
          <c:tx>
            <c:strRef>
              <c:f>'5.4'!$A$13</c:f>
              <c:strCache>
                <c:ptCount val="1"/>
                <c:pt idx="0">
                  <c:v>Hnědé uhlí - Lignit</c:v>
                </c:pt>
              </c:strCache>
            </c:strRef>
          </c:tx>
          <c:invertIfNegative val="0"/>
          <c:cat>
            <c:strRef>
              <c:f>'5.4'!$B$4:$D$4</c:f>
              <c:strCache>
                <c:ptCount val="3"/>
                <c:pt idx="0">
                  <c:v>Leden</c:v>
                </c:pt>
                <c:pt idx="1">
                  <c:v>Únor</c:v>
                </c:pt>
                <c:pt idx="2">
                  <c:v>Březen</c:v>
                </c:pt>
              </c:strCache>
            </c:strRef>
          </c:cat>
          <c:val>
            <c:numRef>
              <c:f>'5.4'!$B$13:$D$13</c:f>
              <c:numCache>
                <c:formatCode>#,##0.0</c:formatCode>
                <c:ptCount val="3"/>
                <c:pt idx="0">
                  <c:v>0</c:v>
                </c:pt>
                <c:pt idx="1">
                  <c:v>0</c:v>
                </c:pt>
                <c:pt idx="2">
                  <c:v>0</c:v>
                </c:pt>
              </c:numCache>
            </c:numRef>
          </c:val>
        </c:ser>
        <c:ser>
          <c:idx val="7"/>
          <c:order val="7"/>
          <c:tx>
            <c:strRef>
              <c:f>'5.4'!$A$14</c:f>
              <c:strCache>
                <c:ptCount val="1"/>
                <c:pt idx="0">
                  <c:v>Hnědé uhlí - Mourové kaly</c:v>
                </c:pt>
              </c:strCache>
            </c:strRef>
          </c:tx>
          <c:invertIfNegative val="0"/>
          <c:cat>
            <c:strRef>
              <c:f>'5.4'!$B$4:$D$4</c:f>
              <c:strCache>
                <c:ptCount val="3"/>
                <c:pt idx="0">
                  <c:v>Leden</c:v>
                </c:pt>
                <c:pt idx="1">
                  <c:v>Únor</c:v>
                </c:pt>
                <c:pt idx="2">
                  <c:v>Březen</c:v>
                </c:pt>
              </c:strCache>
            </c:strRef>
          </c:cat>
          <c:val>
            <c:numRef>
              <c:f>'5.4'!$B$14:$D$14</c:f>
              <c:numCache>
                <c:formatCode>#,##0.0</c:formatCode>
                <c:ptCount val="3"/>
                <c:pt idx="0">
                  <c:v>0</c:v>
                </c:pt>
                <c:pt idx="1">
                  <c:v>0</c:v>
                </c:pt>
                <c:pt idx="2">
                  <c:v>0</c:v>
                </c:pt>
              </c:numCache>
            </c:numRef>
          </c:val>
        </c:ser>
        <c:dLbls>
          <c:showLegendKey val="0"/>
          <c:showVal val="0"/>
          <c:showCatName val="0"/>
          <c:showSerName val="0"/>
          <c:showPercent val="0"/>
          <c:showBubbleSize val="0"/>
        </c:dLbls>
        <c:gapWidth val="104"/>
        <c:overlap val="100"/>
        <c:axId val="162239232"/>
        <c:axId val="162240768"/>
      </c:barChart>
      <c:catAx>
        <c:axId val="162239232"/>
        <c:scaling>
          <c:orientation val="minMax"/>
        </c:scaling>
        <c:delete val="0"/>
        <c:axPos val="b"/>
        <c:numFmt formatCode="General" sourceLinked="1"/>
        <c:majorTickMark val="none"/>
        <c:minorTickMark val="none"/>
        <c:tickLblPos val="nextTo"/>
        <c:txPr>
          <a:bodyPr/>
          <a:lstStyle/>
          <a:p>
            <a:pPr>
              <a:defRPr sz="900"/>
            </a:pPr>
            <a:endParaRPr lang="cs-CZ"/>
          </a:p>
        </c:txPr>
        <c:crossAx val="162240768"/>
        <c:crosses val="autoZero"/>
        <c:auto val="1"/>
        <c:lblAlgn val="ctr"/>
        <c:lblOffset val="100"/>
        <c:noMultiLvlLbl val="0"/>
      </c:catAx>
      <c:valAx>
        <c:axId val="16224076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62239232"/>
        <c:crosses val="autoZero"/>
        <c:crossBetween val="between"/>
      </c:valAx>
    </c:plotArea>
    <c:plotVisOnly val="1"/>
    <c:dispBlanksAs val="gap"/>
    <c:showDLblsOverMax val="0"/>
  </c:chart>
  <c:spPr>
    <a:ln>
      <a:noFill/>
    </a:ln>
  </c:spPr>
  <c:printSettings>
    <c:headerFooter/>
    <c:pageMargins b="0.3543307086614173" l="0.31496062992125984" r="0.31496062992125984" t="0.3543307086614173" header="0.31496062992125984" footer="0.31496062992125984"/>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kategori</a:t>
            </a:r>
            <a:r>
              <a:rPr lang="cs-CZ" sz="1000"/>
              <a:t>í</a:t>
            </a:r>
            <a:r>
              <a:rPr lang="en-US" sz="1000"/>
              <a:t> biomasy na </a:t>
            </a:r>
            <a:r>
              <a:rPr lang="cs-CZ" sz="1000"/>
              <a:t>dodávkách tepla</a:t>
            </a:r>
          </a:p>
        </c:rich>
      </c:tx>
      <c:layout>
        <c:manualLayout>
          <c:xMode val="edge"/>
          <c:yMode val="edge"/>
          <c:x val="0.18856132659553795"/>
          <c:y val="0"/>
        </c:manualLayout>
      </c:layout>
      <c:overlay val="0"/>
    </c:title>
    <c:autoTitleDeleted val="0"/>
    <c:plotArea>
      <c:layout>
        <c:manualLayout>
          <c:layoutTarget val="inner"/>
          <c:xMode val="edge"/>
          <c:yMode val="edge"/>
          <c:x val="0.21755065616797897"/>
          <c:y val="0.24831236352411473"/>
          <c:w val="0.61555065616797899"/>
          <c:h val="0.66907718194521393"/>
        </c:manualLayout>
      </c:layout>
      <c:doughnutChart>
        <c:varyColors val="1"/>
        <c:ser>
          <c:idx val="0"/>
          <c:order val="0"/>
          <c:dLbls>
            <c:dLbl>
              <c:idx val="2"/>
              <c:delete val="1"/>
            </c:dLbl>
            <c:dLbl>
              <c:idx val="3"/>
              <c:delete val="1"/>
            </c:dLbl>
            <c:dLbl>
              <c:idx val="4"/>
              <c:delete val="1"/>
            </c:dLbl>
            <c:txPr>
              <a:bodyPr/>
              <a:lstStyle/>
              <a:p>
                <a:pPr>
                  <a:defRPr sz="900"/>
                </a:pPr>
                <a:endParaRPr lang="cs-CZ"/>
              </a:p>
            </c:txPr>
            <c:showLegendKey val="0"/>
            <c:showVal val="0"/>
            <c:showCatName val="0"/>
            <c:showSerName val="0"/>
            <c:showPercent val="1"/>
            <c:showBubbleSize val="0"/>
            <c:showLeaderLines val="1"/>
          </c:dLbls>
          <c:cat>
            <c:strRef>
              <c:f>'5.4'!$A$24:$A$30</c:f>
              <c:strCache>
                <c:ptCount val="7"/>
                <c:pt idx="0">
                  <c:v>Brikety a pelety</c:v>
                </c:pt>
                <c:pt idx="1">
                  <c:v>Celulózové výluhy</c:v>
                </c:pt>
                <c:pt idx="2">
                  <c:v>Kapalná biopaliva</c:v>
                </c:pt>
                <c:pt idx="3">
                  <c:v>Ostatní biomasa</c:v>
                </c:pt>
                <c:pt idx="4">
                  <c:v>Palivové dříví</c:v>
                </c:pt>
                <c:pt idx="5">
                  <c:v>Piliny, kůra, štěpky, dřevní odpad</c:v>
                </c:pt>
                <c:pt idx="6">
                  <c:v>Rostlinné materiály neaglomerované</c:v>
                </c:pt>
              </c:strCache>
            </c:strRef>
          </c:cat>
          <c:val>
            <c:numRef>
              <c:f>'5.4'!$E$24:$E$30</c:f>
              <c:numCache>
                <c:formatCode>0%</c:formatCode>
                <c:ptCount val="7"/>
                <c:pt idx="0">
                  <c:v>0.11297994898948027</c:v>
                </c:pt>
                <c:pt idx="1">
                  <c:v>0.10549653970536507</c:v>
                </c:pt>
                <c:pt idx="2">
                  <c:v>0</c:v>
                </c:pt>
                <c:pt idx="3">
                  <c:v>0</c:v>
                </c:pt>
                <c:pt idx="4">
                  <c:v>1.4089748951441003E-5</c:v>
                </c:pt>
                <c:pt idx="5">
                  <c:v>0.70269052758177974</c:v>
                </c:pt>
                <c:pt idx="6">
                  <c:v>7.8818893974423584E-2</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z </a:t>
            </a:r>
            <a:r>
              <a:rPr lang="cs-CZ" sz="1000" b="1" i="0" u="none" strike="noStrike" baseline="0">
                <a:effectLst/>
              </a:rPr>
              <a:t>biomasy</a:t>
            </a:r>
            <a:r>
              <a:rPr lang="cs-CZ" sz="1000"/>
              <a:t> (GJ)</a:t>
            </a:r>
            <a:endParaRPr lang="en-US" sz="1000"/>
          </a:p>
        </c:rich>
      </c:tx>
      <c:layout>
        <c:manualLayout>
          <c:xMode val="edge"/>
          <c:yMode val="edge"/>
          <c:x val="0.26046840277777777"/>
          <c:y val="0"/>
        </c:manualLayout>
      </c:layout>
      <c:overlay val="1"/>
    </c:title>
    <c:autoTitleDeleted val="0"/>
    <c:plotArea>
      <c:layout>
        <c:manualLayout>
          <c:layoutTarget val="inner"/>
          <c:xMode val="edge"/>
          <c:yMode val="edge"/>
          <c:x val="0.14918381912787218"/>
          <c:y val="0.20077493480694161"/>
          <c:w val="0.85081618087212785"/>
          <c:h val="0.60354473072218429"/>
        </c:manualLayout>
      </c:layout>
      <c:barChart>
        <c:barDir val="col"/>
        <c:grouping val="stacked"/>
        <c:varyColors val="0"/>
        <c:ser>
          <c:idx val="0"/>
          <c:order val="0"/>
          <c:tx>
            <c:strRef>
              <c:f>'5.4'!$A$24</c:f>
              <c:strCache>
                <c:ptCount val="1"/>
                <c:pt idx="0">
                  <c:v>Brikety a pelety</c:v>
                </c:pt>
              </c:strCache>
            </c:strRef>
          </c:tx>
          <c:invertIfNegative val="0"/>
          <c:dPt>
            <c:idx val="1"/>
            <c:invertIfNegative val="0"/>
            <c:bubble3D val="0"/>
            <c:explosion val="51"/>
          </c:dPt>
          <c:dPt>
            <c:idx val="3"/>
            <c:invertIfNegative val="0"/>
            <c:bubble3D val="0"/>
            <c:explosion val="52"/>
          </c:dPt>
          <c:dPt>
            <c:idx val="4"/>
            <c:invertIfNegative val="0"/>
            <c:bubble3D val="0"/>
          </c:dPt>
          <c:dPt>
            <c:idx val="5"/>
            <c:invertIfNegative val="0"/>
            <c:bubble3D val="0"/>
          </c:dPt>
          <c:dPt>
            <c:idx val="6"/>
            <c:invertIfNegative val="0"/>
            <c:bubble3D val="0"/>
          </c:dPt>
          <c:dPt>
            <c:idx val="7"/>
            <c:invertIfNegative val="0"/>
            <c:bubble3D val="0"/>
          </c:dPt>
          <c:cat>
            <c:strRef>
              <c:f>'5.4'!$B$21:$D$21</c:f>
              <c:strCache>
                <c:ptCount val="3"/>
                <c:pt idx="0">
                  <c:v>Leden</c:v>
                </c:pt>
                <c:pt idx="1">
                  <c:v>Únor</c:v>
                </c:pt>
                <c:pt idx="2">
                  <c:v>Březen</c:v>
                </c:pt>
              </c:strCache>
            </c:strRef>
          </c:cat>
          <c:val>
            <c:numRef>
              <c:f>'5.4'!$B$24:$D$24</c:f>
              <c:numCache>
                <c:formatCode>#,##0.0</c:formatCode>
                <c:ptCount val="3"/>
                <c:pt idx="0">
                  <c:v>106626.42315559968</c:v>
                </c:pt>
                <c:pt idx="1">
                  <c:v>73607.455907781143</c:v>
                </c:pt>
                <c:pt idx="2">
                  <c:v>60323.882566414861</c:v>
                </c:pt>
              </c:numCache>
            </c:numRef>
          </c:val>
        </c:ser>
        <c:ser>
          <c:idx val="1"/>
          <c:order val="1"/>
          <c:tx>
            <c:strRef>
              <c:f>'5.4'!$A$25</c:f>
              <c:strCache>
                <c:ptCount val="1"/>
                <c:pt idx="0">
                  <c:v>Celulózové výluhy</c:v>
                </c:pt>
              </c:strCache>
            </c:strRef>
          </c:tx>
          <c:invertIfNegative val="0"/>
          <c:cat>
            <c:strRef>
              <c:f>'5.4'!$B$21:$D$21</c:f>
              <c:strCache>
                <c:ptCount val="3"/>
                <c:pt idx="0">
                  <c:v>Leden</c:v>
                </c:pt>
                <c:pt idx="1">
                  <c:v>Únor</c:v>
                </c:pt>
                <c:pt idx="2">
                  <c:v>Březen</c:v>
                </c:pt>
              </c:strCache>
            </c:strRef>
          </c:cat>
          <c:val>
            <c:numRef>
              <c:f>'5.4'!$B$25:$D$25</c:f>
              <c:numCache>
                <c:formatCode>#,##0.0</c:formatCode>
                <c:ptCount val="3"/>
                <c:pt idx="0">
                  <c:v>78185.31</c:v>
                </c:pt>
                <c:pt idx="1">
                  <c:v>71369.070000000007</c:v>
                </c:pt>
                <c:pt idx="2">
                  <c:v>75069.649999999994</c:v>
                </c:pt>
              </c:numCache>
            </c:numRef>
          </c:val>
        </c:ser>
        <c:ser>
          <c:idx val="2"/>
          <c:order val="2"/>
          <c:tx>
            <c:strRef>
              <c:f>'5.4'!$A$26</c:f>
              <c:strCache>
                <c:ptCount val="1"/>
                <c:pt idx="0">
                  <c:v>Kapalná biopaliva</c:v>
                </c:pt>
              </c:strCache>
            </c:strRef>
          </c:tx>
          <c:invertIfNegative val="0"/>
          <c:cat>
            <c:strRef>
              <c:f>'5.4'!$B$21:$D$21</c:f>
              <c:strCache>
                <c:ptCount val="3"/>
                <c:pt idx="0">
                  <c:v>Leden</c:v>
                </c:pt>
                <c:pt idx="1">
                  <c:v>Únor</c:v>
                </c:pt>
                <c:pt idx="2">
                  <c:v>Březen</c:v>
                </c:pt>
              </c:strCache>
            </c:strRef>
          </c:cat>
          <c:val>
            <c:numRef>
              <c:f>'5.4'!$B$26:$D$26</c:f>
              <c:numCache>
                <c:formatCode>#,##0.0</c:formatCode>
                <c:ptCount val="3"/>
                <c:pt idx="0">
                  <c:v>0</c:v>
                </c:pt>
                <c:pt idx="1">
                  <c:v>0</c:v>
                </c:pt>
                <c:pt idx="2">
                  <c:v>0</c:v>
                </c:pt>
              </c:numCache>
            </c:numRef>
          </c:val>
        </c:ser>
        <c:ser>
          <c:idx val="3"/>
          <c:order val="3"/>
          <c:tx>
            <c:strRef>
              <c:f>'5.4'!$A$27</c:f>
              <c:strCache>
                <c:ptCount val="1"/>
                <c:pt idx="0">
                  <c:v>Ostatní biomasa</c:v>
                </c:pt>
              </c:strCache>
            </c:strRef>
          </c:tx>
          <c:invertIfNegative val="0"/>
          <c:cat>
            <c:strRef>
              <c:f>'5.4'!$B$21:$D$21</c:f>
              <c:strCache>
                <c:ptCount val="3"/>
                <c:pt idx="0">
                  <c:v>Leden</c:v>
                </c:pt>
                <c:pt idx="1">
                  <c:v>Únor</c:v>
                </c:pt>
                <c:pt idx="2">
                  <c:v>Březen</c:v>
                </c:pt>
              </c:strCache>
            </c:strRef>
          </c:cat>
          <c:val>
            <c:numRef>
              <c:f>'5.4'!$B$27:$D$27</c:f>
              <c:numCache>
                <c:formatCode>#,##0.0</c:formatCode>
                <c:ptCount val="3"/>
                <c:pt idx="0">
                  <c:v>0</c:v>
                </c:pt>
                <c:pt idx="1">
                  <c:v>0</c:v>
                </c:pt>
                <c:pt idx="2">
                  <c:v>0</c:v>
                </c:pt>
              </c:numCache>
            </c:numRef>
          </c:val>
        </c:ser>
        <c:ser>
          <c:idx val="4"/>
          <c:order val="4"/>
          <c:tx>
            <c:strRef>
              <c:f>'5.4'!$A$28</c:f>
              <c:strCache>
                <c:ptCount val="1"/>
                <c:pt idx="0">
                  <c:v>Palivové dříví</c:v>
                </c:pt>
              </c:strCache>
            </c:strRef>
          </c:tx>
          <c:invertIfNegative val="0"/>
          <c:cat>
            <c:strRef>
              <c:f>'5.4'!$B$21:$D$21</c:f>
              <c:strCache>
                <c:ptCount val="3"/>
                <c:pt idx="0">
                  <c:v>Leden</c:v>
                </c:pt>
                <c:pt idx="1">
                  <c:v>Únor</c:v>
                </c:pt>
                <c:pt idx="2">
                  <c:v>Březen</c:v>
                </c:pt>
              </c:strCache>
            </c:strRef>
          </c:cat>
          <c:val>
            <c:numRef>
              <c:f>'5.4'!$B$28:$D$28</c:f>
              <c:numCache>
                <c:formatCode>#,##0.0</c:formatCode>
                <c:ptCount val="3"/>
                <c:pt idx="0">
                  <c:v>30</c:v>
                </c:pt>
                <c:pt idx="1">
                  <c:v>0</c:v>
                </c:pt>
                <c:pt idx="2">
                  <c:v>0</c:v>
                </c:pt>
              </c:numCache>
            </c:numRef>
          </c:val>
        </c:ser>
        <c:ser>
          <c:idx val="5"/>
          <c:order val="5"/>
          <c:tx>
            <c:strRef>
              <c:f>'5.4'!$A$29</c:f>
              <c:strCache>
                <c:ptCount val="1"/>
                <c:pt idx="0">
                  <c:v>Piliny, kůra, štěpky, dřevní odpad</c:v>
                </c:pt>
              </c:strCache>
            </c:strRef>
          </c:tx>
          <c:invertIfNegative val="0"/>
          <c:cat>
            <c:strRef>
              <c:f>'5.4'!$B$21:$D$21</c:f>
              <c:strCache>
                <c:ptCount val="3"/>
                <c:pt idx="0">
                  <c:v>Leden</c:v>
                </c:pt>
                <c:pt idx="1">
                  <c:v>Únor</c:v>
                </c:pt>
                <c:pt idx="2">
                  <c:v>Březen</c:v>
                </c:pt>
              </c:strCache>
            </c:strRef>
          </c:cat>
          <c:val>
            <c:numRef>
              <c:f>'5.4'!$B$29:$D$29</c:f>
              <c:numCache>
                <c:formatCode>#,##0.0</c:formatCode>
                <c:ptCount val="3"/>
                <c:pt idx="0">
                  <c:v>563389.54184440034</c:v>
                </c:pt>
                <c:pt idx="1">
                  <c:v>448503.59009221883</c:v>
                </c:pt>
                <c:pt idx="2">
                  <c:v>484280.85243358521</c:v>
                </c:pt>
              </c:numCache>
            </c:numRef>
          </c:val>
        </c:ser>
        <c:ser>
          <c:idx val="6"/>
          <c:order val="6"/>
          <c:tx>
            <c:strRef>
              <c:f>'5.4'!$A$30</c:f>
              <c:strCache>
                <c:ptCount val="1"/>
                <c:pt idx="0">
                  <c:v>Rostlinné materiály neaglomerované</c:v>
                </c:pt>
              </c:strCache>
            </c:strRef>
          </c:tx>
          <c:invertIfNegative val="0"/>
          <c:cat>
            <c:strRef>
              <c:f>'5.4'!$B$21:$D$21</c:f>
              <c:strCache>
                <c:ptCount val="3"/>
                <c:pt idx="0">
                  <c:v>Leden</c:v>
                </c:pt>
                <c:pt idx="1">
                  <c:v>Únor</c:v>
                </c:pt>
                <c:pt idx="2">
                  <c:v>Březen</c:v>
                </c:pt>
              </c:strCache>
            </c:strRef>
          </c:cat>
          <c:val>
            <c:numRef>
              <c:f>'5.4'!$B$30:$D$30</c:f>
              <c:numCache>
                <c:formatCode>#,##0.0</c:formatCode>
                <c:ptCount val="3"/>
                <c:pt idx="0">
                  <c:v>67254.733000000007</c:v>
                </c:pt>
                <c:pt idx="1">
                  <c:v>54094.369999999995</c:v>
                </c:pt>
                <c:pt idx="2">
                  <c:v>46472.682000000001</c:v>
                </c:pt>
              </c:numCache>
            </c:numRef>
          </c:val>
        </c:ser>
        <c:dLbls>
          <c:showLegendKey val="0"/>
          <c:showVal val="0"/>
          <c:showCatName val="0"/>
          <c:showSerName val="0"/>
          <c:showPercent val="0"/>
          <c:showBubbleSize val="0"/>
        </c:dLbls>
        <c:gapWidth val="104"/>
        <c:overlap val="100"/>
        <c:axId val="162350208"/>
        <c:axId val="162351744"/>
      </c:barChart>
      <c:catAx>
        <c:axId val="162350208"/>
        <c:scaling>
          <c:orientation val="minMax"/>
        </c:scaling>
        <c:delete val="0"/>
        <c:axPos val="b"/>
        <c:numFmt formatCode="General" sourceLinked="1"/>
        <c:majorTickMark val="none"/>
        <c:minorTickMark val="none"/>
        <c:tickLblPos val="nextTo"/>
        <c:txPr>
          <a:bodyPr/>
          <a:lstStyle/>
          <a:p>
            <a:pPr>
              <a:defRPr sz="900"/>
            </a:pPr>
            <a:endParaRPr lang="cs-CZ"/>
          </a:p>
        </c:txPr>
        <c:crossAx val="162351744"/>
        <c:crosses val="autoZero"/>
        <c:auto val="1"/>
        <c:lblAlgn val="ctr"/>
        <c:lblOffset val="100"/>
        <c:noMultiLvlLbl val="0"/>
      </c:catAx>
      <c:valAx>
        <c:axId val="16235174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62350208"/>
        <c:crosses val="autoZero"/>
        <c:crossBetween val="between"/>
      </c:valAx>
    </c:plotArea>
    <c:plotVisOnly val="1"/>
    <c:dispBlanksAs val="gap"/>
    <c:showDLblsOverMax val="0"/>
  </c:chart>
  <c:spPr>
    <a:ln>
      <a:noFill/>
    </a:ln>
  </c:spPr>
  <c:printSettings>
    <c:headerFooter/>
    <c:pageMargins b="0.3543307086614173" l="0.31496062992125984" r="0.31496062992125984" t="0.3543307086614173" header="0.31496062992125984" footer="0.31496062992125984"/>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kategori</a:t>
            </a:r>
            <a:r>
              <a:rPr lang="cs-CZ" sz="1000"/>
              <a:t>í</a:t>
            </a:r>
            <a:r>
              <a:rPr lang="en-US" sz="1000"/>
              <a:t> </a:t>
            </a:r>
            <a:r>
              <a:rPr lang="cs-CZ" sz="1000"/>
              <a:t>bioplynu</a:t>
            </a:r>
            <a:r>
              <a:rPr lang="en-US" sz="1000"/>
              <a:t> na </a:t>
            </a:r>
            <a:r>
              <a:rPr lang="cs-CZ" sz="1000"/>
              <a:t>dodávkách tepla</a:t>
            </a:r>
          </a:p>
        </c:rich>
      </c:tx>
      <c:layout>
        <c:manualLayout>
          <c:xMode val="edge"/>
          <c:yMode val="edge"/>
          <c:x val="0.18327903344065799"/>
          <c:y val="0"/>
        </c:manualLayout>
      </c:layout>
      <c:overlay val="0"/>
    </c:title>
    <c:autoTitleDeleted val="0"/>
    <c:plotArea>
      <c:layout>
        <c:manualLayout>
          <c:layoutTarget val="inner"/>
          <c:xMode val="edge"/>
          <c:yMode val="edge"/>
          <c:x val="0.28018243681049743"/>
          <c:y val="0.22858539234319847"/>
          <c:w val="0.48155135403071631"/>
          <c:h val="0.65371193885738377"/>
        </c:manualLayout>
      </c:layout>
      <c:doughnutChart>
        <c:varyColors val="1"/>
        <c:ser>
          <c:idx val="0"/>
          <c:order val="0"/>
          <c:dLbls>
            <c:dLbl>
              <c:idx val="0"/>
              <c:numFmt formatCode="0%" sourceLinked="0"/>
              <c:spPr/>
              <c:txPr>
                <a:bodyPr/>
                <a:lstStyle/>
                <a:p>
                  <a:pPr>
                    <a:defRPr sz="900"/>
                  </a:pPr>
                  <a:endParaRPr lang="cs-CZ"/>
                </a:p>
              </c:txPr>
              <c:showLegendKey val="0"/>
              <c:showVal val="0"/>
              <c:showCatName val="0"/>
              <c:showSerName val="0"/>
              <c:showPercent val="1"/>
              <c:showBubbleSize val="0"/>
            </c:dLbl>
            <c:dLbl>
              <c:idx val="1"/>
              <c:layout>
                <c:manualLayout>
                  <c:x val="0.12826953044345979"/>
                  <c:y val="-9.8475032393102752E-3"/>
                </c:manualLayout>
              </c:layout>
              <c:numFmt formatCode="0.0%" sourceLinked="0"/>
              <c:spPr>
                <a:ln w="3175"/>
              </c:spPr>
              <c:txPr>
                <a:bodyPr/>
                <a:lstStyle/>
                <a:p>
                  <a:pPr>
                    <a:defRPr sz="900"/>
                  </a:pPr>
                  <a:endParaRPr lang="cs-CZ"/>
                </a:p>
              </c:txPr>
              <c:showLegendKey val="0"/>
              <c:showVal val="0"/>
              <c:showCatName val="0"/>
              <c:showSerName val="0"/>
              <c:showPercent val="1"/>
              <c:showBubbleSize val="0"/>
            </c:dLbl>
            <c:txPr>
              <a:bodyPr/>
              <a:lstStyle/>
              <a:p>
                <a:pPr>
                  <a:defRPr sz="900"/>
                </a:pPr>
                <a:endParaRPr lang="cs-CZ"/>
              </a:p>
            </c:txPr>
            <c:showLegendKey val="0"/>
            <c:showVal val="0"/>
            <c:showCatName val="0"/>
            <c:showSerName val="0"/>
            <c:showPercent val="1"/>
            <c:showBubbleSize val="0"/>
            <c:showLeaderLines val="1"/>
          </c:dLbls>
          <c:cat>
            <c:strRef>
              <c:f>'5.4'!$A$39:$A$41</c:f>
              <c:strCache>
                <c:ptCount val="3"/>
                <c:pt idx="0">
                  <c:v>Skládkový plyn</c:v>
                </c:pt>
                <c:pt idx="1">
                  <c:v>Kalový plyn (ČOV)</c:v>
                </c:pt>
                <c:pt idx="2">
                  <c:v>Ostatní bioplyn</c:v>
                </c:pt>
              </c:strCache>
            </c:strRef>
          </c:cat>
          <c:val>
            <c:numRef>
              <c:f>'5.4'!$E$39:$E$41</c:f>
              <c:numCache>
                <c:formatCode>0%</c:formatCode>
                <c:ptCount val="3"/>
                <c:pt idx="0">
                  <c:v>6.6961925438182371E-2</c:v>
                </c:pt>
                <c:pt idx="1">
                  <c:v>5.446163179141642E-3</c:v>
                </c:pt>
                <c:pt idx="2">
                  <c:v>0.92759191138267594</c:v>
                </c:pt>
              </c:numCache>
            </c:numRef>
          </c:val>
        </c:ser>
        <c:dLbls>
          <c:showLegendKey val="0"/>
          <c:showVal val="0"/>
          <c:showCatName val="0"/>
          <c:showSerName val="0"/>
          <c:showPercent val="0"/>
          <c:showBubbleSize val="0"/>
          <c:showLeaderLines val="1"/>
        </c:dLbls>
        <c:firstSliceAng val="61"/>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a:t>
            </a:r>
            <a:r>
              <a:rPr lang="cs-CZ" sz="1000" baseline="0"/>
              <a:t>z bioplynu (GJ)</a:t>
            </a:r>
            <a:endParaRPr lang="cs-CZ" sz="1000"/>
          </a:p>
        </c:rich>
      </c:tx>
      <c:layout>
        <c:manualLayout>
          <c:xMode val="edge"/>
          <c:yMode val="edge"/>
          <c:x val="0.22604023205586388"/>
          <c:y val="0"/>
        </c:manualLayout>
      </c:layout>
      <c:overlay val="0"/>
    </c:title>
    <c:autoTitleDeleted val="0"/>
    <c:plotArea>
      <c:layout>
        <c:manualLayout>
          <c:layoutTarget val="inner"/>
          <c:xMode val="edge"/>
          <c:yMode val="edge"/>
          <c:x val="0.1236734401910453"/>
          <c:y val="0.20874583333333332"/>
          <c:w val="0.84557883094801833"/>
          <c:h val="0.61349374999999995"/>
        </c:manualLayout>
      </c:layout>
      <c:barChart>
        <c:barDir val="col"/>
        <c:grouping val="stacked"/>
        <c:varyColors val="0"/>
        <c:ser>
          <c:idx val="0"/>
          <c:order val="0"/>
          <c:tx>
            <c:strRef>
              <c:f>'5.4'!$A$39</c:f>
              <c:strCache>
                <c:ptCount val="1"/>
                <c:pt idx="0">
                  <c:v>Skládkový plyn</c:v>
                </c:pt>
              </c:strCache>
            </c:strRef>
          </c:tx>
          <c:invertIfNegative val="0"/>
          <c:cat>
            <c:strRef>
              <c:f>'5.4'!$B$36:$D$36</c:f>
              <c:strCache>
                <c:ptCount val="3"/>
                <c:pt idx="0">
                  <c:v>Leden</c:v>
                </c:pt>
                <c:pt idx="1">
                  <c:v>Únor</c:v>
                </c:pt>
                <c:pt idx="2">
                  <c:v>Březen</c:v>
                </c:pt>
              </c:strCache>
            </c:strRef>
          </c:cat>
          <c:val>
            <c:numRef>
              <c:f>'5.4'!$B$39:$D$39</c:f>
              <c:numCache>
                <c:formatCode>#,##0.0</c:formatCode>
                <c:ptCount val="3"/>
                <c:pt idx="0">
                  <c:v>4377</c:v>
                </c:pt>
                <c:pt idx="1">
                  <c:v>3802</c:v>
                </c:pt>
                <c:pt idx="2">
                  <c:v>3981</c:v>
                </c:pt>
              </c:numCache>
            </c:numRef>
          </c:val>
        </c:ser>
        <c:ser>
          <c:idx val="1"/>
          <c:order val="1"/>
          <c:tx>
            <c:strRef>
              <c:f>'5.4'!$A$40</c:f>
              <c:strCache>
                <c:ptCount val="1"/>
                <c:pt idx="0">
                  <c:v>Kalový plyn (ČOV)</c:v>
                </c:pt>
              </c:strCache>
            </c:strRef>
          </c:tx>
          <c:invertIfNegative val="0"/>
          <c:cat>
            <c:strRef>
              <c:f>'5.4'!$B$36:$D$36</c:f>
              <c:strCache>
                <c:ptCount val="3"/>
                <c:pt idx="0">
                  <c:v>Leden</c:v>
                </c:pt>
                <c:pt idx="1">
                  <c:v>Únor</c:v>
                </c:pt>
                <c:pt idx="2">
                  <c:v>Březen</c:v>
                </c:pt>
              </c:strCache>
            </c:strRef>
          </c:cat>
          <c:val>
            <c:numRef>
              <c:f>'5.4'!$B$40:$D$40</c:f>
              <c:numCache>
                <c:formatCode>#,##0.0</c:formatCode>
                <c:ptCount val="3"/>
                <c:pt idx="0">
                  <c:v>340</c:v>
                </c:pt>
                <c:pt idx="1">
                  <c:v>315</c:v>
                </c:pt>
                <c:pt idx="2">
                  <c:v>334</c:v>
                </c:pt>
              </c:numCache>
            </c:numRef>
          </c:val>
        </c:ser>
        <c:ser>
          <c:idx val="2"/>
          <c:order val="2"/>
          <c:tx>
            <c:strRef>
              <c:f>'5.4'!$A$41</c:f>
              <c:strCache>
                <c:ptCount val="1"/>
                <c:pt idx="0">
                  <c:v>Ostatní bioplyn</c:v>
                </c:pt>
              </c:strCache>
            </c:strRef>
          </c:tx>
          <c:invertIfNegative val="0"/>
          <c:cat>
            <c:strRef>
              <c:f>'5.4'!$B$36:$D$36</c:f>
              <c:strCache>
                <c:ptCount val="3"/>
                <c:pt idx="0">
                  <c:v>Leden</c:v>
                </c:pt>
                <c:pt idx="1">
                  <c:v>Únor</c:v>
                </c:pt>
                <c:pt idx="2">
                  <c:v>Březen</c:v>
                </c:pt>
              </c:strCache>
            </c:strRef>
          </c:cat>
          <c:val>
            <c:numRef>
              <c:f>'5.4'!$B$41:$D$41</c:f>
              <c:numCache>
                <c:formatCode>#,##0.0</c:formatCode>
                <c:ptCount val="3"/>
                <c:pt idx="0">
                  <c:v>62313.102999999988</c:v>
                </c:pt>
                <c:pt idx="1">
                  <c:v>53577.044000000016</c:v>
                </c:pt>
                <c:pt idx="2">
                  <c:v>52556.586999999992</c:v>
                </c:pt>
              </c:numCache>
            </c:numRef>
          </c:val>
        </c:ser>
        <c:dLbls>
          <c:showLegendKey val="0"/>
          <c:showVal val="0"/>
          <c:showCatName val="0"/>
          <c:showSerName val="0"/>
          <c:showPercent val="0"/>
          <c:showBubbleSize val="0"/>
        </c:dLbls>
        <c:gapWidth val="104"/>
        <c:overlap val="100"/>
        <c:axId val="162606080"/>
        <c:axId val="162632448"/>
      </c:barChart>
      <c:catAx>
        <c:axId val="162606080"/>
        <c:scaling>
          <c:orientation val="minMax"/>
        </c:scaling>
        <c:delete val="0"/>
        <c:axPos val="b"/>
        <c:numFmt formatCode="General" sourceLinked="1"/>
        <c:majorTickMark val="none"/>
        <c:minorTickMark val="none"/>
        <c:tickLblPos val="nextTo"/>
        <c:txPr>
          <a:bodyPr/>
          <a:lstStyle/>
          <a:p>
            <a:pPr>
              <a:defRPr sz="900"/>
            </a:pPr>
            <a:endParaRPr lang="cs-CZ"/>
          </a:p>
        </c:txPr>
        <c:crossAx val="162632448"/>
        <c:crosses val="autoZero"/>
        <c:auto val="1"/>
        <c:lblAlgn val="ctr"/>
        <c:lblOffset val="100"/>
        <c:noMultiLvlLbl val="0"/>
      </c:catAx>
      <c:valAx>
        <c:axId val="162632448"/>
        <c:scaling>
          <c:orientation val="minMax"/>
          <c:max val="80000"/>
        </c:scaling>
        <c:delete val="0"/>
        <c:axPos val="l"/>
        <c:majorGridlines/>
        <c:numFmt formatCode="#,##0" sourceLinked="0"/>
        <c:majorTickMark val="out"/>
        <c:minorTickMark val="none"/>
        <c:tickLblPos val="nextTo"/>
        <c:spPr>
          <a:ln>
            <a:noFill/>
          </a:ln>
        </c:spPr>
        <c:txPr>
          <a:bodyPr/>
          <a:lstStyle/>
          <a:p>
            <a:pPr>
              <a:defRPr sz="900"/>
            </a:pPr>
            <a:endParaRPr lang="cs-CZ"/>
          </a:p>
        </c:txPr>
        <c:crossAx val="162606080"/>
        <c:crosses val="autoZero"/>
        <c:crossBetween val="between"/>
        <c:majorUnit val="20000"/>
        <c:minorUnit val="1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'5.4'!$F$24</c:f>
              <c:strCache>
                <c:ptCount val="1"/>
              </c:strCache>
            </c:strRef>
          </c:tx>
          <c:invertIfNegative val="0"/>
          <c:cat>
            <c:numRef>
              <c:f>'5.4'!$G$23</c:f>
              <c:numCache>
                <c:formatCode>General</c:formatCode>
                <c:ptCount val="1"/>
              </c:numCache>
            </c:numRef>
          </c:cat>
          <c:val>
            <c:numRef>
              <c:f>'5.4'!$G$24</c:f>
              <c:numCache>
                <c:formatCode>General</c:formatCode>
                <c:ptCount val="1"/>
              </c:numCache>
            </c:numRef>
          </c:val>
        </c:ser>
        <c:ser>
          <c:idx val="1"/>
          <c:order val="1"/>
          <c:tx>
            <c:strRef>
              <c:f>'5.4'!$F$25</c:f>
              <c:strCache>
                <c:ptCount val="1"/>
              </c:strCache>
            </c:strRef>
          </c:tx>
          <c:invertIfNegative val="0"/>
          <c:cat>
            <c:numRef>
              <c:f>'5.4'!$G$23</c:f>
              <c:numCache>
                <c:formatCode>General</c:formatCode>
                <c:ptCount val="1"/>
              </c:numCache>
            </c:numRef>
          </c:cat>
          <c:val>
            <c:numRef>
              <c:f>'5.4'!$G$25</c:f>
              <c:numCache>
                <c:formatCode>General</c:formatCode>
                <c:ptCount val="1"/>
              </c:numCache>
            </c:numRef>
          </c:val>
        </c:ser>
        <c:ser>
          <c:idx val="2"/>
          <c:order val="2"/>
          <c:tx>
            <c:strRef>
              <c:f>'5.4'!$F$26</c:f>
              <c:strCache>
                <c:ptCount val="1"/>
              </c:strCache>
            </c:strRef>
          </c:tx>
          <c:invertIfNegative val="0"/>
          <c:cat>
            <c:numRef>
              <c:f>'5.4'!$G$23</c:f>
              <c:numCache>
                <c:formatCode>General</c:formatCode>
                <c:ptCount val="1"/>
              </c:numCache>
            </c:numRef>
          </c:cat>
          <c:val>
            <c:numRef>
              <c:f>'5.4'!$G$26</c:f>
              <c:numCache>
                <c:formatCode>General</c:formatCode>
                <c:ptCount val="1"/>
              </c:numCache>
            </c:numRef>
          </c:val>
        </c:ser>
        <c:ser>
          <c:idx val="3"/>
          <c:order val="3"/>
          <c:tx>
            <c:strRef>
              <c:f>'5.4'!$F$27</c:f>
              <c:strCache>
                <c:ptCount val="1"/>
              </c:strCache>
            </c:strRef>
          </c:tx>
          <c:invertIfNegative val="0"/>
          <c:cat>
            <c:numRef>
              <c:f>'5.4'!$G$23</c:f>
              <c:numCache>
                <c:formatCode>General</c:formatCode>
                <c:ptCount val="1"/>
              </c:numCache>
            </c:numRef>
          </c:cat>
          <c:val>
            <c:numRef>
              <c:f>'5.4'!$G$27</c:f>
              <c:numCache>
                <c:formatCode>General</c:formatCode>
                <c:ptCount val="1"/>
              </c:numCache>
            </c:numRef>
          </c:val>
        </c:ser>
        <c:ser>
          <c:idx val="4"/>
          <c:order val="4"/>
          <c:tx>
            <c:strRef>
              <c:f>'5.4'!$F$28</c:f>
              <c:strCache>
                <c:ptCount val="1"/>
              </c:strCache>
            </c:strRef>
          </c:tx>
          <c:invertIfNegative val="0"/>
          <c:cat>
            <c:numRef>
              <c:f>'5.4'!$G$23</c:f>
              <c:numCache>
                <c:formatCode>General</c:formatCode>
                <c:ptCount val="1"/>
              </c:numCache>
            </c:numRef>
          </c:cat>
          <c:val>
            <c:numRef>
              <c:f>'5.4'!$G$28</c:f>
              <c:numCache>
                <c:formatCode>General</c:formatCode>
                <c:ptCount val="1"/>
              </c:numCache>
            </c:numRef>
          </c:val>
        </c:ser>
        <c:ser>
          <c:idx val="5"/>
          <c:order val="5"/>
          <c:tx>
            <c:strRef>
              <c:f>'5.4'!$F$29</c:f>
              <c:strCache>
                <c:ptCount val="1"/>
              </c:strCache>
            </c:strRef>
          </c:tx>
          <c:invertIfNegative val="0"/>
          <c:cat>
            <c:numRef>
              <c:f>'5.4'!$G$23</c:f>
              <c:numCache>
                <c:formatCode>General</c:formatCode>
                <c:ptCount val="1"/>
              </c:numCache>
            </c:numRef>
          </c:cat>
          <c:val>
            <c:numRef>
              <c:f>'5.4'!$G$29</c:f>
              <c:numCache>
                <c:formatCode>General</c:formatCode>
                <c:ptCount val="1"/>
              </c:numCache>
            </c:numRef>
          </c:val>
        </c:ser>
        <c:ser>
          <c:idx val="6"/>
          <c:order val="6"/>
          <c:tx>
            <c:strRef>
              <c:f>'5.4'!$F$30</c:f>
              <c:strCache>
                <c:ptCount val="1"/>
              </c:strCache>
            </c:strRef>
          </c:tx>
          <c:invertIfNegative val="0"/>
          <c:cat>
            <c:numRef>
              <c:f>'5.4'!$G$23</c:f>
              <c:numCache>
                <c:formatCode>General</c:formatCode>
                <c:ptCount val="1"/>
              </c:numCache>
            </c:numRef>
          </c:cat>
          <c:val>
            <c:numRef>
              <c:f>'5.4'!$G$30</c:f>
              <c:numCache>
                <c:formatCode>General</c:formatCode>
                <c:ptCount val="1"/>
              </c:numCache>
            </c:numRef>
          </c:val>
        </c:ser>
        <c:dLbls>
          <c:showLegendKey val="0"/>
          <c:showVal val="0"/>
          <c:showCatName val="0"/>
          <c:showSerName val="0"/>
          <c:showPercent val="0"/>
          <c:showBubbleSize val="0"/>
        </c:dLbls>
        <c:gapWidth val="150"/>
        <c:axId val="162661504"/>
        <c:axId val="162663040"/>
      </c:barChart>
      <c:catAx>
        <c:axId val="162661504"/>
        <c:scaling>
          <c:orientation val="minMax"/>
        </c:scaling>
        <c:delete val="1"/>
        <c:axPos val="b"/>
        <c:numFmt formatCode="General" sourceLinked="1"/>
        <c:majorTickMark val="out"/>
        <c:minorTickMark val="none"/>
        <c:tickLblPos val="nextTo"/>
        <c:crossAx val="162663040"/>
        <c:crosses val="autoZero"/>
        <c:auto val="1"/>
        <c:lblAlgn val="ctr"/>
        <c:lblOffset val="100"/>
        <c:noMultiLvlLbl val="0"/>
      </c:catAx>
      <c:valAx>
        <c:axId val="162663040"/>
        <c:scaling>
          <c:orientation val="minMax"/>
        </c:scaling>
        <c:delete val="1"/>
        <c:axPos val="l"/>
        <c:numFmt formatCode="General" sourceLinked="1"/>
        <c:majorTickMark val="out"/>
        <c:minorTickMark val="none"/>
        <c:tickLblPos val="nextTo"/>
        <c:crossAx val="162661504"/>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'5.4'!$F$39</c:f>
              <c:strCache>
                <c:ptCount val="1"/>
              </c:strCache>
            </c:strRef>
          </c:tx>
          <c:invertIfNegative val="0"/>
          <c:cat>
            <c:numRef>
              <c:f>'5.4'!$G$38</c:f>
              <c:numCache>
                <c:formatCode>General</c:formatCode>
                <c:ptCount val="1"/>
              </c:numCache>
            </c:numRef>
          </c:cat>
          <c:val>
            <c:numRef>
              <c:f>'5.4'!$G$39</c:f>
              <c:numCache>
                <c:formatCode>General</c:formatCode>
                <c:ptCount val="1"/>
              </c:numCache>
            </c:numRef>
          </c:val>
        </c:ser>
        <c:ser>
          <c:idx val="1"/>
          <c:order val="1"/>
          <c:tx>
            <c:strRef>
              <c:f>'5.4'!$F$40</c:f>
              <c:strCache>
                <c:ptCount val="1"/>
              </c:strCache>
            </c:strRef>
          </c:tx>
          <c:invertIfNegative val="0"/>
          <c:cat>
            <c:numRef>
              <c:f>'5.4'!$G$38</c:f>
              <c:numCache>
                <c:formatCode>General</c:formatCode>
                <c:ptCount val="1"/>
              </c:numCache>
            </c:numRef>
          </c:cat>
          <c:val>
            <c:numRef>
              <c:f>'5.4'!$G$40</c:f>
              <c:numCache>
                <c:formatCode>General</c:formatCode>
                <c:ptCount val="1"/>
              </c:numCache>
            </c:numRef>
          </c:val>
        </c:ser>
        <c:ser>
          <c:idx val="2"/>
          <c:order val="2"/>
          <c:tx>
            <c:strRef>
              <c:f>'5.4'!$F$41</c:f>
              <c:strCache>
                <c:ptCount val="1"/>
              </c:strCache>
            </c:strRef>
          </c:tx>
          <c:invertIfNegative val="0"/>
          <c:cat>
            <c:numRef>
              <c:f>'5.4'!$G$38</c:f>
              <c:numCache>
                <c:formatCode>General</c:formatCode>
                <c:ptCount val="1"/>
              </c:numCache>
            </c:numRef>
          </c:cat>
          <c:val>
            <c:numRef>
              <c:f>'5.4'!$G$41</c:f>
              <c:numCache>
                <c:formatCode>General</c:formatCode>
                <c:ptCount val="1"/>
              </c:numCache>
            </c:numRef>
          </c:val>
        </c:ser>
        <c:dLbls>
          <c:showLegendKey val="0"/>
          <c:showVal val="0"/>
          <c:showCatName val="0"/>
          <c:showSerName val="0"/>
          <c:showPercent val="0"/>
          <c:showBubbleSize val="0"/>
        </c:dLbls>
        <c:gapWidth val="150"/>
        <c:axId val="162701312"/>
        <c:axId val="162702848"/>
      </c:barChart>
      <c:catAx>
        <c:axId val="162701312"/>
        <c:scaling>
          <c:orientation val="minMax"/>
        </c:scaling>
        <c:delete val="1"/>
        <c:axPos val="b"/>
        <c:numFmt formatCode="General" sourceLinked="1"/>
        <c:majorTickMark val="out"/>
        <c:minorTickMark val="none"/>
        <c:tickLblPos val="nextTo"/>
        <c:crossAx val="162702848"/>
        <c:crosses val="autoZero"/>
        <c:auto val="1"/>
        <c:lblAlgn val="ctr"/>
        <c:lblOffset val="100"/>
        <c:noMultiLvlLbl val="0"/>
      </c:catAx>
      <c:valAx>
        <c:axId val="162702848"/>
        <c:scaling>
          <c:orientation val="minMax"/>
        </c:scaling>
        <c:delete val="1"/>
        <c:axPos val="l"/>
        <c:numFmt formatCode="General" sourceLinked="1"/>
        <c:majorTickMark val="out"/>
        <c:minorTickMark val="none"/>
        <c:tickLblPos val="nextTo"/>
        <c:crossAx val="16270131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'5.4'!$F$7</c:f>
              <c:strCache>
                <c:ptCount val="1"/>
              </c:strCache>
            </c:strRef>
          </c:tx>
          <c:invertIfNegative val="0"/>
          <c:cat>
            <c:numRef>
              <c:f>'5.4'!$G$6</c:f>
              <c:numCache>
                <c:formatCode>General</c:formatCode>
                <c:ptCount val="1"/>
              </c:numCache>
            </c:numRef>
          </c:cat>
          <c:val>
            <c:numRef>
              <c:f>'5.4'!$G$7</c:f>
              <c:numCache>
                <c:formatCode>General</c:formatCode>
                <c:ptCount val="1"/>
              </c:numCache>
            </c:numRef>
          </c:val>
        </c:ser>
        <c:ser>
          <c:idx val="1"/>
          <c:order val="1"/>
          <c:tx>
            <c:strRef>
              <c:f>'5.4'!$F$8</c:f>
              <c:strCache>
                <c:ptCount val="1"/>
              </c:strCache>
            </c:strRef>
          </c:tx>
          <c:spPr>
            <a:solidFill>
              <a:schemeClr val="tx1"/>
            </a:solidFill>
          </c:spPr>
          <c:invertIfNegative val="0"/>
          <c:cat>
            <c:numRef>
              <c:f>'5.4'!$G$6</c:f>
              <c:numCache>
                <c:formatCode>General</c:formatCode>
                <c:ptCount val="1"/>
              </c:numCache>
            </c:numRef>
          </c:cat>
          <c:val>
            <c:numRef>
              <c:f>'5.4'!$G$8</c:f>
              <c:numCache>
                <c:formatCode>General</c:formatCode>
                <c:ptCount val="1"/>
              </c:numCache>
            </c:numRef>
          </c:val>
        </c:ser>
        <c:ser>
          <c:idx val="2"/>
          <c:order val="2"/>
          <c:tx>
            <c:strRef>
              <c:f>'5.4'!$F$9</c:f>
              <c:strCache>
                <c:ptCount val="1"/>
              </c:strCache>
            </c:strRef>
          </c:tx>
          <c:invertIfNegative val="0"/>
          <c:cat>
            <c:numRef>
              <c:f>'5.4'!$G$6</c:f>
              <c:numCache>
                <c:formatCode>General</c:formatCode>
                <c:ptCount val="1"/>
              </c:numCache>
            </c:numRef>
          </c:cat>
          <c:val>
            <c:numRef>
              <c:f>'5.4'!$G$9</c:f>
              <c:numCache>
                <c:formatCode>General</c:formatCode>
                <c:ptCount val="1"/>
              </c:numCache>
            </c:numRef>
          </c:val>
        </c:ser>
        <c:ser>
          <c:idx val="3"/>
          <c:order val="3"/>
          <c:tx>
            <c:strRef>
              <c:f>'5.4'!$F$10</c:f>
              <c:strCache>
                <c:ptCount val="1"/>
              </c:strCache>
            </c:strRef>
          </c:tx>
          <c:invertIfNegative val="0"/>
          <c:cat>
            <c:numRef>
              <c:f>'5.4'!$G$6</c:f>
              <c:numCache>
                <c:formatCode>General</c:formatCode>
                <c:ptCount val="1"/>
              </c:numCache>
            </c:numRef>
          </c:cat>
          <c:val>
            <c:numRef>
              <c:f>'5.4'!$G$10</c:f>
              <c:numCache>
                <c:formatCode>General</c:formatCode>
                <c:ptCount val="1"/>
              </c:numCache>
            </c:numRef>
          </c:val>
        </c:ser>
        <c:ser>
          <c:idx val="4"/>
          <c:order val="4"/>
          <c:tx>
            <c:strRef>
              <c:f>'5.4'!$F$11</c:f>
              <c:strCache>
                <c:ptCount val="1"/>
              </c:strCache>
            </c:strRef>
          </c:tx>
          <c:spPr>
            <a:solidFill>
              <a:srgbClr val="6E4932"/>
            </a:solidFill>
          </c:spPr>
          <c:invertIfNegative val="0"/>
          <c:cat>
            <c:numRef>
              <c:f>'5.4'!$G$6</c:f>
              <c:numCache>
                <c:formatCode>General</c:formatCode>
                <c:ptCount val="1"/>
              </c:numCache>
            </c:numRef>
          </c:cat>
          <c:val>
            <c:numRef>
              <c:f>'5.4'!$G$11</c:f>
              <c:numCache>
                <c:formatCode>General</c:formatCode>
                <c:ptCount val="1"/>
              </c:numCache>
            </c:numRef>
          </c:val>
        </c:ser>
        <c:ser>
          <c:idx val="5"/>
          <c:order val="5"/>
          <c:tx>
            <c:strRef>
              <c:f>'5.4'!$F$12</c:f>
              <c:strCache>
                <c:ptCount val="1"/>
              </c:strCache>
            </c:strRef>
          </c:tx>
          <c:invertIfNegative val="0"/>
          <c:cat>
            <c:numRef>
              <c:f>'5.4'!$G$6</c:f>
              <c:numCache>
                <c:formatCode>General</c:formatCode>
                <c:ptCount val="1"/>
              </c:numCache>
            </c:numRef>
          </c:cat>
          <c:val>
            <c:numRef>
              <c:f>'5.4'!$G$12</c:f>
              <c:numCache>
                <c:formatCode>General</c:formatCode>
                <c:ptCount val="1"/>
              </c:numCache>
            </c:numRef>
          </c:val>
        </c:ser>
        <c:ser>
          <c:idx val="6"/>
          <c:order val="6"/>
          <c:tx>
            <c:strRef>
              <c:f>'5.4'!$F$13</c:f>
              <c:strCache>
                <c:ptCount val="1"/>
              </c:strCache>
            </c:strRef>
          </c:tx>
          <c:invertIfNegative val="0"/>
          <c:cat>
            <c:numRef>
              <c:f>'5.4'!$G$6</c:f>
              <c:numCache>
                <c:formatCode>General</c:formatCode>
                <c:ptCount val="1"/>
              </c:numCache>
            </c:numRef>
          </c:cat>
          <c:val>
            <c:numRef>
              <c:f>'5.4'!$G$13</c:f>
              <c:numCache>
                <c:formatCode>General</c:formatCode>
                <c:ptCount val="1"/>
              </c:numCache>
            </c:numRef>
          </c:val>
        </c:ser>
        <c:ser>
          <c:idx val="7"/>
          <c:order val="7"/>
          <c:tx>
            <c:strRef>
              <c:f>'5.4'!$F$14</c:f>
              <c:strCache>
                <c:ptCount val="1"/>
              </c:strCache>
            </c:strRef>
          </c:tx>
          <c:invertIfNegative val="0"/>
          <c:cat>
            <c:numRef>
              <c:f>'5.4'!$G$6</c:f>
              <c:numCache>
                <c:formatCode>General</c:formatCode>
                <c:ptCount val="1"/>
              </c:numCache>
            </c:numRef>
          </c:cat>
          <c:val>
            <c:numRef>
              <c:f>'5.4'!$G$14</c:f>
              <c:numCache>
                <c:formatCode>General</c:formatCode>
                <c:ptCount val="1"/>
              </c:numCache>
            </c:numRef>
          </c:val>
        </c:ser>
        <c:dLbls>
          <c:showLegendKey val="0"/>
          <c:showVal val="0"/>
          <c:showCatName val="0"/>
          <c:showSerName val="0"/>
          <c:showPercent val="0"/>
          <c:showBubbleSize val="0"/>
        </c:dLbls>
        <c:gapWidth val="150"/>
        <c:axId val="162798208"/>
        <c:axId val="162812288"/>
      </c:barChart>
      <c:catAx>
        <c:axId val="162798208"/>
        <c:scaling>
          <c:orientation val="minMax"/>
        </c:scaling>
        <c:delete val="1"/>
        <c:axPos val="b"/>
        <c:numFmt formatCode="General" sourceLinked="1"/>
        <c:majorTickMark val="out"/>
        <c:minorTickMark val="none"/>
        <c:tickLblPos val="nextTo"/>
        <c:crossAx val="162812288"/>
        <c:crosses val="autoZero"/>
        <c:auto val="1"/>
        <c:lblAlgn val="ctr"/>
        <c:lblOffset val="100"/>
        <c:noMultiLvlLbl val="0"/>
      </c:catAx>
      <c:valAx>
        <c:axId val="162812288"/>
        <c:scaling>
          <c:orientation val="minMax"/>
        </c:scaling>
        <c:delete val="1"/>
        <c:axPos val="l"/>
        <c:numFmt formatCode="General" sourceLinked="1"/>
        <c:majorTickMark val="out"/>
        <c:minorTickMark val="none"/>
        <c:tickLblPos val="nextTo"/>
        <c:crossAx val="162798208"/>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a:t>
            </a:r>
            <a:r>
              <a:rPr lang="cs-CZ" sz="1000"/>
              <a:t>krajů ČR na </a:t>
            </a:r>
            <a:r>
              <a:rPr lang="en-US" sz="1000"/>
              <a:t>instalované</a:t>
            </a:r>
            <a:r>
              <a:rPr lang="cs-CZ" sz="1000"/>
              <a:t>m</a:t>
            </a:r>
            <a:r>
              <a:rPr lang="en-US" sz="1000"/>
              <a:t> výkonu v</a:t>
            </a:r>
            <a:r>
              <a:rPr lang="cs-CZ" sz="1000"/>
              <a:t>ýroben tepla</a:t>
            </a:r>
            <a:endParaRPr lang="en-US" sz="1000"/>
          </a:p>
        </c:rich>
      </c:tx>
      <c:layout>
        <c:manualLayout>
          <c:xMode val="edge"/>
          <c:yMode val="edge"/>
          <c:x val="0.18980038608765357"/>
          <c:y val="1.3055488457540993E-3"/>
        </c:manualLayout>
      </c:layout>
      <c:overlay val="0"/>
      <c:spPr>
        <a:solidFill>
          <a:sysClr val="window" lastClr="FFFFFF"/>
        </a:solidFill>
      </c:spPr>
    </c:title>
    <c:autoTitleDeleted val="0"/>
    <c:plotArea>
      <c:layout>
        <c:manualLayout>
          <c:layoutTarget val="inner"/>
          <c:xMode val="edge"/>
          <c:yMode val="edge"/>
          <c:x val="0.26536747007093553"/>
          <c:y val="0.19038626455472518"/>
          <c:w val="0.94094703852648942"/>
          <c:h val="0.61841029137688064"/>
        </c:manualLayout>
      </c:layout>
      <c:doughnutChart>
        <c:varyColors val="1"/>
        <c:ser>
          <c:idx val="0"/>
          <c:order val="0"/>
          <c:dPt>
            <c:idx val="5"/>
            <c:bubble3D val="0"/>
          </c:dPt>
          <c:dPt>
            <c:idx val="7"/>
            <c:bubble3D val="0"/>
          </c:dPt>
          <c:dLbls>
            <c:dLbl>
              <c:idx val="4"/>
              <c:layout>
                <c:manualLayout>
                  <c:x val="1.9566130053139247E-2"/>
                  <c:y val="0"/>
                </c:manualLayout>
              </c:layout>
              <c:showLegendKey val="0"/>
              <c:showVal val="0"/>
              <c:showCatName val="0"/>
              <c:showSerName val="0"/>
              <c:showPercent val="1"/>
              <c:showBubbleSize val="0"/>
            </c:dLbl>
            <c:dLbl>
              <c:idx val="5"/>
              <c:layout>
                <c:manualLayout>
                  <c:x val="1.8738806286325408E-2"/>
                  <c:y val="3.5180289287241799E-3"/>
                </c:manualLayout>
              </c:layout>
              <c:showLegendKey val="0"/>
              <c:showVal val="0"/>
              <c:showCatName val="0"/>
              <c:showSerName val="0"/>
              <c:showPercent val="1"/>
              <c:showBubbleSize val="0"/>
            </c:dLbl>
            <c:dLbl>
              <c:idx val="6"/>
              <c:layout>
                <c:manualLayout>
                  <c:x val="1.8975294551140907E-2"/>
                  <c:y val="3.5180289287242445E-3"/>
                </c:manualLayout>
              </c:layout>
              <c:showLegendKey val="0"/>
              <c:showVal val="0"/>
              <c:showCatName val="0"/>
              <c:showSerName val="0"/>
              <c:showPercent val="1"/>
              <c:showBubbleSize val="0"/>
            </c:dLbl>
            <c:dLbl>
              <c:idx val="8"/>
              <c:layout>
                <c:manualLayout>
                  <c:x val="6.7973043932638075E-3"/>
                  <c:y val="3.5180289287241799E-3"/>
                </c:manualLayout>
              </c:layout>
              <c:numFmt formatCode="0%" sourceLinked="0"/>
              <c:spPr/>
              <c:txPr>
                <a:bodyPr/>
                <a:lstStyle/>
                <a:p>
                  <a:pPr>
                    <a:defRPr sz="900"/>
                  </a:pPr>
                  <a:endParaRPr lang="cs-CZ"/>
                </a:p>
              </c:txPr>
              <c:showLegendKey val="0"/>
              <c:showVal val="0"/>
              <c:showCatName val="0"/>
              <c:showSerName val="0"/>
              <c:showPercent val="1"/>
              <c:showBubbleSize val="0"/>
            </c:dLbl>
            <c:dLbl>
              <c:idx val="10"/>
              <c:layout>
                <c:manualLayout>
                  <c:x val="8.2732376681384065E-4"/>
                  <c:y val="1.0554086786172539E-2"/>
                </c:manualLayout>
              </c:layout>
              <c:showLegendKey val="0"/>
              <c:showVal val="0"/>
              <c:showCatName val="0"/>
              <c:showSerName val="0"/>
              <c:showPercent val="1"/>
              <c:showBubbleSize val="0"/>
            </c:dLbl>
            <c:txPr>
              <a:bodyPr/>
              <a:lstStyle/>
              <a:p>
                <a:pPr>
                  <a:defRPr sz="900"/>
                </a:pPr>
                <a:endParaRPr lang="cs-CZ"/>
              </a:p>
            </c:txPr>
            <c:showLegendKey val="0"/>
            <c:showVal val="0"/>
            <c:showCatName val="0"/>
            <c:showSerName val="0"/>
            <c:showPercent val="1"/>
            <c:showBubbleSize val="0"/>
            <c:showLeaderLines val="1"/>
          </c:dLbls>
          <c:cat>
            <c:strRef>
              <c:f>'6'!$A$23:$A$36</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'6'!$B$23:$B$36</c:f>
              <c:numCache>
                <c:formatCode>General</c:formatCode>
                <c:ptCount val="14"/>
                <c:pt idx="0">
                  <c:v>2085.9469999999988</c:v>
                </c:pt>
                <c:pt idx="1">
                  <c:v>2290.3430000000008</c:v>
                </c:pt>
                <c:pt idx="2">
                  <c:v>1903.3189999999993</c:v>
                </c:pt>
                <c:pt idx="3">
                  <c:v>2904.8379999999997</c:v>
                </c:pt>
                <c:pt idx="4">
                  <c:v>604.25400000000059</c:v>
                </c:pt>
                <c:pt idx="5">
                  <c:v>1056.2304999999997</c:v>
                </c:pt>
                <c:pt idx="6">
                  <c:v>577.2150000000006</c:v>
                </c:pt>
                <c:pt idx="7">
                  <c:v>7265.8979999999983</c:v>
                </c:pt>
                <c:pt idx="8">
                  <c:v>1284.028</c:v>
                </c:pt>
                <c:pt idx="9">
                  <c:v>3650.0109999999986</c:v>
                </c:pt>
                <c:pt idx="10">
                  <c:v>1171.7609999999993</c:v>
                </c:pt>
                <c:pt idx="11">
                  <c:v>4512.1400000000021</c:v>
                </c:pt>
                <c:pt idx="12">
                  <c:v>13441.207999999997</c:v>
                </c:pt>
                <c:pt idx="13">
                  <c:v>1349.0599999999997</c:v>
                </c:pt>
              </c:numCache>
            </c:numRef>
          </c:val>
        </c:ser>
        <c:dLbls>
          <c:showLegendKey val="0"/>
          <c:showVal val="1"/>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Instalovaný výkon v krajích ČR</a:t>
            </a:r>
            <a:r>
              <a:rPr lang="cs-CZ" sz="1000"/>
              <a:t> </a:t>
            </a:r>
            <a:r>
              <a:rPr lang="en-US" sz="1000"/>
              <a:t>(</a:t>
            </a:r>
            <a:r>
              <a:rPr lang="cs-CZ" sz="1000"/>
              <a:t>M</a:t>
            </a:r>
            <a:r>
              <a:rPr lang="en-US" sz="1000"/>
              <a:t>W</a:t>
            </a:r>
            <a:r>
              <a:rPr lang="cs-CZ" sz="1000" baseline="-25000"/>
              <a:t>t</a:t>
            </a:r>
            <a:r>
              <a:rPr lang="en-US" sz="1000"/>
              <a:t>)</a:t>
            </a:r>
          </a:p>
        </c:rich>
      </c:tx>
      <c:layout>
        <c:manualLayout>
          <c:xMode val="edge"/>
          <c:yMode val="edge"/>
          <c:x val="0.33404804953533973"/>
          <c:y val="1.8970400977105584E-3"/>
        </c:manualLayout>
      </c:layout>
      <c:overlay val="0"/>
    </c:title>
    <c:autoTitleDeleted val="0"/>
    <c:plotArea>
      <c:layout>
        <c:manualLayout>
          <c:layoutTarget val="inner"/>
          <c:xMode val="edge"/>
          <c:yMode val="edge"/>
          <c:x val="9.1786081118097995E-2"/>
          <c:y val="0.14708333333333337"/>
          <c:w val="0.90821391888190195"/>
          <c:h val="0.48846027909877604"/>
        </c:manualLayout>
      </c:layout>
      <c:barChart>
        <c:barDir val="col"/>
        <c:grouping val="clustered"/>
        <c:varyColors val="0"/>
        <c:ser>
          <c:idx val="0"/>
          <c:order val="0"/>
          <c:tx>
            <c:strRef>
              <c:f>'6'!$A$23</c:f>
              <c:strCache>
                <c:ptCount val="1"/>
                <c:pt idx="0">
                  <c:v>PHA</c:v>
                </c:pt>
              </c:strCache>
            </c:strRef>
          </c:tx>
          <c:invertIfNegative val="0"/>
          <c:cat>
            <c:strRef>
              <c:f>'6'!$A$23:$A$36</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'6'!$B$23</c:f>
              <c:numCache>
                <c:formatCode>General</c:formatCode>
                <c:ptCount val="1"/>
                <c:pt idx="0">
                  <c:v>2085.9469999999988</c:v>
                </c:pt>
              </c:numCache>
            </c:numRef>
          </c:val>
        </c:ser>
        <c:ser>
          <c:idx val="1"/>
          <c:order val="1"/>
          <c:tx>
            <c:strRef>
              <c:f>'6'!$A$24</c:f>
              <c:strCache>
                <c:ptCount val="1"/>
                <c:pt idx="0">
                  <c:v>JHČ</c:v>
                </c:pt>
              </c:strCache>
            </c:strRef>
          </c:tx>
          <c:invertIfNegative val="0"/>
          <c:val>
            <c:numRef>
              <c:f>('6'!$B$22,'6'!$B$24)</c:f>
              <c:numCache>
                <c:formatCode>General</c:formatCode>
                <c:ptCount val="2"/>
                <c:pt idx="1">
                  <c:v>2290.3430000000008</c:v>
                </c:pt>
              </c:numCache>
            </c:numRef>
          </c:val>
        </c:ser>
        <c:ser>
          <c:idx val="2"/>
          <c:order val="2"/>
          <c:tx>
            <c:strRef>
              <c:f>'6'!$A$25</c:f>
              <c:strCache>
                <c:ptCount val="1"/>
                <c:pt idx="0">
                  <c:v>JHM</c:v>
                </c:pt>
              </c:strCache>
            </c:strRef>
          </c:tx>
          <c:invertIfNegative val="0"/>
          <c:val>
            <c:numRef>
              <c:f>('6'!$B$22,'6'!$B$22,'6'!$B$25)</c:f>
              <c:numCache>
                <c:formatCode>General</c:formatCode>
                <c:ptCount val="3"/>
                <c:pt idx="2">
                  <c:v>1903.3189999999993</c:v>
                </c:pt>
              </c:numCache>
            </c:numRef>
          </c:val>
        </c:ser>
        <c:ser>
          <c:idx val="3"/>
          <c:order val="3"/>
          <c:tx>
            <c:strRef>
              <c:f>'6'!$A$26</c:f>
              <c:strCache>
                <c:ptCount val="1"/>
                <c:pt idx="0">
                  <c:v>KVK</c:v>
                </c:pt>
              </c:strCache>
            </c:strRef>
          </c:tx>
          <c:invertIfNegative val="0"/>
          <c:val>
            <c:numRef>
              <c:f>('6'!$B$22,'6'!$B$22,'6'!$B$22,'6'!$B$26)</c:f>
              <c:numCache>
                <c:formatCode>General</c:formatCode>
                <c:ptCount val="4"/>
                <c:pt idx="3">
                  <c:v>2904.8379999999997</c:v>
                </c:pt>
              </c:numCache>
            </c:numRef>
          </c:val>
        </c:ser>
        <c:ser>
          <c:idx val="4"/>
          <c:order val="4"/>
          <c:tx>
            <c:strRef>
              <c:f>'6'!$A$27</c:f>
              <c:strCache>
                <c:ptCount val="1"/>
                <c:pt idx="0">
                  <c:v>VYS</c:v>
                </c:pt>
              </c:strCache>
            </c:strRef>
          </c:tx>
          <c:invertIfNegative val="0"/>
          <c:val>
            <c:numRef>
              <c:f>('6'!$B$22,'6'!$B$22,'6'!$B$22,'6'!$B$22,'6'!$B$27)</c:f>
              <c:numCache>
                <c:formatCode>General</c:formatCode>
                <c:ptCount val="5"/>
                <c:pt idx="4">
                  <c:v>604.25400000000059</c:v>
                </c:pt>
              </c:numCache>
            </c:numRef>
          </c:val>
        </c:ser>
        <c:ser>
          <c:idx val="5"/>
          <c:order val="5"/>
          <c:tx>
            <c:strRef>
              <c:f>'6'!$A$28</c:f>
              <c:strCache>
                <c:ptCount val="1"/>
                <c:pt idx="0">
                  <c:v>HKK</c:v>
                </c:pt>
              </c:strCache>
            </c:strRef>
          </c:tx>
          <c:invertIfNegative val="0"/>
          <c:val>
            <c:numRef>
              <c:f>('6'!$B$22,'6'!$B$22,'6'!$B$22,'6'!$B$22,'6'!$B$22,'6'!$B$28)</c:f>
              <c:numCache>
                <c:formatCode>General</c:formatCode>
                <c:ptCount val="6"/>
                <c:pt idx="5">
                  <c:v>1056.2304999999997</c:v>
                </c:pt>
              </c:numCache>
            </c:numRef>
          </c:val>
        </c:ser>
        <c:ser>
          <c:idx val="6"/>
          <c:order val="6"/>
          <c:tx>
            <c:strRef>
              <c:f>'6'!$A$29</c:f>
              <c:strCache>
                <c:ptCount val="1"/>
                <c:pt idx="0">
                  <c:v>LBK</c:v>
                </c:pt>
              </c:strCache>
            </c:strRef>
          </c:tx>
          <c:invertIfNegative val="0"/>
          <c:val>
            <c:numRef>
              <c:f>('6'!$B$22,'6'!$B$22,'6'!$B$22,'6'!$B$22,'6'!$B$22,'6'!$B$22,'6'!$B$29)</c:f>
              <c:numCache>
                <c:formatCode>General</c:formatCode>
                <c:ptCount val="7"/>
                <c:pt idx="6">
                  <c:v>577.2150000000006</c:v>
                </c:pt>
              </c:numCache>
            </c:numRef>
          </c:val>
        </c:ser>
        <c:ser>
          <c:idx val="7"/>
          <c:order val="7"/>
          <c:tx>
            <c:strRef>
              <c:f>'6'!$A$30</c:f>
              <c:strCache>
                <c:ptCount val="1"/>
                <c:pt idx="0">
                  <c:v>MSK</c:v>
                </c:pt>
              </c:strCache>
            </c:strRef>
          </c:tx>
          <c:invertIfNegative val="0"/>
          <c:val>
            <c:numRef>
              <c:f>('6'!$B$22,'6'!$B$22,'6'!$B$22,'6'!$B$22,'6'!$B$22,'6'!$B$22,'6'!$B$22,'6'!$B$30)</c:f>
              <c:numCache>
                <c:formatCode>General</c:formatCode>
                <c:ptCount val="8"/>
                <c:pt idx="7">
                  <c:v>7265.8979999999983</c:v>
                </c:pt>
              </c:numCache>
            </c:numRef>
          </c:val>
        </c:ser>
        <c:ser>
          <c:idx val="8"/>
          <c:order val="8"/>
          <c:tx>
            <c:strRef>
              <c:f>'6'!$A$31</c:f>
              <c:strCache>
                <c:ptCount val="1"/>
                <c:pt idx="0">
                  <c:v>OLK</c:v>
                </c:pt>
              </c:strCache>
            </c:strRef>
          </c:tx>
          <c:invertIfNegative val="0"/>
          <c:val>
            <c:numRef>
              <c:f>('6'!$B$22,'6'!$B$22,'6'!$B$22,'6'!$B$22,'6'!$B$22,'6'!$B$22,'6'!$B$22,'6'!$B$22,'6'!$B$31)</c:f>
              <c:numCache>
                <c:formatCode>General</c:formatCode>
                <c:ptCount val="9"/>
                <c:pt idx="8">
                  <c:v>1284.028</c:v>
                </c:pt>
              </c:numCache>
            </c:numRef>
          </c:val>
        </c:ser>
        <c:ser>
          <c:idx val="9"/>
          <c:order val="9"/>
          <c:tx>
            <c:strRef>
              <c:f>'6'!$A$32</c:f>
              <c:strCache>
                <c:ptCount val="1"/>
                <c:pt idx="0">
                  <c:v>PAK</c:v>
                </c:pt>
              </c:strCache>
            </c:strRef>
          </c:tx>
          <c:invertIfNegative val="0"/>
          <c:val>
            <c:numRef>
              <c:f>('6'!$B$22,'6'!$B$22,'6'!$B$22,'6'!$B$22,'6'!$B$22,'6'!$B$22,'6'!$B$22,'6'!$B$22,'6'!$B$22,'6'!$B$32)</c:f>
              <c:numCache>
                <c:formatCode>General</c:formatCode>
                <c:ptCount val="10"/>
                <c:pt idx="9">
                  <c:v>3650.0109999999986</c:v>
                </c:pt>
              </c:numCache>
            </c:numRef>
          </c:val>
        </c:ser>
        <c:ser>
          <c:idx val="10"/>
          <c:order val="10"/>
          <c:tx>
            <c:strRef>
              <c:f>'6'!$A$33</c:f>
              <c:strCache>
                <c:ptCount val="1"/>
                <c:pt idx="0">
                  <c:v>PLK</c:v>
                </c:pt>
              </c:strCache>
            </c:strRef>
          </c:tx>
          <c:invertIfNegative val="0"/>
          <c:val>
            <c:numRef>
              <c:f>('6'!$B$22,'6'!$B$22,'6'!$B$22,'6'!$B$22,'6'!$B$22,'6'!$B$22,'6'!$B$22,'6'!$B$22,'6'!$B$22,'6'!$B$22,'6'!$B$33)</c:f>
              <c:numCache>
                <c:formatCode>General</c:formatCode>
                <c:ptCount val="11"/>
                <c:pt idx="10">
                  <c:v>1171.7609999999993</c:v>
                </c:pt>
              </c:numCache>
            </c:numRef>
          </c:val>
        </c:ser>
        <c:ser>
          <c:idx val="11"/>
          <c:order val="11"/>
          <c:tx>
            <c:strRef>
              <c:f>'6'!$A$34</c:f>
              <c:strCache>
                <c:ptCount val="1"/>
                <c:pt idx="0">
                  <c:v>STČ</c:v>
                </c:pt>
              </c:strCache>
            </c:strRef>
          </c:tx>
          <c:invertIfNegative val="0"/>
          <c:val>
            <c:numRef>
              <c:f>('6'!$B$22,'6'!$B$22,'6'!$B$22,'6'!$B$22,'6'!$B$22,'6'!$B$22,'6'!$B$22,'6'!$B$22,'6'!$B$22,'6'!$B$22,'6'!$B$22,'6'!$B$34)</c:f>
              <c:numCache>
                <c:formatCode>General</c:formatCode>
                <c:ptCount val="12"/>
                <c:pt idx="11">
                  <c:v>4512.1400000000021</c:v>
                </c:pt>
              </c:numCache>
            </c:numRef>
          </c:val>
        </c:ser>
        <c:ser>
          <c:idx val="12"/>
          <c:order val="12"/>
          <c:tx>
            <c:strRef>
              <c:f>'6'!$A$35</c:f>
              <c:strCache>
                <c:ptCount val="1"/>
                <c:pt idx="0">
                  <c:v>ULK</c:v>
                </c:pt>
              </c:strCache>
            </c:strRef>
          </c:tx>
          <c:invertIfNegative val="0"/>
          <c:val>
            <c:numRef>
              <c:f>('6'!$B$22,'6'!$B$22,'6'!$B$22,'6'!$B$22,'6'!$B$22,'6'!$B$22,'6'!$B$22,'6'!$B$22,'6'!$B$22,'6'!$B$22,'6'!$B$22,'6'!$B$22,'6'!$B$35)</c:f>
              <c:numCache>
                <c:formatCode>General</c:formatCode>
                <c:ptCount val="13"/>
                <c:pt idx="12">
                  <c:v>13441.207999999997</c:v>
                </c:pt>
              </c:numCache>
            </c:numRef>
          </c:val>
        </c:ser>
        <c:ser>
          <c:idx val="13"/>
          <c:order val="13"/>
          <c:tx>
            <c:strRef>
              <c:f>'6'!$A$36</c:f>
              <c:strCache>
                <c:ptCount val="1"/>
                <c:pt idx="0">
                  <c:v>ZLK</c:v>
                </c:pt>
              </c:strCache>
            </c:strRef>
          </c:tx>
          <c:invertIfNegative val="0"/>
          <c:val>
            <c:numRef>
              <c:f>('6'!$B$22,'6'!$B$22,'6'!$B$22,'6'!$B$22,'6'!$B$22,'6'!$B$22,'6'!$B$22,'6'!$B$22,'6'!$B$22,'6'!$B$22,'6'!$B$22,'6'!$B$22,'6'!$B$22,'6'!$B$36)</c:f>
              <c:numCache>
                <c:formatCode>General</c:formatCode>
                <c:ptCount val="14"/>
                <c:pt idx="13">
                  <c:v>1349.0599999999997</c:v>
                </c:pt>
              </c:numCache>
            </c:numRef>
          </c:val>
        </c:ser>
        <c:dLbls>
          <c:showLegendKey val="0"/>
          <c:showVal val="0"/>
          <c:showCatName val="0"/>
          <c:showSerName val="0"/>
          <c:showPercent val="0"/>
          <c:showBubbleSize val="0"/>
        </c:dLbls>
        <c:gapWidth val="104"/>
        <c:overlap val="100"/>
        <c:axId val="162932608"/>
        <c:axId val="162934144"/>
      </c:barChart>
      <c:catAx>
        <c:axId val="162932608"/>
        <c:scaling>
          <c:orientation val="minMax"/>
        </c:scaling>
        <c:delete val="0"/>
        <c:axPos val="b"/>
        <c:numFmt formatCode="General" sourceLinked="1"/>
        <c:majorTickMark val="none"/>
        <c:minorTickMark val="none"/>
        <c:tickLblPos val="nextTo"/>
        <c:txPr>
          <a:bodyPr/>
          <a:lstStyle/>
          <a:p>
            <a:pPr>
              <a:defRPr sz="900"/>
            </a:pPr>
            <a:endParaRPr lang="cs-CZ"/>
          </a:p>
        </c:txPr>
        <c:crossAx val="162934144"/>
        <c:crosses val="autoZero"/>
        <c:auto val="1"/>
        <c:lblAlgn val="ctr"/>
        <c:lblOffset val="100"/>
        <c:noMultiLvlLbl val="0"/>
      </c:catAx>
      <c:valAx>
        <c:axId val="16293414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6293260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tepla brutto (TJ)</a:t>
            </a:r>
          </a:p>
        </c:rich>
      </c:tx>
      <c:overlay val="0"/>
    </c:title>
    <c:autoTitleDeleted val="0"/>
    <c:plotArea>
      <c:layout/>
      <c:barChart>
        <c:barDir val="col"/>
        <c:grouping val="stacked"/>
        <c:varyColors val="0"/>
        <c:ser>
          <c:idx val="0"/>
          <c:order val="0"/>
          <c:tx>
            <c:strRef>
              <c:f>'4.1'!$A$7</c:f>
              <c:strCache>
                <c:ptCount val="1"/>
                <c:pt idx="0">
                  <c:v>Biomasa</c:v>
                </c:pt>
              </c:strCache>
            </c:strRef>
          </c:tx>
          <c:spPr>
            <a:solidFill>
              <a:schemeClr val="accent3">
                <a:lumMod val="75000"/>
              </a:schemeClr>
            </a:solidFill>
          </c:spPr>
          <c:invertIfNegative val="0"/>
          <c:val>
            <c:numRef>
              <c:f>'4.1'!$B$7:$M$7</c:f>
              <c:numCache>
                <c:formatCode>#,##0.0</c:formatCode>
                <c:ptCount val="12"/>
                <c:pt idx="0">
                  <c:v>1961.2180019999996</c:v>
                </c:pt>
                <c:pt idx="1">
                  <c:v>1713.5397129999994</c:v>
                </c:pt>
                <c:pt idx="2">
                  <c:v>1831.5983630000001</c:v>
                </c:pt>
                <c:pt idx="3">
                  <c:v>0</c:v>
                </c:pt>
                <c:pt idx="4">
                  <c:v>0</c:v>
                </c:pt>
                <c:pt idx="5">
                  <c:v>0</c:v>
                </c:pt>
                <c:pt idx="6">
                  <c:v>0</c:v>
                </c:pt>
                <c:pt idx="7">
                  <c:v>0</c:v>
                </c:pt>
                <c:pt idx="8">
                  <c:v>0</c:v>
                </c:pt>
                <c:pt idx="9">
                  <c:v>0</c:v>
                </c:pt>
                <c:pt idx="10">
                  <c:v>0</c:v>
                </c:pt>
                <c:pt idx="11">
                  <c:v>0</c:v>
                </c:pt>
              </c:numCache>
            </c:numRef>
          </c:val>
        </c:ser>
        <c:ser>
          <c:idx val="1"/>
          <c:order val="1"/>
          <c:tx>
            <c:strRef>
              <c:f>'4.1'!$A$8</c:f>
              <c:strCache>
                <c:ptCount val="1"/>
                <c:pt idx="0">
                  <c:v>Bioplyn</c:v>
                </c:pt>
              </c:strCache>
            </c:strRef>
          </c:tx>
          <c:spPr>
            <a:solidFill>
              <a:schemeClr val="bg2">
                <a:lumMod val="50000"/>
              </a:schemeClr>
            </a:solidFill>
          </c:spPr>
          <c:invertIfNegative val="0"/>
          <c:val>
            <c:numRef>
              <c:f>'4.1'!$B$8:$M$8</c:f>
              <c:numCache>
                <c:formatCode>#,##0.0</c:formatCode>
                <c:ptCount val="12"/>
                <c:pt idx="0">
                  <c:v>415.52389599999981</c:v>
                </c:pt>
                <c:pt idx="1">
                  <c:v>370.78540899999967</c:v>
                </c:pt>
                <c:pt idx="2">
                  <c:v>385.40923499999957</c:v>
                </c:pt>
                <c:pt idx="3">
                  <c:v>0</c:v>
                </c:pt>
                <c:pt idx="4">
                  <c:v>0</c:v>
                </c:pt>
                <c:pt idx="5">
                  <c:v>0</c:v>
                </c:pt>
                <c:pt idx="6">
                  <c:v>0</c:v>
                </c:pt>
                <c:pt idx="7">
                  <c:v>0</c:v>
                </c:pt>
                <c:pt idx="8">
                  <c:v>0</c:v>
                </c:pt>
                <c:pt idx="9">
                  <c:v>0</c:v>
                </c:pt>
                <c:pt idx="10">
                  <c:v>0</c:v>
                </c:pt>
                <c:pt idx="11">
                  <c:v>0</c:v>
                </c:pt>
              </c:numCache>
            </c:numRef>
          </c:val>
        </c:ser>
        <c:ser>
          <c:idx val="2"/>
          <c:order val="2"/>
          <c:tx>
            <c:strRef>
              <c:f>'4.1'!$A$9</c:f>
              <c:strCache>
                <c:ptCount val="1"/>
                <c:pt idx="0">
                  <c:v>Černé uhlí</c:v>
                </c:pt>
              </c:strCache>
            </c:strRef>
          </c:tx>
          <c:spPr>
            <a:solidFill>
              <a:schemeClr val="tx1"/>
            </a:solidFill>
          </c:spPr>
          <c:invertIfNegative val="0"/>
          <c:val>
            <c:numRef>
              <c:f>'4.1'!$B$9:$M$9</c:f>
              <c:numCache>
                <c:formatCode>#,##0.0</c:formatCode>
                <c:ptCount val="12"/>
                <c:pt idx="0">
                  <c:v>2748.653237</c:v>
                </c:pt>
                <c:pt idx="1">
                  <c:v>1833.5434520000003</c:v>
                </c:pt>
                <c:pt idx="2">
                  <c:v>1581.2570430000001</c:v>
                </c:pt>
                <c:pt idx="3">
                  <c:v>0</c:v>
                </c:pt>
                <c:pt idx="4">
                  <c:v>0</c:v>
                </c:pt>
                <c:pt idx="5">
                  <c:v>0</c:v>
                </c:pt>
                <c:pt idx="6">
                  <c:v>0</c:v>
                </c:pt>
                <c:pt idx="7">
                  <c:v>0</c:v>
                </c:pt>
                <c:pt idx="8">
                  <c:v>0</c:v>
                </c:pt>
                <c:pt idx="9">
                  <c:v>0</c:v>
                </c:pt>
                <c:pt idx="10">
                  <c:v>0</c:v>
                </c:pt>
                <c:pt idx="11">
                  <c:v>0</c:v>
                </c:pt>
              </c:numCache>
            </c:numRef>
          </c:val>
        </c:ser>
        <c:ser>
          <c:idx val="3"/>
          <c:order val="3"/>
          <c:tx>
            <c:strRef>
              <c:f>'4.1'!$A$10</c:f>
              <c:strCache>
                <c:ptCount val="1"/>
                <c:pt idx="0">
                  <c:v>Elektrická energie</c:v>
                </c:pt>
              </c:strCache>
            </c:strRef>
          </c:tx>
          <c:invertIfNegative val="0"/>
          <c:val>
            <c:numRef>
              <c:f>'4.1'!$B$10:$M$10</c:f>
              <c:numCache>
                <c:formatCode>#,##0.0</c:formatCode>
                <c:ptCount val="12"/>
                <c:pt idx="0">
                  <c:v>1.0918239999999999</c:v>
                </c:pt>
                <c:pt idx="1">
                  <c:v>1.0474460000000001</c:v>
                </c:pt>
                <c:pt idx="2">
                  <c:v>1.521258</c:v>
                </c:pt>
                <c:pt idx="3">
                  <c:v>0</c:v>
                </c:pt>
                <c:pt idx="4">
                  <c:v>0</c:v>
                </c:pt>
                <c:pt idx="5">
                  <c:v>0</c:v>
                </c:pt>
                <c:pt idx="6">
                  <c:v>0</c:v>
                </c:pt>
                <c:pt idx="7">
                  <c:v>0</c:v>
                </c:pt>
                <c:pt idx="8">
                  <c:v>0</c:v>
                </c:pt>
                <c:pt idx="9">
                  <c:v>0</c:v>
                </c:pt>
                <c:pt idx="10">
                  <c:v>0</c:v>
                </c:pt>
                <c:pt idx="11">
                  <c:v>0</c:v>
                </c:pt>
              </c:numCache>
            </c:numRef>
          </c:val>
        </c:ser>
        <c:ser>
          <c:idx val="4"/>
          <c:order val="4"/>
          <c:tx>
            <c:strRef>
              <c:f>'4.1'!$A$11</c:f>
              <c:strCache>
                <c:ptCount val="1"/>
                <c:pt idx="0">
                  <c:v>Energie prostředí (tepelné čerpadlo)</c:v>
                </c:pt>
              </c:strCache>
            </c:strRef>
          </c:tx>
          <c:invertIfNegative val="0"/>
          <c:val>
            <c:numRef>
              <c:f>'4.1'!$B$11:$M$11</c:f>
              <c:numCache>
                <c:formatCode>#,##0.0</c:formatCode>
                <c:ptCount val="12"/>
                <c:pt idx="0">
                  <c:v>1.515936</c:v>
                </c:pt>
                <c:pt idx="1">
                  <c:v>1.120344</c:v>
                </c:pt>
                <c:pt idx="2">
                  <c:v>1.152612</c:v>
                </c:pt>
                <c:pt idx="3">
                  <c:v>0</c:v>
                </c:pt>
                <c:pt idx="4">
                  <c:v>0</c:v>
                </c:pt>
                <c:pt idx="5">
                  <c:v>0</c:v>
                </c:pt>
                <c:pt idx="6">
                  <c:v>0</c:v>
                </c:pt>
                <c:pt idx="7">
                  <c:v>0</c:v>
                </c:pt>
                <c:pt idx="8">
                  <c:v>0</c:v>
                </c:pt>
                <c:pt idx="9">
                  <c:v>0</c:v>
                </c:pt>
                <c:pt idx="10">
                  <c:v>0</c:v>
                </c:pt>
                <c:pt idx="11">
                  <c:v>0</c:v>
                </c:pt>
              </c:numCache>
            </c:numRef>
          </c:val>
        </c:ser>
        <c:ser>
          <c:idx val="5"/>
          <c:order val="5"/>
          <c:tx>
            <c:strRef>
              <c:f>'4.1'!$A$12</c:f>
              <c:strCache>
                <c:ptCount val="1"/>
                <c:pt idx="0">
                  <c:v>Energie Slunce (solární kolektor)</c:v>
                </c:pt>
              </c:strCache>
            </c:strRef>
          </c:tx>
          <c:invertIfNegative val="0"/>
          <c:val>
            <c:numRef>
              <c:f>'4.1'!$B$12:$M$12</c:f>
              <c:numCache>
                <c:formatCode>#,##0.0</c:formatCode>
                <c:ptCount val="12"/>
                <c:pt idx="0">
                  <c:v>5.8230000000000001E-3</c:v>
                </c:pt>
                <c:pt idx="1">
                  <c:v>1.7783E-2</c:v>
                </c:pt>
                <c:pt idx="2">
                  <c:v>3.0668000000000001E-2</c:v>
                </c:pt>
                <c:pt idx="3">
                  <c:v>0</c:v>
                </c:pt>
                <c:pt idx="4">
                  <c:v>0</c:v>
                </c:pt>
                <c:pt idx="5">
                  <c:v>0</c:v>
                </c:pt>
                <c:pt idx="6">
                  <c:v>0</c:v>
                </c:pt>
                <c:pt idx="7">
                  <c:v>0</c:v>
                </c:pt>
                <c:pt idx="8">
                  <c:v>0</c:v>
                </c:pt>
                <c:pt idx="9">
                  <c:v>0</c:v>
                </c:pt>
                <c:pt idx="10">
                  <c:v>0</c:v>
                </c:pt>
                <c:pt idx="11">
                  <c:v>0</c:v>
                </c:pt>
              </c:numCache>
            </c:numRef>
          </c:val>
        </c:ser>
        <c:ser>
          <c:idx val="6"/>
          <c:order val="6"/>
          <c:tx>
            <c:strRef>
              <c:f>'4.1'!$A$13</c:f>
              <c:strCache>
                <c:ptCount val="1"/>
                <c:pt idx="0">
                  <c:v>Hnědé uhlí</c:v>
                </c:pt>
              </c:strCache>
            </c:strRef>
          </c:tx>
          <c:spPr>
            <a:solidFill>
              <a:srgbClr val="6E4932"/>
            </a:solidFill>
          </c:spPr>
          <c:invertIfNegative val="0"/>
          <c:val>
            <c:numRef>
              <c:f>'4.1'!$B$13:$M$13</c:f>
              <c:numCache>
                <c:formatCode>#,##0.0</c:formatCode>
                <c:ptCount val="12"/>
                <c:pt idx="0">
                  <c:v>9898.8271440000008</c:v>
                </c:pt>
                <c:pt idx="1">
                  <c:v>8020.6799299999984</c:v>
                </c:pt>
                <c:pt idx="2">
                  <c:v>7005.2647850000012</c:v>
                </c:pt>
                <c:pt idx="3">
                  <c:v>0</c:v>
                </c:pt>
                <c:pt idx="4">
                  <c:v>0</c:v>
                </c:pt>
                <c:pt idx="5">
                  <c:v>0</c:v>
                </c:pt>
                <c:pt idx="6">
                  <c:v>0</c:v>
                </c:pt>
                <c:pt idx="7">
                  <c:v>0</c:v>
                </c:pt>
                <c:pt idx="8">
                  <c:v>0</c:v>
                </c:pt>
                <c:pt idx="9">
                  <c:v>0</c:v>
                </c:pt>
                <c:pt idx="10">
                  <c:v>0</c:v>
                </c:pt>
                <c:pt idx="11">
                  <c:v>0</c:v>
                </c:pt>
              </c:numCache>
            </c:numRef>
          </c:val>
        </c:ser>
        <c:ser>
          <c:idx val="7"/>
          <c:order val="7"/>
          <c:tx>
            <c:strRef>
              <c:f>'4.1'!$A$14</c:f>
              <c:strCache>
                <c:ptCount val="1"/>
                <c:pt idx="0">
                  <c:v>Jaderné palivo</c:v>
                </c:pt>
              </c:strCache>
            </c:strRef>
          </c:tx>
          <c:invertIfNegative val="0"/>
          <c:val>
            <c:numRef>
              <c:f>'4.1'!$B$14:$M$14</c:f>
              <c:numCache>
                <c:formatCode>#,##0.0</c:formatCode>
                <c:ptCount val="12"/>
                <c:pt idx="0">
                  <c:v>152.78700000000001</c:v>
                </c:pt>
                <c:pt idx="1">
                  <c:v>118.488</c:v>
                </c:pt>
                <c:pt idx="2">
                  <c:v>100.035</c:v>
                </c:pt>
                <c:pt idx="3">
                  <c:v>0</c:v>
                </c:pt>
                <c:pt idx="4">
                  <c:v>0</c:v>
                </c:pt>
                <c:pt idx="5">
                  <c:v>0</c:v>
                </c:pt>
                <c:pt idx="6">
                  <c:v>0</c:v>
                </c:pt>
                <c:pt idx="7">
                  <c:v>0</c:v>
                </c:pt>
                <c:pt idx="8">
                  <c:v>0</c:v>
                </c:pt>
                <c:pt idx="9">
                  <c:v>0</c:v>
                </c:pt>
                <c:pt idx="10">
                  <c:v>0</c:v>
                </c:pt>
                <c:pt idx="11">
                  <c:v>0</c:v>
                </c:pt>
              </c:numCache>
            </c:numRef>
          </c:val>
        </c:ser>
        <c:ser>
          <c:idx val="8"/>
          <c:order val="8"/>
          <c:tx>
            <c:strRef>
              <c:f>'4.1'!$A$15</c:f>
              <c:strCache>
                <c:ptCount val="1"/>
                <c:pt idx="0">
                  <c:v>Koks</c:v>
                </c:pt>
              </c:strCache>
            </c:strRef>
          </c:tx>
          <c:invertIfNegative val="0"/>
          <c:val>
            <c:numRef>
              <c:f>'4.1'!$B$15:$M$15</c:f>
              <c:numCache>
                <c:formatCode>#,##0.0</c:formatCode>
                <c:ptCount val="12"/>
                <c:pt idx="0">
                  <c:v>6.6599999999999993E-2</c:v>
                </c:pt>
                <c:pt idx="1">
                  <c:v>3.7350000000000001E-2</c:v>
                </c:pt>
                <c:pt idx="2">
                  <c:v>2.8559999999999999E-2</c:v>
                </c:pt>
                <c:pt idx="3">
                  <c:v>0</c:v>
                </c:pt>
                <c:pt idx="4">
                  <c:v>0</c:v>
                </c:pt>
                <c:pt idx="5">
                  <c:v>0</c:v>
                </c:pt>
                <c:pt idx="6">
                  <c:v>0</c:v>
                </c:pt>
                <c:pt idx="7">
                  <c:v>0</c:v>
                </c:pt>
                <c:pt idx="8">
                  <c:v>0</c:v>
                </c:pt>
                <c:pt idx="9">
                  <c:v>0</c:v>
                </c:pt>
                <c:pt idx="10">
                  <c:v>0</c:v>
                </c:pt>
                <c:pt idx="11">
                  <c:v>0</c:v>
                </c:pt>
              </c:numCache>
            </c:numRef>
          </c:val>
        </c:ser>
        <c:ser>
          <c:idx val="9"/>
          <c:order val="9"/>
          <c:tx>
            <c:strRef>
              <c:f>'4.1'!$A$16</c:f>
              <c:strCache>
                <c:ptCount val="1"/>
                <c:pt idx="0">
                  <c:v>Odpadní teplo</c:v>
                </c:pt>
              </c:strCache>
            </c:strRef>
          </c:tx>
          <c:invertIfNegative val="0"/>
          <c:val>
            <c:numRef>
              <c:f>'4.1'!$B$16:$M$16</c:f>
              <c:numCache>
                <c:formatCode>#,##0.0</c:formatCode>
                <c:ptCount val="12"/>
                <c:pt idx="0">
                  <c:v>677.76202699999999</c:v>
                </c:pt>
                <c:pt idx="1">
                  <c:v>582.17765599999996</c:v>
                </c:pt>
                <c:pt idx="2">
                  <c:v>650.00485400000002</c:v>
                </c:pt>
                <c:pt idx="3">
                  <c:v>0</c:v>
                </c:pt>
                <c:pt idx="4">
                  <c:v>0</c:v>
                </c:pt>
                <c:pt idx="5">
                  <c:v>0</c:v>
                </c:pt>
                <c:pt idx="6">
                  <c:v>0</c:v>
                </c:pt>
                <c:pt idx="7">
                  <c:v>0</c:v>
                </c:pt>
                <c:pt idx="8">
                  <c:v>0</c:v>
                </c:pt>
                <c:pt idx="9">
                  <c:v>0</c:v>
                </c:pt>
                <c:pt idx="10">
                  <c:v>0</c:v>
                </c:pt>
                <c:pt idx="11">
                  <c:v>0</c:v>
                </c:pt>
              </c:numCache>
            </c:numRef>
          </c:val>
        </c:ser>
        <c:ser>
          <c:idx val="10"/>
          <c:order val="10"/>
          <c:tx>
            <c:strRef>
              <c:f>'4.1'!$A$17</c:f>
              <c:strCache>
                <c:ptCount val="1"/>
                <c:pt idx="0">
                  <c:v>Ostatní kapalná paliva</c:v>
                </c:pt>
              </c:strCache>
            </c:strRef>
          </c:tx>
          <c:invertIfNegative val="0"/>
          <c:val>
            <c:numRef>
              <c:f>'4.1'!$B$17:$M$17</c:f>
              <c:numCache>
                <c:formatCode>#,##0.0</c:formatCode>
                <c:ptCount val="12"/>
                <c:pt idx="0">
                  <c:v>88.855165999999997</c:v>
                </c:pt>
                <c:pt idx="1">
                  <c:v>66.856408999999999</c:v>
                </c:pt>
                <c:pt idx="2">
                  <c:v>70.396722999999994</c:v>
                </c:pt>
                <c:pt idx="3">
                  <c:v>0</c:v>
                </c:pt>
                <c:pt idx="4">
                  <c:v>0</c:v>
                </c:pt>
                <c:pt idx="5">
                  <c:v>0</c:v>
                </c:pt>
                <c:pt idx="6">
                  <c:v>0</c:v>
                </c:pt>
                <c:pt idx="7">
                  <c:v>0</c:v>
                </c:pt>
                <c:pt idx="8">
                  <c:v>0</c:v>
                </c:pt>
                <c:pt idx="9">
                  <c:v>0</c:v>
                </c:pt>
                <c:pt idx="10">
                  <c:v>0</c:v>
                </c:pt>
                <c:pt idx="11">
                  <c:v>0</c:v>
                </c:pt>
              </c:numCache>
            </c:numRef>
          </c:val>
        </c:ser>
        <c:ser>
          <c:idx val="11"/>
          <c:order val="11"/>
          <c:tx>
            <c:strRef>
              <c:f>'4.1'!$A$18</c:f>
              <c:strCache>
                <c:ptCount val="1"/>
                <c:pt idx="0">
                  <c:v>Ostatní pevná paliva</c:v>
                </c:pt>
              </c:strCache>
            </c:strRef>
          </c:tx>
          <c:invertIfNegative val="0"/>
          <c:val>
            <c:numRef>
              <c:f>'4.1'!$B$18:$M$18</c:f>
              <c:numCache>
                <c:formatCode>#,##0.0</c:formatCode>
                <c:ptCount val="12"/>
                <c:pt idx="0">
                  <c:v>447.54699302606815</c:v>
                </c:pt>
                <c:pt idx="1">
                  <c:v>388.02780111172365</c:v>
                </c:pt>
                <c:pt idx="2">
                  <c:v>400.67906798092179</c:v>
                </c:pt>
                <c:pt idx="3">
                  <c:v>0</c:v>
                </c:pt>
                <c:pt idx="4">
                  <c:v>0</c:v>
                </c:pt>
                <c:pt idx="5">
                  <c:v>0</c:v>
                </c:pt>
                <c:pt idx="6">
                  <c:v>0</c:v>
                </c:pt>
                <c:pt idx="7">
                  <c:v>0</c:v>
                </c:pt>
                <c:pt idx="8">
                  <c:v>0</c:v>
                </c:pt>
                <c:pt idx="9">
                  <c:v>0</c:v>
                </c:pt>
                <c:pt idx="10">
                  <c:v>0</c:v>
                </c:pt>
                <c:pt idx="11">
                  <c:v>0</c:v>
                </c:pt>
              </c:numCache>
            </c:numRef>
          </c:val>
        </c:ser>
        <c:ser>
          <c:idx val="12"/>
          <c:order val="12"/>
          <c:tx>
            <c:strRef>
              <c:f>'4.1'!$A$19</c:f>
              <c:strCache>
                <c:ptCount val="1"/>
                <c:pt idx="0">
                  <c:v>Ostatní plyny</c:v>
                </c:pt>
              </c:strCache>
            </c:strRef>
          </c:tx>
          <c:invertIfNegative val="0"/>
          <c:val>
            <c:numRef>
              <c:f>'4.1'!$B$19:$M$19</c:f>
              <c:numCache>
                <c:formatCode>#,##0.0</c:formatCode>
                <c:ptCount val="12"/>
                <c:pt idx="0">
                  <c:v>1033.648524</c:v>
                </c:pt>
                <c:pt idx="1">
                  <c:v>889.27497800000003</c:v>
                </c:pt>
                <c:pt idx="2">
                  <c:v>918.19052399999987</c:v>
                </c:pt>
                <c:pt idx="3">
                  <c:v>0</c:v>
                </c:pt>
                <c:pt idx="4">
                  <c:v>0</c:v>
                </c:pt>
                <c:pt idx="5">
                  <c:v>0</c:v>
                </c:pt>
                <c:pt idx="6">
                  <c:v>0</c:v>
                </c:pt>
                <c:pt idx="7">
                  <c:v>0</c:v>
                </c:pt>
                <c:pt idx="8">
                  <c:v>0</c:v>
                </c:pt>
                <c:pt idx="9">
                  <c:v>0</c:v>
                </c:pt>
                <c:pt idx="10">
                  <c:v>0</c:v>
                </c:pt>
                <c:pt idx="11">
                  <c:v>0</c:v>
                </c:pt>
              </c:numCache>
            </c:numRef>
          </c:val>
        </c:ser>
        <c:ser>
          <c:idx val="13"/>
          <c:order val="13"/>
          <c:tx>
            <c:strRef>
              <c:f>'4.1'!$A$20</c:f>
              <c:strCache>
                <c:ptCount val="1"/>
                <c:pt idx="0">
                  <c:v>Ostatní</c:v>
                </c:pt>
              </c:strCache>
            </c:strRef>
          </c:tx>
          <c:invertIfNegative val="0"/>
          <c:val>
            <c:numRef>
              <c:f>'4.1'!$B$20:$M$20</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14"/>
          <c:order val="14"/>
          <c:tx>
            <c:strRef>
              <c:f>'4.1'!$A$21</c:f>
              <c:strCache>
                <c:ptCount val="1"/>
                <c:pt idx="0">
                  <c:v>Topné oleje</c:v>
                </c:pt>
              </c:strCache>
            </c:strRef>
          </c:tx>
          <c:invertIfNegative val="0"/>
          <c:val>
            <c:numRef>
              <c:f>'4.1'!$B$21:$M$21</c:f>
              <c:numCache>
                <c:formatCode>#,##0.0</c:formatCode>
                <c:ptCount val="12"/>
                <c:pt idx="0">
                  <c:v>8.3447849999999981</c:v>
                </c:pt>
                <c:pt idx="1">
                  <c:v>7.3088570000000015</c:v>
                </c:pt>
                <c:pt idx="2">
                  <c:v>6.6368159999999978</c:v>
                </c:pt>
                <c:pt idx="3">
                  <c:v>0</c:v>
                </c:pt>
                <c:pt idx="4">
                  <c:v>0</c:v>
                </c:pt>
                <c:pt idx="5">
                  <c:v>0</c:v>
                </c:pt>
                <c:pt idx="6">
                  <c:v>0</c:v>
                </c:pt>
                <c:pt idx="7">
                  <c:v>0</c:v>
                </c:pt>
                <c:pt idx="8">
                  <c:v>0</c:v>
                </c:pt>
                <c:pt idx="9">
                  <c:v>0</c:v>
                </c:pt>
                <c:pt idx="10">
                  <c:v>0</c:v>
                </c:pt>
                <c:pt idx="11">
                  <c:v>0</c:v>
                </c:pt>
              </c:numCache>
            </c:numRef>
          </c:val>
        </c:ser>
        <c:ser>
          <c:idx val="15"/>
          <c:order val="15"/>
          <c:tx>
            <c:strRef>
              <c:f>'4.1'!$A$22</c:f>
              <c:strCache>
                <c:ptCount val="1"/>
                <c:pt idx="0">
                  <c:v>Zemní plyn</c:v>
                </c:pt>
              </c:strCache>
            </c:strRef>
          </c:tx>
          <c:spPr>
            <a:solidFill>
              <a:srgbClr val="EBE600"/>
            </a:solidFill>
          </c:spPr>
          <c:invertIfNegative val="0"/>
          <c:val>
            <c:numRef>
              <c:f>'4.1'!$B$22:$M$22</c:f>
              <c:numCache>
                <c:formatCode>#,##0.0</c:formatCode>
                <c:ptCount val="12"/>
                <c:pt idx="0">
                  <c:v>4481.2902467300355</c:v>
                </c:pt>
                <c:pt idx="1">
                  <c:v>3491.573531027012</c:v>
                </c:pt>
                <c:pt idx="2">
                  <c:v>3059.4166857076648</c:v>
                </c:pt>
                <c:pt idx="3">
                  <c:v>0</c:v>
                </c:pt>
                <c:pt idx="4">
                  <c:v>0</c:v>
                </c:pt>
                <c:pt idx="5">
                  <c:v>0</c:v>
                </c:pt>
                <c:pt idx="6">
                  <c:v>0</c:v>
                </c:pt>
                <c:pt idx="7">
                  <c:v>0</c:v>
                </c:pt>
                <c:pt idx="8">
                  <c:v>0</c:v>
                </c:pt>
                <c:pt idx="9">
                  <c:v>0</c:v>
                </c:pt>
                <c:pt idx="10">
                  <c:v>0</c:v>
                </c:pt>
                <c:pt idx="11">
                  <c:v>0</c:v>
                </c:pt>
              </c:numCache>
            </c:numRef>
          </c:val>
        </c:ser>
        <c:dLbls>
          <c:showLegendKey val="0"/>
          <c:showVal val="0"/>
          <c:showCatName val="0"/>
          <c:showSerName val="0"/>
          <c:showPercent val="0"/>
          <c:showBubbleSize val="0"/>
        </c:dLbls>
        <c:gapWidth val="104"/>
        <c:overlap val="100"/>
        <c:axId val="103024128"/>
        <c:axId val="103025664"/>
      </c:barChart>
      <c:catAx>
        <c:axId val="103024128"/>
        <c:scaling>
          <c:orientation val="minMax"/>
        </c:scaling>
        <c:delete val="0"/>
        <c:axPos val="b"/>
        <c:majorTickMark val="none"/>
        <c:minorTickMark val="none"/>
        <c:tickLblPos val="nextTo"/>
        <c:txPr>
          <a:bodyPr/>
          <a:lstStyle/>
          <a:p>
            <a:pPr>
              <a:defRPr sz="900"/>
            </a:pPr>
            <a:endParaRPr lang="cs-CZ"/>
          </a:p>
        </c:txPr>
        <c:crossAx val="103025664"/>
        <c:crosses val="autoZero"/>
        <c:auto val="1"/>
        <c:lblAlgn val="ctr"/>
        <c:lblOffset val="100"/>
        <c:noMultiLvlLbl val="0"/>
      </c:catAx>
      <c:valAx>
        <c:axId val="103025664"/>
        <c:scaling>
          <c:orientation val="minMax"/>
          <c:max val="25000"/>
        </c:scaling>
        <c:delete val="0"/>
        <c:axPos val="l"/>
        <c:majorGridlines/>
        <c:numFmt formatCode="#,##0" sourceLinked="0"/>
        <c:majorTickMark val="out"/>
        <c:minorTickMark val="none"/>
        <c:tickLblPos val="nextTo"/>
        <c:spPr>
          <a:ln>
            <a:noFill/>
          </a:ln>
        </c:spPr>
        <c:txPr>
          <a:bodyPr/>
          <a:lstStyle/>
          <a:p>
            <a:pPr>
              <a:defRPr sz="900"/>
            </a:pPr>
            <a:endParaRPr lang="cs-CZ"/>
          </a:p>
        </c:txPr>
        <c:crossAx val="103024128"/>
        <c:crosses val="autoZero"/>
        <c:crossBetween val="between"/>
        <c:majorUnit val="5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'4.2'!$O$7</c:f>
              <c:strCache>
                <c:ptCount val="1"/>
              </c:strCache>
            </c:strRef>
          </c:tx>
          <c:invertIfNegative val="0"/>
          <c:cat>
            <c:numRef>
              <c:f>'4.2'!$P$6</c:f>
              <c:numCache>
                <c:formatCode>General</c:formatCode>
                <c:ptCount val="1"/>
              </c:numCache>
            </c:numRef>
          </c:cat>
          <c:val>
            <c:numRef>
              <c:f>'4.2'!$P$7</c:f>
              <c:numCache>
                <c:formatCode>General</c:formatCode>
                <c:ptCount val="1"/>
              </c:numCache>
            </c:numRef>
          </c:val>
        </c:ser>
        <c:ser>
          <c:idx val="1"/>
          <c:order val="1"/>
          <c:tx>
            <c:strRef>
              <c:f>'4.2'!$O$8</c:f>
              <c:strCache>
                <c:ptCount val="1"/>
              </c:strCache>
            </c:strRef>
          </c:tx>
          <c:invertIfNegative val="0"/>
          <c:cat>
            <c:numRef>
              <c:f>'4.2'!$P$6</c:f>
              <c:numCache>
                <c:formatCode>General</c:formatCode>
                <c:ptCount val="1"/>
              </c:numCache>
            </c:numRef>
          </c:cat>
          <c:val>
            <c:numRef>
              <c:f>'4.2'!$P$8</c:f>
              <c:numCache>
                <c:formatCode>General</c:formatCode>
                <c:ptCount val="1"/>
              </c:numCache>
            </c:numRef>
          </c:val>
        </c:ser>
        <c:ser>
          <c:idx val="2"/>
          <c:order val="2"/>
          <c:tx>
            <c:strRef>
              <c:f>'4.2'!$O$9</c:f>
              <c:strCache>
                <c:ptCount val="1"/>
              </c:strCache>
            </c:strRef>
          </c:tx>
          <c:invertIfNegative val="0"/>
          <c:cat>
            <c:numRef>
              <c:f>'4.2'!$P$6</c:f>
              <c:numCache>
                <c:formatCode>General</c:formatCode>
                <c:ptCount val="1"/>
              </c:numCache>
            </c:numRef>
          </c:cat>
          <c:val>
            <c:numRef>
              <c:f>'4.2'!$P$9</c:f>
              <c:numCache>
                <c:formatCode>General</c:formatCode>
                <c:ptCount val="1"/>
              </c:numCache>
            </c:numRef>
          </c:val>
        </c:ser>
        <c:ser>
          <c:idx val="3"/>
          <c:order val="3"/>
          <c:tx>
            <c:strRef>
              <c:f>'4.2'!$O$10</c:f>
              <c:strCache>
                <c:ptCount val="1"/>
              </c:strCache>
            </c:strRef>
          </c:tx>
          <c:invertIfNegative val="0"/>
          <c:cat>
            <c:numRef>
              <c:f>'4.2'!$P$6</c:f>
              <c:numCache>
                <c:formatCode>General</c:formatCode>
                <c:ptCount val="1"/>
              </c:numCache>
            </c:numRef>
          </c:cat>
          <c:val>
            <c:numRef>
              <c:f>'4.2'!$P$10</c:f>
              <c:numCache>
                <c:formatCode>General</c:formatCode>
                <c:ptCount val="1"/>
              </c:numCache>
            </c:numRef>
          </c:val>
        </c:ser>
        <c:ser>
          <c:idx val="4"/>
          <c:order val="4"/>
          <c:tx>
            <c:strRef>
              <c:f>'4.2'!$O$11</c:f>
              <c:strCache>
                <c:ptCount val="1"/>
              </c:strCache>
            </c:strRef>
          </c:tx>
          <c:invertIfNegative val="0"/>
          <c:cat>
            <c:numRef>
              <c:f>'4.2'!$P$6</c:f>
              <c:numCache>
                <c:formatCode>General</c:formatCode>
                <c:ptCount val="1"/>
              </c:numCache>
            </c:numRef>
          </c:cat>
          <c:val>
            <c:numRef>
              <c:f>'4.2'!$P$11</c:f>
              <c:numCache>
                <c:formatCode>General</c:formatCode>
                <c:ptCount val="1"/>
              </c:numCache>
            </c:numRef>
          </c:val>
        </c:ser>
        <c:ser>
          <c:idx val="5"/>
          <c:order val="5"/>
          <c:tx>
            <c:strRef>
              <c:f>'4.2'!$O$12</c:f>
              <c:strCache>
                <c:ptCount val="1"/>
              </c:strCache>
            </c:strRef>
          </c:tx>
          <c:invertIfNegative val="0"/>
          <c:cat>
            <c:numRef>
              <c:f>'4.2'!$P$6</c:f>
              <c:numCache>
                <c:formatCode>General</c:formatCode>
                <c:ptCount val="1"/>
              </c:numCache>
            </c:numRef>
          </c:cat>
          <c:val>
            <c:numRef>
              <c:f>'4.2'!$P$12</c:f>
              <c:numCache>
                <c:formatCode>General</c:formatCode>
                <c:ptCount val="1"/>
              </c:numCache>
            </c:numRef>
          </c:val>
        </c:ser>
        <c:ser>
          <c:idx val="6"/>
          <c:order val="6"/>
          <c:tx>
            <c:strRef>
              <c:f>'4.2'!$O$13</c:f>
              <c:strCache>
                <c:ptCount val="1"/>
              </c:strCache>
            </c:strRef>
          </c:tx>
          <c:invertIfNegative val="0"/>
          <c:cat>
            <c:numRef>
              <c:f>'4.2'!$P$6</c:f>
              <c:numCache>
                <c:formatCode>General</c:formatCode>
                <c:ptCount val="1"/>
              </c:numCache>
            </c:numRef>
          </c:cat>
          <c:val>
            <c:numRef>
              <c:f>'4.2'!$P$13</c:f>
              <c:numCache>
                <c:formatCode>General</c:formatCode>
                <c:ptCount val="1"/>
              </c:numCache>
            </c:numRef>
          </c:val>
        </c:ser>
        <c:ser>
          <c:idx val="7"/>
          <c:order val="7"/>
          <c:tx>
            <c:strRef>
              <c:f>'4.2'!$O$14</c:f>
              <c:strCache>
                <c:ptCount val="1"/>
              </c:strCache>
            </c:strRef>
          </c:tx>
          <c:invertIfNegative val="0"/>
          <c:cat>
            <c:numRef>
              <c:f>'4.2'!$P$6</c:f>
              <c:numCache>
                <c:formatCode>General</c:formatCode>
                <c:ptCount val="1"/>
              </c:numCache>
            </c:numRef>
          </c:cat>
          <c:val>
            <c:numRef>
              <c:f>'4.2'!$P$14</c:f>
              <c:numCache>
                <c:formatCode>General</c:formatCode>
                <c:ptCount val="1"/>
              </c:numCache>
            </c:numRef>
          </c:val>
        </c:ser>
        <c:ser>
          <c:idx val="8"/>
          <c:order val="8"/>
          <c:tx>
            <c:strRef>
              <c:f>'4.2'!$O$15</c:f>
              <c:strCache>
                <c:ptCount val="1"/>
              </c:strCache>
            </c:strRef>
          </c:tx>
          <c:invertIfNegative val="0"/>
          <c:cat>
            <c:numRef>
              <c:f>'4.2'!$P$6</c:f>
              <c:numCache>
                <c:formatCode>General</c:formatCode>
                <c:ptCount val="1"/>
              </c:numCache>
            </c:numRef>
          </c:cat>
          <c:val>
            <c:numRef>
              <c:f>'4.2'!$P$15</c:f>
              <c:numCache>
                <c:formatCode>General</c:formatCode>
                <c:ptCount val="1"/>
              </c:numCache>
            </c:numRef>
          </c:val>
        </c:ser>
        <c:ser>
          <c:idx val="9"/>
          <c:order val="9"/>
          <c:tx>
            <c:strRef>
              <c:f>'4.2'!$O$16</c:f>
              <c:strCache>
                <c:ptCount val="1"/>
              </c:strCache>
            </c:strRef>
          </c:tx>
          <c:invertIfNegative val="0"/>
          <c:cat>
            <c:numRef>
              <c:f>'4.2'!$P$6</c:f>
              <c:numCache>
                <c:formatCode>General</c:formatCode>
                <c:ptCount val="1"/>
              </c:numCache>
            </c:numRef>
          </c:cat>
          <c:val>
            <c:numRef>
              <c:f>'4.2'!$P$16</c:f>
              <c:numCache>
                <c:formatCode>General</c:formatCode>
                <c:ptCount val="1"/>
              </c:numCache>
            </c:numRef>
          </c:val>
        </c:ser>
        <c:ser>
          <c:idx val="10"/>
          <c:order val="10"/>
          <c:tx>
            <c:strRef>
              <c:f>'4.2'!$O$17</c:f>
              <c:strCache>
                <c:ptCount val="1"/>
              </c:strCache>
            </c:strRef>
          </c:tx>
          <c:invertIfNegative val="0"/>
          <c:cat>
            <c:numRef>
              <c:f>'4.2'!$P$6</c:f>
              <c:numCache>
                <c:formatCode>General</c:formatCode>
                <c:ptCount val="1"/>
              </c:numCache>
            </c:numRef>
          </c:cat>
          <c:val>
            <c:numRef>
              <c:f>'4.2'!$P$17</c:f>
              <c:numCache>
                <c:formatCode>General</c:formatCode>
                <c:ptCount val="1"/>
              </c:numCache>
            </c:numRef>
          </c:val>
        </c:ser>
        <c:ser>
          <c:idx val="11"/>
          <c:order val="11"/>
          <c:tx>
            <c:strRef>
              <c:f>'4.2'!$O$18</c:f>
              <c:strCache>
                <c:ptCount val="1"/>
              </c:strCache>
            </c:strRef>
          </c:tx>
          <c:invertIfNegative val="0"/>
          <c:cat>
            <c:numRef>
              <c:f>'4.2'!$P$6</c:f>
              <c:numCache>
                <c:formatCode>General</c:formatCode>
                <c:ptCount val="1"/>
              </c:numCache>
            </c:numRef>
          </c:cat>
          <c:val>
            <c:numRef>
              <c:f>'4.2'!$P$18</c:f>
              <c:numCache>
                <c:formatCode>General</c:formatCode>
                <c:ptCount val="1"/>
              </c:numCache>
            </c:numRef>
          </c:val>
        </c:ser>
        <c:ser>
          <c:idx val="12"/>
          <c:order val="12"/>
          <c:tx>
            <c:strRef>
              <c:f>'4.2'!$O$19</c:f>
              <c:strCache>
                <c:ptCount val="1"/>
              </c:strCache>
            </c:strRef>
          </c:tx>
          <c:invertIfNegative val="0"/>
          <c:cat>
            <c:numRef>
              <c:f>'4.2'!$P$6</c:f>
              <c:numCache>
                <c:formatCode>General</c:formatCode>
                <c:ptCount val="1"/>
              </c:numCache>
            </c:numRef>
          </c:cat>
          <c:val>
            <c:numRef>
              <c:f>'4.2'!$P$19</c:f>
              <c:numCache>
                <c:formatCode>General</c:formatCode>
                <c:ptCount val="1"/>
              </c:numCache>
            </c:numRef>
          </c:val>
        </c:ser>
        <c:ser>
          <c:idx val="13"/>
          <c:order val="13"/>
          <c:tx>
            <c:strRef>
              <c:f>'4.2'!$O$20</c:f>
              <c:strCache>
                <c:ptCount val="1"/>
              </c:strCache>
            </c:strRef>
          </c:tx>
          <c:invertIfNegative val="0"/>
          <c:cat>
            <c:numRef>
              <c:f>'4.2'!$P$6</c:f>
              <c:numCache>
                <c:formatCode>General</c:formatCode>
                <c:ptCount val="1"/>
              </c:numCache>
            </c:numRef>
          </c:cat>
          <c:val>
            <c:numRef>
              <c:f>'4.2'!$P$20</c:f>
              <c:numCache>
                <c:formatCode>General</c:formatCode>
                <c:ptCount val="1"/>
              </c:numCache>
            </c:numRef>
          </c:val>
        </c:ser>
        <c:dLbls>
          <c:showLegendKey val="0"/>
          <c:showVal val="0"/>
          <c:showCatName val="0"/>
          <c:showSerName val="0"/>
          <c:showPercent val="0"/>
          <c:showBubbleSize val="0"/>
        </c:dLbls>
        <c:gapWidth val="150"/>
        <c:axId val="165558144"/>
        <c:axId val="165559680"/>
      </c:barChart>
      <c:catAx>
        <c:axId val="165558144"/>
        <c:scaling>
          <c:orientation val="minMax"/>
        </c:scaling>
        <c:delete val="1"/>
        <c:axPos val="b"/>
        <c:numFmt formatCode="General" sourceLinked="1"/>
        <c:majorTickMark val="out"/>
        <c:minorTickMark val="none"/>
        <c:tickLblPos val="nextTo"/>
        <c:crossAx val="165559680"/>
        <c:crosses val="autoZero"/>
        <c:auto val="1"/>
        <c:lblAlgn val="ctr"/>
        <c:lblOffset val="100"/>
        <c:noMultiLvlLbl val="0"/>
      </c:catAx>
      <c:valAx>
        <c:axId val="165559680"/>
        <c:scaling>
          <c:orientation val="minMax"/>
        </c:scaling>
        <c:delete val="1"/>
        <c:axPos val="l"/>
        <c:numFmt formatCode="General" sourceLinked="1"/>
        <c:majorTickMark val="out"/>
        <c:minorTickMark val="none"/>
        <c:tickLblPos val="nextTo"/>
        <c:crossAx val="165558144"/>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Instalovaný výkon v ČR (MW</a:t>
            </a:r>
            <a:r>
              <a:rPr lang="cs-CZ" sz="1000" baseline="-25000"/>
              <a:t>t</a:t>
            </a:r>
            <a:r>
              <a:rPr lang="cs-CZ" sz="1000"/>
              <a:t>)</a:t>
            </a:r>
          </a:p>
        </c:rich>
      </c:tx>
      <c:overlay val="0"/>
    </c:title>
    <c:autoTitleDeleted val="0"/>
    <c:plotArea>
      <c:layout/>
      <c:barChart>
        <c:barDir val="col"/>
        <c:grouping val="stacked"/>
        <c:varyColors val="0"/>
        <c:ser>
          <c:idx val="0"/>
          <c:order val="0"/>
          <c:tx>
            <c:strRef>
              <c:f>'6'!$A$7</c:f>
              <c:strCache>
                <c:ptCount val="1"/>
                <c:pt idx="0">
                  <c:v>Hlavní město Praha (PHA)</c:v>
                </c:pt>
              </c:strCache>
            </c:strRef>
          </c:tx>
          <c:invertIfNegative val="0"/>
          <c:val>
            <c:numRef>
              <c:f>'6'!$B$7:$M$7</c:f>
              <c:numCache>
                <c:formatCode>#,##0.0</c:formatCode>
                <c:ptCount val="12"/>
                <c:pt idx="0">
                  <c:v>2085.9469999999988</c:v>
                </c:pt>
                <c:pt idx="1">
                  <c:v>2085.9169999999986</c:v>
                </c:pt>
                <c:pt idx="2">
                  <c:v>2085.9469999999988</c:v>
                </c:pt>
                <c:pt idx="3">
                  <c:v>0</c:v>
                </c:pt>
                <c:pt idx="4">
                  <c:v>0</c:v>
                </c:pt>
                <c:pt idx="5">
                  <c:v>0</c:v>
                </c:pt>
                <c:pt idx="6">
                  <c:v>0</c:v>
                </c:pt>
                <c:pt idx="7">
                  <c:v>0</c:v>
                </c:pt>
                <c:pt idx="8">
                  <c:v>0</c:v>
                </c:pt>
                <c:pt idx="9">
                  <c:v>0</c:v>
                </c:pt>
                <c:pt idx="10">
                  <c:v>0</c:v>
                </c:pt>
                <c:pt idx="11">
                  <c:v>0</c:v>
                </c:pt>
              </c:numCache>
            </c:numRef>
          </c:val>
        </c:ser>
        <c:ser>
          <c:idx val="1"/>
          <c:order val="1"/>
          <c:tx>
            <c:strRef>
              <c:f>'6'!$A$8</c:f>
              <c:strCache>
                <c:ptCount val="1"/>
                <c:pt idx="0">
                  <c:v>Jihočeský kraj (JHČ)</c:v>
                </c:pt>
              </c:strCache>
            </c:strRef>
          </c:tx>
          <c:invertIfNegative val="0"/>
          <c:val>
            <c:numRef>
              <c:f>'6'!$B$8:$M$8</c:f>
              <c:numCache>
                <c:formatCode>#,##0.0</c:formatCode>
                <c:ptCount val="12"/>
                <c:pt idx="0">
                  <c:v>2289.3240000000005</c:v>
                </c:pt>
                <c:pt idx="1">
                  <c:v>2289.3250000000007</c:v>
                </c:pt>
                <c:pt idx="2">
                  <c:v>2290.3430000000008</c:v>
                </c:pt>
                <c:pt idx="3">
                  <c:v>0</c:v>
                </c:pt>
                <c:pt idx="4">
                  <c:v>0</c:v>
                </c:pt>
                <c:pt idx="5">
                  <c:v>0</c:v>
                </c:pt>
                <c:pt idx="6">
                  <c:v>0</c:v>
                </c:pt>
                <c:pt idx="7">
                  <c:v>0</c:v>
                </c:pt>
                <c:pt idx="8">
                  <c:v>0</c:v>
                </c:pt>
                <c:pt idx="9">
                  <c:v>0</c:v>
                </c:pt>
                <c:pt idx="10">
                  <c:v>0</c:v>
                </c:pt>
                <c:pt idx="11">
                  <c:v>0</c:v>
                </c:pt>
              </c:numCache>
            </c:numRef>
          </c:val>
        </c:ser>
        <c:ser>
          <c:idx val="2"/>
          <c:order val="2"/>
          <c:tx>
            <c:strRef>
              <c:f>'6'!$A$9</c:f>
              <c:strCache>
                <c:ptCount val="1"/>
                <c:pt idx="0">
                  <c:v>Jihomoravský kraj (JHM)</c:v>
                </c:pt>
              </c:strCache>
            </c:strRef>
          </c:tx>
          <c:invertIfNegative val="0"/>
          <c:val>
            <c:numRef>
              <c:f>'6'!$B$9:$M$9</c:f>
              <c:numCache>
                <c:formatCode>#,##0.0</c:formatCode>
                <c:ptCount val="12"/>
                <c:pt idx="0">
                  <c:v>1908.5519999999995</c:v>
                </c:pt>
                <c:pt idx="1">
                  <c:v>1903.3189999999993</c:v>
                </c:pt>
                <c:pt idx="2">
                  <c:v>1903.3189999999993</c:v>
                </c:pt>
                <c:pt idx="3">
                  <c:v>0</c:v>
                </c:pt>
                <c:pt idx="4">
                  <c:v>0</c:v>
                </c:pt>
                <c:pt idx="5">
                  <c:v>0</c:v>
                </c:pt>
                <c:pt idx="6">
                  <c:v>0</c:v>
                </c:pt>
                <c:pt idx="7">
                  <c:v>0</c:v>
                </c:pt>
                <c:pt idx="8">
                  <c:v>0</c:v>
                </c:pt>
                <c:pt idx="9">
                  <c:v>0</c:v>
                </c:pt>
                <c:pt idx="10">
                  <c:v>0</c:v>
                </c:pt>
                <c:pt idx="11">
                  <c:v>0</c:v>
                </c:pt>
              </c:numCache>
            </c:numRef>
          </c:val>
        </c:ser>
        <c:ser>
          <c:idx val="3"/>
          <c:order val="3"/>
          <c:tx>
            <c:strRef>
              <c:f>'6'!$A$10</c:f>
              <c:strCache>
                <c:ptCount val="1"/>
                <c:pt idx="0">
                  <c:v>Karlovarský kraj (KVK)</c:v>
                </c:pt>
              </c:strCache>
            </c:strRef>
          </c:tx>
          <c:invertIfNegative val="0"/>
          <c:val>
            <c:numRef>
              <c:f>'6'!$B$10:$M$10</c:f>
              <c:numCache>
                <c:formatCode>#,##0.0</c:formatCode>
                <c:ptCount val="12"/>
                <c:pt idx="0">
                  <c:v>2904.8379999999997</c:v>
                </c:pt>
                <c:pt idx="1">
                  <c:v>2906.8379999999997</c:v>
                </c:pt>
                <c:pt idx="2">
                  <c:v>2904.8379999999997</c:v>
                </c:pt>
                <c:pt idx="3">
                  <c:v>0</c:v>
                </c:pt>
                <c:pt idx="4">
                  <c:v>0</c:v>
                </c:pt>
                <c:pt idx="5">
                  <c:v>0</c:v>
                </c:pt>
                <c:pt idx="6">
                  <c:v>0</c:v>
                </c:pt>
                <c:pt idx="7">
                  <c:v>0</c:v>
                </c:pt>
                <c:pt idx="8">
                  <c:v>0</c:v>
                </c:pt>
                <c:pt idx="9">
                  <c:v>0</c:v>
                </c:pt>
                <c:pt idx="10">
                  <c:v>0</c:v>
                </c:pt>
                <c:pt idx="11">
                  <c:v>0</c:v>
                </c:pt>
              </c:numCache>
            </c:numRef>
          </c:val>
        </c:ser>
        <c:ser>
          <c:idx val="4"/>
          <c:order val="4"/>
          <c:tx>
            <c:strRef>
              <c:f>'6'!$A$11</c:f>
              <c:strCache>
                <c:ptCount val="1"/>
                <c:pt idx="0">
                  <c:v>Kraj Vysočina (VYS)</c:v>
                </c:pt>
              </c:strCache>
            </c:strRef>
          </c:tx>
          <c:invertIfNegative val="0"/>
          <c:val>
            <c:numRef>
              <c:f>'6'!$B$11:$M$11</c:f>
              <c:numCache>
                <c:formatCode>#,##0.0</c:formatCode>
                <c:ptCount val="12"/>
                <c:pt idx="0">
                  <c:v>598.34900000000061</c:v>
                </c:pt>
                <c:pt idx="1">
                  <c:v>603.54000000000065</c:v>
                </c:pt>
                <c:pt idx="2">
                  <c:v>604.25400000000059</c:v>
                </c:pt>
                <c:pt idx="3">
                  <c:v>0</c:v>
                </c:pt>
                <c:pt idx="4">
                  <c:v>0</c:v>
                </c:pt>
                <c:pt idx="5">
                  <c:v>0</c:v>
                </c:pt>
                <c:pt idx="6">
                  <c:v>0</c:v>
                </c:pt>
                <c:pt idx="7">
                  <c:v>0</c:v>
                </c:pt>
                <c:pt idx="8">
                  <c:v>0</c:v>
                </c:pt>
                <c:pt idx="9">
                  <c:v>0</c:v>
                </c:pt>
                <c:pt idx="10">
                  <c:v>0</c:v>
                </c:pt>
                <c:pt idx="11">
                  <c:v>0</c:v>
                </c:pt>
              </c:numCache>
            </c:numRef>
          </c:val>
        </c:ser>
        <c:ser>
          <c:idx val="5"/>
          <c:order val="5"/>
          <c:tx>
            <c:strRef>
              <c:f>'6'!$A$12</c:f>
              <c:strCache>
                <c:ptCount val="1"/>
                <c:pt idx="0">
                  <c:v>Královéhradecký kraj (HKK)</c:v>
                </c:pt>
              </c:strCache>
            </c:strRef>
          </c:tx>
          <c:invertIfNegative val="0"/>
          <c:val>
            <c:numRef>
              <c:f>'6'!$B$12:$M$12</c:f>
              <c:numCache>
                <c:formatCode>#,##0.0</c:formatCode>
                <c:ptCount val="12"/>
                <c:pt idx="0">
                  <c:v>1056.1394999999998</c:v>
                </c:pt>
                <c:pt idx="1">
                  <c:v>1056.2324999999996</c:v>
                </c:pt>
                <c:pt idx="2">
                  <c:v>1056.2304999999997</c:v>
                </c:pt>
                <c:pt idx="3">
                  <c:v>0</c:v>
                </c:pt>
                <c:pt idx="4">
                  <c:v>0</c:v>
                </c:pt>
                <c:pt idx="5">
                  <c:v>0</c:v>
                </c:pt>
                <c:pt idx="6">
                  <c:v>0</c:v>
                </c:pt>
                <c:pt idx="7">
                  <c:v>0</c:v>
                </c:pt>
                <c:pt idx="8">
                  <c:v>0</c:v>
                </c:pt>
                <c:pt idx="9">
                  <c:v>0</c:v>
                </c:pt>
                <c:pt idx="10">
                  <c:v>0</c:v>
                </c:pt>
                <c:pt idx="11">
                  <c:v>0</c:v>
                </c:pt>
              </c:numCache>
            </c:numRef>
          </c:val>
        </c:ser>
        <c:ser>
          <c:idx val="6"/>
          <c:order val="6"/>
          <c:tx>
            <c:strRef>
              <c:f>'6'!$A$13</c:f>
              <c:strCache>
                <c:ptCount val="1"/>
                <c:pt idx="0">
                  <c:v>Liberecký kraj (LBK)</c:v>
                </c:pt>
              </c:strCache>
            </c:strRef>
          </c:tx>
          <c:invertIfNegative val="0"/>
          <c:val>
            <c:numRef>
              <c:f>'6'!$B$13:$M$13</c:f>
              <c:numCache>
                <c:formatCode>#,##0.0</c:formatCode>
                <c:ptCount val="12"/>
                <c:pt idx="0">
                  <c:v>577.2150000000006</c:v>
                </c:pt>
                <c:pt idx="1">
                  <c:v>577.2150000000006</c:v>
                </c:pt>
                <c:pt idx="2">
                  <c:v>577.2150000000006</c:v>
                </c:pt>
                <c:pt idx="3">
                  <c:v>0</c:v>
                </c:pt>
                <c:pt idx="4">
                  <c:v>0</c:v>
                </c:pt>
                <c:pt idx="5">
                  <c:v>0</c:v>
                </c:pt>
                <c:pt idx="6">
                  <c:v>0</c:v>
                </c:pt>
                <c:pt idx="7">
                  <c:v>0</c:v>
                </c:pt>
                <c:pt idx="8">
                  <c:v>0</c:v>
                </c:pt>
                <c:pt idx="9">
                  <c:v>0</c:v>
                </c:pt>
                <c:pt idx="10">
                  <c:v>0</c:v>
                </c:pt>
                <c:pt idx="11">
                  <c:v>0</c:v>
                </c:pt>
              </c:numCache>
            </c:numRef>
          </c:val>
        </c:ser>
        <c:ser>
          <c:idx val="7"/>
          <c:order val="7"/>
          <c:tx>
            <c:strRef>
              <c:f>'6'!$A$14</c:f>
              <c:strCache>
                <c:ptCount val="1"/>
                <c:pt idx="0">
                  <c:v>Moravskoslezský kraj (MSK)</c:v>
                </c:pt>
              </c:strCache>
            </c:strRef>
          </c:tx>
          <c:invertIfNegative val="0"/>
          <c:val>
            <c:numRef>
              <c:f>'6'!$B$14:$M$14</c:f>
              <c:numCache>
                <c:formatCode>#,##0.0</c:formatCode>
                <c:ptCount val="12"/>
                <c:pt idx="0">
                  <c:v>7292.2339999999976</c:v>
                </c:pt>
                <c:pt idx="1">
                  <c:v>7258.1479999999983</c:v>
                </c:pt>
                <c:pt idx="2">
                  <c:v>7265.8979999999983</c:v>
                </c:pt>
                <c:pt idx="3">
                  <c:v>0</c:v>
                </c:pt>
                <c:pt idx="4">
                  <c:v>0</c:v>
                </c:pt>
                <c:pt idx="5">
                  <c:v>0</c:v>
                </c:pt>
                <c:pt idx="6">
                  <c:v>0</c:v>
                </c:pt>
                <c:pt idx="7">
                  <c:v>0</c:v>
                </c:pt>
                <c:pt idx="8">
                  <c:v>0</c:v>
                </c:pt>
                <c:pt idx="9">
                  <c:v>0</c:v>
                </c:pt>
                <c:pt idx="10">
                  <c:v>0</c:v>
                </c:pt>
                <c:pt idx="11">
                  <c:v>0</c:v>
                </c:pt>
              </c:numCache>
            </c:numRef>
          </c:val>
        </c:ser>
        <c:ser>
          <c:idx val="8"/>
          <c:order val="8"/>
          <c:tx>
            <c:strRef>
              <c:f>'6'!$A$15</c:f>
              <c:strCache>
                <c:ptCount val="1"/>
                <c:pt idx="0">
                  <c:v>Olomoucký kraj (OLK)</c:v>
                </c:pt>
              </c:strCache>
            </c:strRef>
          </c:tx>
          <c:invertIfNegative val="0"/>
          <c:val>
            <c:numRef>
              <c:f>'6'!$B$15:$M$15</c:f>
              <c:numCache>
                <c:formatCode>#,##0.0</c:formatCode>
                <c:ptCount val="12"/>
                <c:pt idx="0">
                  <c:v>1290.027</c:v>
                </c:pt>
                <c:pt idx="1">
                  <c:v>1290.027</c:v>
                </c:pt>
                <c:pt idx="2">
                  <c:v>1284.028</c:v>
                </c:pt>
                <c:pt idx="3">
                  <c:v>0</c:v>
                </c:pt>
                <c:pt idx="4">
                  <c:v>0</c:v>
                </c:pt>
                <c:pt idx="5">
                  <c:v>0</c:v>
                </c:pt>
                <c:pt idx="6">
                  <c:v>0</c:v>
                </c:pt>
                <c:pt idx="7">
                  <c:v>0</c:v>
                </c:pt>
                <c:pt idx="8">
                  <c:v>0</c:v>
                </c:pt>
                <c:pt idx="9">
                  <c:v>0</c:v>
                </c:pt>
                <c:pt idx="10">
                  <c:v>0</c:v>
                </c:pt>
                <c:pt idx="11">
                  <c:v>0</c:v>
                </c:pt>
              </c:numCache>
            </c:numRef>
          </c:val>
        </c:ser>
        <c:ser>
          <c:idx val="9"/>
          <c:order val="9"/>
          <c:tx>
            <c:strRef>
              <c:f>'6'!$A$16</c:f>
              <c:strCache>
                <c:ptCount val="1"/>
                <c:pt idx="0">
                  <c:v>Pardubický kraj (PAK)</c:v>
                </c:pt>
              </c:strCache>
            </c:strRef>
          </c:tx>
          <c:invertIfNegative val="0"/>
          <c:val>
            <c:numRef>
              <c:f>'6'!$B$16:$M$16</c:f>
              <c:numCache>
                <c:formatCode>#,##0.0</c:formatCode>
                <c:ptCount val="12"/>
                <c:pt idx="0">
                  <c:v>3649.2879999999986</c:v>
                </c:pt>
                <c:pt idx="1">
                  <c:v>3649.8289999999984</c:v>
                </c:pt>
                <c:pt idx="2">
                  <c:v>3650.0109999999986</c:v>
                </c:pt>
                <c:pt idx="3">
                  <c:v>0</c:v>
                </c:pt>
                <c:pt idx="4">
                  <c:v>0</c:v>
                </c:pt>
                <c:pt idx="5">
                  <c:v>0</c:v>
                </c:pt>
                <c:pt idx="6">
                  <c:v>0</c:v>
                </c:pt>
                <c:pt idx="7">
                  <c:v>0</c:v>
                </c:pt>
                <c:pt idx="8">
                  <c:v>0</c:v>
                </c:pt>
                <c:pt idx="9">
                  <c:v>0</c:v>
                </c:pt>
                <c:pt idx="10">
                  <c:v>0</c:v>
                </c:pt>
                <c:pt idx="11">
                  <c:v>0</c:v>
                </c:pt>
              </c:numCache>
            </c:numRef>
          </c:val>
        </c:ser>
        <c:ser>
          <c:idx val="10"/>
          <c:order val="10"/>
          <c:tx>
            <c:strRef>
              <c:f>'6'!$A$17</c:f>
              <c:strCache>
                <c:ptCount val="1"/>
                <c:pt idx="0">
                  <c:v>Plzeňský kraj (PLK)</c:v>
                </c:pt>
              </c:strCache>
            </c:strRef>
          </c:tx>
          <c:invertIfNegative val="0"/>
          <c:val>
            <c:numRef>
              <c:f>'6'!$B$17:$M$17</c:f>
              <c:numCache>
                <c:formatCode>#,##0.0</c:formatCode>
                <c:ptCount val="12"/>
                <c:pt idx="0">
                  <c:v>1172.4849999999997</c:v>
                </c:pt>
                <c:pt idx="1">
                  <c:v>1172.4849999999997</c:v>
                </c:pt>
                <c:pt idx="2">
                  <c:v>1171.7609999999993</c:v>
                </c:pt>
                <c:pt idx="3">
                  <c:v>0</c:v>
                </c:pt>
                <c:pt idx="4">
                  <c:v>0</c:v>
                </c:pt>
                <c:pt idx="5">
                  <c:v>0</c:v>
                </c:pt>
                <c:pt idx="6">
                  <c:v>0</c:v>
                </c:pt>
                <c:pt idx="7">
                  <c:v>0</c:v>
                </c:pt>
                <c:pt idx="8">
                  <c:v>0</c:v>
                </c:pt>
                <c:pt idx="9">
                  <c:v>0</c:v>
                </c:pt>
                <c:pt idx="10">
                  <c:v>0</c:v>
                </c:pt>
                <c:pt idx="11">
                  <c:v>0</c:v>
                </c:pt>
              </c:numCache>
            </c:numRef>
          </c:val>
        </c:ser>
        <c:ser>
          <c:idx val="11"/>
          <c:order val="11"/>
          <c:tx>
            <c:strRef>
              <c:f>'6'!$A$18</c:f>
              <c:strCache>
                <c:ptCount val="1"/>
                <c:pt idx="0">
                  <c:v>Středočeský kraj (STČ)</c:v>
                </c:pt>
              </c:strCache>
            </c:strRef>
          </c:tx>
          <c:invertIfNegative val="0"/>
          <c:val>
            <c:numRef>
              <c:f>'6'!$B$18:$M$18</c:f>
              <c:numCache>
                <c:formatCode>#,##0.0</c:formatCode>
                <c:ptCount val="12"/>
                <c:pt idx="0">
                  <c:v>4507.6400000000021</c:v>
                </c:pt>
                <c:pt idx="1">
                  <c:v>4512.1400000000021</c:v>
                </c:pt>
                <c:pt idx="2">
                  <c:v>4512.1400000000021</c:v>
                </c:pt>
                <c:pt idx="3">
                  <c:v>0</c:v>
                </c:pt>
                <c:pt idx="4">
                  <c:v>0</c:v>
                </c:pt>
                <c:pt idx="5">
                  <c:v>0</c:v>
                </c:pt>
                <c:pt idx="6">
                  <c:v>0</c:v>
                </c:pt>
                <c:pt idx="7">
                  <c:v>0</c:v>
                </c:pt>
                <c:pt idx="8">
                  <c:v>0</c:v>
                </c:pt>
                <c:pt idx="9">
                  <c:v>0</c:v>
                </c:pt>
                <c:pt idx="10">
                  <c:v>0</c:v>
                </c:pt>
                <c:pt idx="11">
                  <c:v>0</c:v>
                </c:pt>
              </c:numCache>
            </c:numRef>
          </c:val>
        </c:ser>
        <c:ser>
          <c:idx val="12"/>
          <c:order val="12"/>
          <c:tx>
            <c:strRef>
              <c:f>'6'!$A$19</c:f>
              <c:strCache>
                <c:ptCount val="1"/>
                <c:pt idx="0">
                  <c:v>Ústecký kraj (ULK)</c:v>
                </c:pt>
              </c:strCache>
            </c:strRef>
          </c:tx>
          <c:invertIfNegative val="0"/>
          <c:val>
            <c:numRef>
              <c:f>'6'!$B$19:$M$19</c:f>
              <c:numCache>
                <c:formatCode>#,##0.0</c:formatCode>
                <c:ptCount val="12"/>
                <c:pt idx="0">
                  <c:v>13441.207999999997</c:v>
                </c:pt>
                <c:pt idx="1">
                  <c:v>13441.207999999997</c:v>
                </c:pt>
                <c:pt idx="2">
                  <c:v>13441.207999999997</c:v>
                </c:pt>
                <c:pt idx="3">
                  <c:v>0</c:v>
                </c:pt>
                <c:pt idx="4">
                  <c:v>0</c:v>
                </c:pt>
                <c:pt idx="5">
                  <c:v>0</c:v>
                </c:pt>
                <c:pt idx="6">
                  <c:v>0</c:v>
                </c:pt>
                <c:pt idx="7">
                  <c:v>0</c:v>
                </c:pt>
                <c:pt idx="8">
                  <c:v>0</c:v>
                </c:pt>
                <c:pt idx="9">
                  <c:v>0</c:v>
                </c:pt>
                <c:pt idx="10">
                  <c:v>0</c:v>
                </c:pt>
                <c:pt idx="11">
                  <c:v>0</c:v>
                </c:pt>
              </c:numCache>
            </c:numRef>
          </c:val>
        </c:ser>
        <c:ser>
          <c:idx val="13"/>
          <c:order val="13"/>
          <c:tx>
            <c:strRef>
              <c:f>'6'!$A$20</c:f>
              <c:strCache>
                <c:ptCount val="1"/>
                <c:pt idx="0">
                  <c:v>Zlínský kraj (ZLK)</c:v>
                </c:pt>
              </c:strCache>
            </c:strRef>
          </c:tx>
          <c:invertIfNegative val="0"/>
          <c:val>
            <c:numRef>
              <c:f>'6'!$B$20:$M$20</c:f>
              <c:numCache>
                <c:formatCode>#,##0.0</c:formatCode>
                <c:ptCount val="12"/>
                <c:pt idx="0">
                  <c:v>1350.3339999999998</c:v>
                </c:pt>
                <c:pt idx="1">
                  <c:v>1350.3339999999998</c:v>
                </c:pt>
                <c:pt idx="2">
                  <c:v>1349.0599999999997</c:v>
                </c:pt>
                <c:pt idx="3">
                  <c:v>0</c:v>
                </c:pt>
                <c:pt idx="4">
                  <c:v>0</c:v>
                </c:pt>
                <c:pt idx="5">
                  <c:v>0</c:v>
                </c:pt>
                <c:pt idx="6">
                  <c:v>0</c:v>
                </c:pt>
                <c:pt idx="7">
                  <c:v>0</c:v>
                </c:pt>
                <c:pt idx="8">
                  <c:v>0</c:v>
                </c:pt>
                <c:pt idx="9">
                  <c:v>0</c:v>
                </c:pt>
                <c:pt idx="10">
                  <c:v>0</c:v>
                </c:pt>
                <c:pt idx="11">
                  <c:v>0</c:v>
                </c:pt>
              </c:numCache>
            </c:numRef>
          </c:val>
        </c:ser>
        <c:dLbls>
          <c:showLegendKey val="0"/>
          <c:showVal val="0"/>
          <c:showCatName val="0"/>
          <c:showSerName val="0"/>
          <c:showPercent val="0"/>
          <c:showBubbleSize val="0"/>
        </c:dLbls>
        <c:gapWidth val="104"/>
        <c:overlap val="100"/>
        <c:axId val="165639296"/>
        <c:axId val="165640832"/>
      </c:barChart>
      <c:catAx>
        <c:axId val="165639296"/>
        <c:scaling>
          <c:orientation val="minMax"/>
        </c:scaling>
        <c:delete val="0"/>
        <c:axPos val="b"/>
        <c:majorTickMark val="none"/>
        <c:minorTickMark val="none"/>
        <c:tickLblPos val="nextTo"/>
        <c:txPr>
          <a:bodyPr/>
          <a:lstStyle/>
          <a:p>
            <a:pPr>
              <a:defRPr sz="900"/>
            </a:pPr>
            <a:endParaRPr lang="cs-CZ"/>
          </a:p>
        </c:txPr>
        <c:crossAx val="165640832"/>
        <c:crosses val="autoZero"/>
        <c:auto val="1"/>
        <c:lblAlgn val="ctr"/>
        <c:lblOffset val="100"/>
        <c:noMultiLvlLbl val="0"/>
      </c:catAx>
      <c:valAx>
        <c:axId val="165640832"/>
        <c:scaling>
          <c:orientation val="minMax"/>
          <c:max val="50000"/>
        </c:scaling>
        <c:delete val="0"/>
        <c:axPos val="l"/>
        <c:majorGridlines/>
        <c:numFmt formatCode="#,##0" sourceLinked="0"/>
        <c:majorTickMark val="out"/>
        <c:minorTickMark val="none"/>
        <c:tickLblPos val="nextTo"/>
        <c:spPr>
          <a:ln>
            <a:noFill/>
          </a:ln>
        </c:spPr>
        <c:txPr>
          <a:bodyPr/>
          <a:lstStyle/>
          <a:p>
            <a:pPr>
              <a:defRPr sz="900"/>
            </a:pPr>
            <a:endParaRPr lang="cs-CZ"/>
          </a:p>
        </c:txPr>
        <c:crossAx val="16563929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Spotřeba tepla podle sektorů národního hospodářství </a:t>
            </a:r>
            <a:r>
              <a:rPr lang="en-US" sz="1000"/>
              <a:t>(</a:t>
            </a:r>
            <a:r>
              <a:rPr lang="cs-CZ" sz="1000"/>
              <a:t>TJ</a:t>
            </a:r>
            <a:r>
              <a:rPr lang="en-US" sz="1000"/>
              <a:t>)</a:t>
            </a:r>
          </a:p>
        </c:rich>
      </c:tx>
      <c:overlay val="0"/>
      <c:spPr>
        <a:solidFill>
          <a:sysClr val="window" lastClr="FFFFFF"/>
        </a:solidFill>
      </c:spPr>
    </c:title>
    <c:autoTitleDeleted val="0"/>
    <c:plotArea>
      <c:layout>
        <c:manualLayout>
          <c:layoutTarget val="inner"/>
          <c:xMode val="edge"/>
          <c:yMode val="edge"/>
          <c:x val="5.0309711286089236E-2"/>
          <c:y val="0.14708333333333337"/>
          <c:w val="0.93932871391076112"/>
          <c:h val="0.74426768561480505"/>
        </c:manualLayout>
      </c:layout>
      <c:barChart>
        <c:barDir val="col"/>
        <c:grouping val="stacked"/>
        <c:varyColors val="0"/>
        <c:ser>
          <c:idx val="0"/>
          <c:order val="0"/>
          <c:tx>
            <c:strRef>
              <c:f>'7.1'!$A$7</c:f>
              <c:strCache>
                <c:ptCount val="1"/>
                <c:pt idx="0">
                  <c:v>Průmysl</c:v>
                </c:pt>
              </c:strCache>
            </c:strRef>
          </c:tx>
          <c:invertIfNegative val="0"/>
          <c:val>
            <c:numRef>
              <c:f>'7.1'!$B$7:$M$7</c:f>
              <c:numCache>
                <c:formatCode>#,##0.0</c:formatCode>
                <c:ptCount val="12"/>
                <c:pt idx="0">
                  <c:v>3030.2646229265574</c:v>
                </c:pt>
                <c:pt idx="1">
                  <c:v>2420.7534714386147</c:v>
                </c:pt>
                <c:pt idx="2">
                  <c:v>2194.3928855033778</c:v>
                </c:pt>
                <c:pt idx="3">
                  <c:v>0</c:v>
                </c:pt>
                <c:pt idx="4">
                  <c:v>0</c:v>
                </c:pt>
                <c:pt idx="5">
                  <c:v>0</c:v>
                </c:pt>
                <c:pt idx="6">
                  <c:v>0</c:v>
                </c:pt>
                <c:pt idx="7">
                  <c:v>0</c:v>
                </c:pt>
                <c:pt idx="8">
                  <c:v>0</c:v>
                </c:pt>
                <c:pt idx="9">
                  <c:v>0</c:v>
                </c:pt>
                <c:pt idx="10">
                  <c:v>0</c:v>
                </c:pt>
                <c:pt idx="11">
                  <c:v>0</c:v>
                </c:pt>
              </c:numCache>
            </c:numRef>
          </c:val>
        </c:ser>
        <c:ser>
          <c:idx val="1"/>
          <c:order val="1"/>
          <c:tx>
            <c:strRef>
              <c:f>'7.1'!$A$8</c:f>
              <c:strCache>
                <c:ptCount val="1"/>
                <c:pt idx="0">
                  <c:v>Energetika</c:v>
                </c:pt>
              </c:strCache>
            </c:strRef>
          </c:tx>
          <c:invertIfNegative val="0"/>
          <c:val>
            <c:numRef>
              <c:f>'7.1'!$B$8:$M$8</c:f>
              <c:numCache>
                <c:formatCode>#,##0.0</c:formatCode>
                <c:ptCount val="12"/>
                <c:pt idx="0">
                  <c:v>323.95671500000009</c:v>
                </c:pt>
                <c:pt idx="1">
                  <c:v>263.91677499999997</c:v>
                </c:pt>
                <c:pt idx="2">
                  <c:v>226.92593799999997</c:v>
                </c:pt>
                <c:pt idx="3">
                  <c:v>0</c:v>
                </c:pt>
                <c:pt idx="4">
                  <c:v>0</c:v>
                </c:pt>
                <c:pt idx="5">
                  <c:v>0</c:v>
                </c:pt>
                <c:pt idx="6">
                  <c:v>0</c:v>
                </c:pt>
                <c:pt idx="7">
                  <c:v>0</c:v>
                </c:pt>
                <c:pt idx="8">
                  <c:v>0</c:v>
                </c:pt>
                <c:pt idx="9">
                  <c:v>0</c:v>
                </c:pt>
                <c:pt idx="10">
                  <c:v>0</c:v>
                </c:pt>
                <c:pt idx="11">
                  <c:v>0</c:v>
                </c:pt>
              </c:numCache>
            </c:numRef>
          </c:val>
        </c:ser>
        <c:ser>
          <c:idx val="2"/>
          <c:order val="2"/>
          <c:tx>
            <c:strRef>
              <c:f>'7.1'!$A$9</c:f>
              <c:strCache>
                <c:ptCount val="1"/>
                <c:pt idx="0">
                  <c:v>Doprava</c:v>
                </c:pt>
              </c:strCache>
            </c:strRef>
          </c:tx>
          <c:invertIfNegative val="0"/>
          <c:val>
            <c:numRef>
              <c:f>'7.1'!$B$9:$M$9</c:f>
              <c:numCache>
                <c:formatCode>#,##0.0</c:formatCode>
                <c:ptCount val="12"/>
                <c:pt idx="0">
                  <c:v>136.81833599999999</c:v>
                </c:pt>
                <c:pt idx="1">
                  <c:v>117.46824399999997</c:v>
                </c:pt>
                <c:pt idx="2">
                  <c:v>85.106993999999986</c:v>
                </c:pt>
                <c:pt idx="3">
                  <c:v>0</c:v>
                </c:pt>
                <c:pt idx="4">
                  <c:v>0</c:v>
                </c:pt>
                <c:pt idx="5">
                  <c:v>0</c:v>
                </c:pt>
                <c:pt idx="6">
                  <c:v>0</c:v>
                </c:pt>
                <c:pt idx="7">
                  <c:v>0</c:v>
                </c:pt>
                <c:pt idx="8">
                  <c:v>0</c:v>
                </c:pt>
                <c:pt idx="9">
                  <c:v>0</c:v>
                </c:pt>
                <c:pt idx="10">
                  <c:v>0</c:v>
                </c:pt>
                <c:pt idx="11">
                  <c:v>0</c:v>
                </c:pt>
              </c:numCache>
            </c:numRef>
          </c:val>
        </c:ser>
        <c:ser>
          <c:idx val="3"/>
          <c:order val="3"/>
          <c:tx>
            <c:strRef>
              <c:f>'7.1'!$A$10</c:f>
              <c:strCache>
                <c:ptCount val="1"/>
                <c:pt idx="0">
                  <c:v>Stavebnictví</c:v>
                </c:pt>
              </c:strCache>
            </c:strRef>
          </c:tx>
          <c:invertIfNegative val="0"/>
          <c:val>
            <c:numRef>
              <c:f>'7.1'!$B$10:$M$10</c:f>
              <c:numCache>
                <c:formatCode>#,##0.0</c:formatCode>
                <c:ptCount val="12"/>
                <c:pt idx="0">
                  <c:v>61.844796000000024</c:v>
                </c:pt>
                <c:pt idx="1">
                  <c:v>43.660808000000003</c:v>
                </c:pt>
                <c:pt idx="2">
                  <c:v>32.96470999999999</c:v>
                </c:pt>
                <c:pt idx="3">
                  <c:v>0</c:v>
                </c:pt>
                <c:pt idx="4">
                  <c:v>0</c:v>
                </c:pt>
                <c:pt idx="5">
                  <c:v>0</c:v>
                </c:pt>
                <c:pt idx="6">
                  <c:v>0</c:v>
                </c:pt>
                <c:pt idx="7">
                  <c:v>0</c:v>
                </c:pt>
                <c:pt idx="8">
                  <c:v>0</c:v>
                </c:pt>
                <c:pt idx="9">
                  <c:v>0</c:v>
                </c:pt>
                <c:pt idx="10">
                  <c:v>0</c:v>
                </c:pt>
                <c:pt idx="11">
                  <c:v>0</c:v>
                </c:pt>
              </c:numCache>
            </c:numRef>
          </c:val>
        </c:ser>
        <c:ser>
          <c:idx val="4"/>
          <c:order val="4"/>
          <c:tx>
            <c:strRef>
              <c:f>'7.1'!$A$11</c:f>
              <c:strCache>
                <c:ptCount val="1"/>
                <c:pt idx="0">
                  <c:v>Zemědělství a lesnictví</c:v>
                </c:pt>
              </c:strCache>
            </c:strRef>
          </c:tx>
          <c:invertIfNegative val="0"/>
          <c:val>
            <c:numRef>
              <c:f>'7.1'!$B$11:$M$11</c:f>
              <c:numCache>
                <c:formatCode>#,##0.0</c:formatCode>
                <c:ptCount val="12"/>
                <c:pt idx="0">
                  <c:v>39.39667</c:v>
                </c:pt>
                <c:pt idx="1">
                  <c:v>35.083198000000003</c:v>
                </c:pt>
                <c:pt idx="2">
                  <c:v>37.186003000000007</c:v>
                </c:pt>
                <c:pt idx="3">
                  <c:v>0</c:v>
                </c:pt>
                <c:pt idx="4">
                  <c:v>0</c:v>
                </c:pt>
                <c:pt idx="5">
                  <c:v>0</c:v>
                </c:pt>
                <c:pt idx="6">
                  <c:v>0</c:v>
                </c:pt>
                <c:pt idx="7">
                  <c:v>0</c:v>
                </c:pt>
                <c:pt idx="8">
                  <c:v>0</c:v>
                </c:pt>
                <c:pt idx="9">
                  <c:v>0</c:v>
                </c:pt>
                <c:pt idx="10">
                  <c:v>0</c:v>
                </c:pt>
                <c:pt idx="11">
                  <c:v>0</c:v>
                </c:pt>
              </c:numCache>
            </c:numRef>
          </c:val>
        </c:ser>
        <c:ser>
          <c:idx val="5"/>
          <c:order val="5"/>
          <c:tx>
            <c:strRef>
              <c:f>'7.1'!$A$12</c:f>
              <c:strCache>
                <c:ptCount val="1"/>
                <c:pt idx="0">
                  <c:v>Domácnosti</c:v>
                </c:pt>
              </c:strCache>
            </c:strRef>
          </c:tx>
          <c:invertIfNegative val="0"/>
          <c:val>
            <c:numRef>
              <c:f>'7.1'!$B$12:$M$12</c:f>
              <c:numCache>
                <c:formatCode>#,##0.0</c:formatCode>
                <c:ptCount val="12"/>
                <c:pt idx="0">
                  <c:v>5791.9732192000029</c:v>
                </c:pt>
                <c:pt idx="1">
                  <c:v>4397.523213200001</c:v>
                </c:pt>
                <c:pt idx="2">
                  <c:v>3657.5317472000011</c:v>
                </c:pt>
                <c:pt idx="3">
                  <c:v>0</c:v>
                </c:pt>
                <c:pt idx="4">
                  <c:v>0</c:v>
                </c:pt>
                <c:pt idx="5">
                  <c:v>0</c:v>
                </c:pt>
                <c:pt idx="6">
                  <c:v>0</c:v>
                </c:pt>
                <c:pt idx="7">
                  <c:v>0</c:v>
                </c:pt>
                <c:pt idx="8">
                  <c:v>0</c:v>
                </c:pt>
                <c:pt idx="9">
                  <c:v>0</c:v>
                </c:pt>
                <c:pt idx="10">
                  <c:v>0</c:v>
                </c:pt>
                <c:pt idx="11">
                  <c:v>0</c:v>
                </c:pt>
              </c:numCache>
            </c:numRef>
          </c:val>
        </c:ser>
        <c:ser>
          <c:idx val="6"/>
          <c:order val="6"/>
          <c:tx>
            <c:strRef>
              <c:f>'7.1'!$A$13</c:f>
              <c:strCache>
                <c:ptCount val="1"/>
                <c:pt idx="0">
                  <c:v>Obchod, služby, školství, zdravotnictví</c:v>
                </c:pt>
              </c:strCache>
            </c:strRef>
          </c:tx>
          <c:invertIfNegative val="0"/>
          <c:val>
            <c:numRef>
              <c:f>'7.1'!$B$13:$M$13</c:f>
              <c:numCache>
                <c:formatCode>#,##0.0</c:formatCode>
                <c:ptCount val="12"/>
                <c:pt idx="0">
                  <c:v>3271.4411226600009</c:v>
                </c:pt>
                <c:pt idx="1">
                  <c:v>2507.2209782314139</c:v>
                </c:pt>
                <c:pt idx="2">
                  <c:v>2053.34837306603</c:v>
                </c:pt>
                <c:pt idx="3">
                  <c:v>0</c:v>
                </c:pt>
                <c:pt idx="4">
                  <c:v>0</c:v>
                </c:pt>
                <c:pt idx="5">
                  <c:v>0</c:v>
                </c:pt>
                <c:pt idx="6">
                  <c:v>0</c:v>
                </c:pt>
                <c:pt idx="7">
                  <c:v>0</c:v>
                </c:pt>
                <c:pt idx="8">
                  <c:v>0</c:v>
                </c:pt>
                <c:pt idx="9">
                  <c:v>0</c:v>
                </c:pt>
                <c:pt idx="10">
                  <c:v>0</c:v>
                </c:pt>
                <c:pt idx="11">
                  <c:v>0</c:v>
                </c:pt>
              </c:numCache>
            </c:numRef>
          </c:val>
        </c:ser>
        <c:ser>
          <c:idx val="7"/>
          <c:order val="7"/>
          <c:tx>
            <c:strRef>
              <c:f>'7.1'!$A$14</c:f>
              <c:strCache>
                <c:ptCount val="1"/>
                <c:pt idx="0">
                  <c:v>Ostatní</c:v>
                </c:pt>
              </c:strCache>
            </c:strRef>
          </c:tx>
          <c:invertIfNegative val="0"/>
          <c:val>
            <c:numRef>
              <c:f>'7.1'!$B$14:$M$14</c:f>
              <c:numCache>
                <c:formatCode>#,##0.0</c:formatCode>
                <c:ptCount val="12"/>
                <c:pt idx="0">
                  <c:v>348.90182599999986</c:v>
                </c:pt>
                <c:pt idx="1">
                  <c:v>266.51577899999995</c:v>
                </c:pt>
                <c:pt idx="2">
                  <c:v>213.73577099999991</c:v>
                </c:pt>
                <c:pt idx="3">
                  <c:v>0</c:v>
                </c:pt>
                <c:pt idx="4">
                  <c:v>0</c:v>
                </c:pt>
                <c:pt idx="5">
                  <c:v>0</c:v>
                </c:pt>
                <c:pt idx="6">
                  <c:v>0</c:v>
                </c:pt>
                <c:pt idx="7">
                  <c:v>0</c:v>
                </c:pt>
                <c:pt idx="8">
                  <c:v>0</c:v>
                </c:pt>
                <c:pt idx="9">
                  <c:v>0</c:v>
                </c:pt>
                <c:pt idx="10">
                  <c:v>0</c:v>
                </c:pt>
                <c:pt idx="11">
                  <c:v>0</c:v>
                </c:pt>
              </c:numCache>
            </c:numRef>
          </c:val>
        </c:ser>
        <c:dLbls>
          <c:showLegendKey val="0"/>
          <c:showVal val="0"/>
          <c:showCatName val="0"/>
          <c:showSerName val="0"/>
          <c:showPercent val="0"/>
          <c:showBubbleSize val="0"/>
        </c:dLbls>
        <c:gapWidth val="150"/>
        <c:overlap val="100"/>
        <c:axId val="165925632"/>
        <c:axId val="165927168"/>
      </c:barChart>
      <c:catAx>
        <c:axId val="165925632"/>
        <c:scaling>
          <c:orientation val="minMax"/>
        </c:scaling>
        <c:delete val="0"/>
        <c:axPos val="b"/>
        <c:majorTickMark val="none"/>
        <c:minorTickMark val="none"/>
        <c:tickLblPos val="nextTo"/>
        <c:txPr>
          <a:bodyPr/>
          <a:lstStyle/>
          <a:p>
            <a:pPr>
              <a:defRPr sz="800"/>
            </a:pPr>
            <a:endParaRPr lang="cs-CZ"/>
          </a:p>
        </c:txPr>
        <c:crossAx val="165927168"/>
        <c:crosses val="autoZero"/>
        <c:auto val="1"/>
        <c:lblAlgn val="ctr"/>
        <c:lblOffset val="100"/>
        <c:noMultiLvlLbl val="0"/>
      </c:catAx>
      <c:valAx>
        <c:axId val="16592716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65925632"/>
        <c:crosses val="autoZero"/>
        <c:crossBetween val="between"/>
        <c:majorUnit val="1000"/>
      </c:valAx>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'7.1'!$O$7</c:f>
              <c:strCache>
                <c:ptCount val="1"/>
              </c:strCache>
            </c:strRef>
          </c:tx>
          <c:invertIfNegative val="0"/>
          <c:cat>
            <c:numRef>
              <c:f>'7.1'!$P$6</c:f>
              <c:numCache>
                <c:formatCode>General</c:formatCode>
                <c:ptCount val="1"/>
              </c:numCache>
            </c:numRef>
          </c:cat>
          <c:val>
            <c:numRef>
              <c:f>'7.1'!$P$7</c:f>
              <c:numCache>
                <c:formatCode>0%</c:formatCode>
                <c:ptCount val="1"/>
              </c:numCache>
            </c:numRef>
          </c:val>
        </c:ser>
        <c:ser>
          <c:idx val="1"/>
          <c:order val="1"/>
          <c:tx>
            <c:strRef>
              <c:f>'7.1'!$O$8</c:f>
              <c:strCache>
                <c:ptCount val="1"/>
              </c:strCache>
            </c:strRef>
          </c:tx>
          <c:invertIfNegative val="0"/>
          <c:cat>
            <c:numRef>
              <c:f>'7.1'!$P$6</c:f>
              <c:numCache>
                <c:formatCode>General</c:formatCode>
                <c:ptCount val="1"/>
              </c:numCache>
            </c:numRef>
          </c:cat>
          <c:val>
            <c:numRef>
              <c:f>'7.1'!$P$8</c:f>
              <c:numCache>
                <c:formatCode>0%</c:formatCode>
                <c:ptCount val="1"/>
              </c:numCache>
            </c:numRef>
          </c:val>
        </c:ser>
        <c:ser>
          <c:idx val="2"/>
          <c:order val="2"/>
          <c:tx>
            <c:strRef>
              <c:f>'7.1'!$O$9</c:f>
              <c:strCache>
                <c:ptCount val="1"/>
              </c:strCache>
            </c:strRef>
          </c:tx>
          <c:invertIfNegative val="0"/>
          <c:cat>
            <c:numRef>
              <c:f>'7.1'!$P$6</c:f>
              <c:numCache>
                <c:formatCode>General</c:formatCode>
                <c:ptCount val="1"/>
              </c:numCache>
            </c:numRef>
          </c:cat>
          <c:val>
            <c:numRef>
              <c:f>'7.1'!$P$9</c:f>
              <c:numCache>
                <c:formatCode>0%</c:formatCode>
                <c:ptCount val="1"/>
              </c:numCache>
            </c:numRef>
          </c:val>
        </c:ser>
        <c:ser>
          <c:idx val="3"/>
          <c:order val="3"/>
          <c:tx>
            <c:strRef>
              <c:f>'7.1'!$O$10</c:f>
              <c:strCache>
                <c:ptCount val="1"/>
              </c:strCache>
            </c:strRef>
          </c:tx>
          <c:invertIfNegative val="0"/>
          <c:cat>
            <c:numRef>
              <c:f>'7.1'!$P$6</c:f>
              <c:numCache>
                <c:formatCode>General</c:formatCode>
                <c:ptCount val="1"/>
              </c:numCache>
            </c:numRef>
          </c:cat>
          <c:val>
            <c:numRef>
              <c:f>'7.1'!$P$10</c:f>
              <c:numCache>
                <c:formatCode>0%</c:formatCode>
                <c:ptCount val="1"/>
              </c:numCache>
            </c:numRef>
          </c:val>
        </c:ser>
        <c:ser>
          <c:idx val="4"/>
          <c:order val="4"/>
          <c:tx>
            <c:strRef>
              <c:f>'7.1'!$O$11</c:f>
              <c:strCache>
                <c:ptCount val="1"/>
              </c:strCache>
            </c:strRef>
          </c:tx>
          <c:invertIfNegative val="0"/>
          <c:cat>
            <c:numRef>
              <c:f>'7.1'!$P$6</c:f>
              <c:numCache>
                <c:formatCode>General</c:formatCode>
                <c:ptCount val="1"/>
              </c:numCache>
            </c:numRef>
          </c:cat>
          <c:val>
            <c:numRef>
              <c:f>'7.1'!$P$11</c:f>
              <c:numCache>
                <c:formatCode>0%</c:formatCode>
                <c:ptCount val="1"/>
              </c:numCache>
            </c:numRef>
          </c:val>
        </c:ser>
        <c:ser>
          <c:idx val="5"/>
          <c:order val="5"/>
          <c:tx>
            <c:strRef>
              <c:f>'7.1'!$O$12</c:f>
              <c:strCache>
                <c:ptCount val="1"/>
              </c:strCache>
            </c:strRef>
          </c:tx>
          <c:invertIfNegative val="0"/>
          <c:cat>
            <c:numRef>
              <c:f>'7.1'!$P$6</c:f>
              <c:numCache>
                <c:formatCode>General</c:formatCode>
                <c:ptCount val="1"/>
              </c:numCache>
            </c:numRef>
          </c:cat>
          <c:val>
            <c:numRef>
              <c:f>'7.1'!$P$12</c:f>
              <c:numCache>
                <c:formatCode>0%</c:formatCode>
                <c:ptCount val="1"/>
              </c:numCache>
            </c:numRef>
          </c:val>
        </c:ser>
        <c:ser>
          <c:idx val="6"/>
          <c:order val="6"/>
          <c:tx>
            <c:strRef>
              <c:f>'7.1'!$O$13</c:f>
              <c:strCache>
                <c:ptCount val="1"/>
              </c:strCache>
            </c:strRef>
          </c:tx>
          <c:invertIfNegative val="0"/>
          <c:cat>
            <c:numRef>
              <c:f>'7.1'!$P$6</c:f>
              <c:numCache>
                <c:formatCode>General</c:formatCode>
                <c:ptCount val="1"/>
              </c:numCache>
            </c:numRef>
          </c:cat>
          <c:val>
            <c:numRef>
              <c:f>'7.1'!$P$13</c:f>
              <c:numCache>
                <c:formatCode>0%</c:formatCode>
                <c:ptCount val="1"/>
              </c:numCache>
            </c:numRef>
          </c:val>
        </c:ser>
        <c:ser>
          <c:idx val="7"/>
          <c:order val="7"/>
          <c:tx>
            <c:strRef>
              <c:f>'7.1'!$O$14</c:f>
              <c:strCache>
                <c:ptCount val="1"/>
              </c:strCache>
            </c:strRef>
          </c:tx>
          <c:invertIfNegative val="0"/>
          <c:cat>
            <c:numRef>
              <c:f>'7.1'!$P$6</c:f>
              <c:numCache>
                <c:formatCode>General</c:formatCode>
                <c:ptCount val="1"/>
              </c:numCache>
            </c:numRef>
          </c:cat>
          <c:val>
            <c:numRef>
              <c:f>'7.1'!$P$14</c:f>
              <c:numCache>
                <c:formatCode>0%</c:formatCode>
                <c:ptCount val="1"/>
              </c:numCache>
            </c:numRef>
          </c:val>
        </c:ser>
        <c:dLbls>
          <c:showLegendKey val="0"/>
          <c:showVal val="0"/>
          <c:showCatName val="0"/>
          <c:showSerName val="0"/>
          <c:showPercent val="0"/>
          <c:showBubbleSize val="0"/>
        </c:dLbls>
        <c:gapWidth val="150"/>
        <c:axId val="166038912"/>
        <c:axId val="166048896"/>
      </c:barChart>
      <c:catAx>
        <c:axId val="166038912"/>
        <c:scaling>
          <c:orientation val="minMax"/>
        </c:scaling>
        <c:delete val="1"/>
        <c:axPos val="b"/>
        <c:numFmt formatCode="General" sourceLinked="1"/>
        <c:majorTickMark val="out"/>
        <c:minorTickMark val="none"/>
        <c:tickLblPos val="nextTo"/>
        <c:crossAx val="166048896"/>
        <c:crosses val="autoZero"/>
        <c:auto val="1"/>
        <c:lblAlgn val="ctr"/>
        <c:lblOffset val="100"/>
        <c:noMultiLvlLbl val="0"/>
      </c:catAx>
      <c:valAx>
        <c:axId val="166048896"/>
        <c:scaling>
          <c:orientation val="minMax"/>
        </c:scaling>
        <c:delete val="1"/>
        <c:axPos val="l"/>
        <c:numFmt formatCode="0%" sourceLinked="1"/>
        <c:majorTickMark val="out"/>
        <c:minorTickMark val="none"/>
        <c:tickLblPos val="nextTo"/>
        <c:crossAx val="16603891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Spotřeba tepla v krajích ČR podle sektorů národního hospodářství (TJ)</a:t>
            </a:r>
          </a:p>
        </c:rich>
      </c:tx>
      <c:layout>
        <c:manualLayout>
          <c:xMode val="edge"/>
          <c:yMode val="edge"/>
          <c:x val="0.11626286352732962"/>
          <c:y val="1.9702319159471141E-2"/>
        </c:manualLayout>
      </c:layout>
      <c:overlay val="0"/>
    </c:title>
    <c:autoTitleDeleted val="0"/>
    <c:plotArea>
      <c:layout>
        <c:manualLayout>
          <c:layoutTarget val="inner"/>
          <c:xMode val="edge"/>
          <c:yMode val="edge"/>
          <c:x val="4.6612307810022749E-2"/>
          <c:y val="0.14640605169467286"/>
          <c:w val="0.54332795749197038"/>
          <c:h val="0.57831477945425613"/>
        </c:manualLayout>
      </c:layout>
      <c:barChart>
        <c:barDir val="col"/>
        <c:grouping val="stacked"/>
        <c:varyColors val="0"/>
        <c:ser>
          <c:idx val="0"/>
          <c:order val="0"/>
          <c:tx>
            <c:strRef>
              <c:f>'7.2'!$B$3</c:f>
              <c:strCache>
                <c:ptCount val="1"/>
                <c:pt idx="0">
                  <c:v>Průmysl</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'7.2'!$B$5:$B$18</c:f>
              <c:numCache>
                <c:formatCode>#,##0.0</c:formatCode>
                <c:ptCount val="14"/>
                <c:pt idx="0">
                  <c:v>144.46867300000002</c:v>
                </c:pt>
                <c:pt idx="1">
                  <c:v>388.31521400000008</c:v>
                </c:pt>
                <c:pt idx="2">
                  <c:v>195.76389700000001</c:v>
                </c:pt>
                <c:pt idx="3">
                  <c:v>80.97156600000001</c:v>
                </c:pt>
                <c:pt idx="4">
                  <c:v>38.933430000000001</c:v>
                </c:pt>
                <c:pt idx="5">
                  <c:v>284.45197486854937</c:v>
                </c:pt>
                <c:pt idx="6">
                  <c:v>63.686431000000006</c:v>
                </c:pt>
                <c:pt idx="7">
                  <c:v>2086.8664900000003</c:v>
                </c:pt>
                <c:pt idx="8">
                  <c:v>212.92200299999999</c:v>
                </c:pt>
                <c:pt idx="9">
                  <c:v>218.00640699999997</c:v>
                </c:pt>
                <c:pt idx="10">
                  <c:v>338.65876000000003</c:v>
                </c:pt>
                <c:pt idx="11">
                  <c:v>1649.2412100000001</c:v>
                </c:pt>
                <c:pt idx="12">
                  <c:v>1240.5434910000004</c:v>
                </c:pt>
                <c:pt idx="13">
                  <c:v>702.58143300000006</c:v>
                </c:pt>
              </c:numCache>
            </c:numRef>
          </c:val>
        </c:ser>
        <c:ser>
          <c:idx val="1"/>
          <c:order val="1"/>
          <c:tx>
            <c:strRef>
              <c:f>'7.2'!$C$3</c:f>
              <c:strCache>
                <c:ptCount val="1"/>
                <c:pt idx="0">
                  <c:v>Energetika</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'7.2'!$C$5:$C$18</c:f>
              <c:numCache>
                <c:formatCode>#,##0.0</c:formatCode>
                <c:ptCount val="14"/>
                <c:pt idx="0">
                  <c:v>9.9846430000000002</c:v>
                </c:pt>
                <c:pt idx="1">
                  <c:v>13.010260000000001</c:v>
                </c:pt>
                <c:pt idx="2">
                  <c:v>1.8140000000000001</c:v>
                </c:pt>
                <c:pt idx="3">
                  <c:v>52.230699999999999</c:v>
                </c:pt>
                <c:pt idx="4">
                  <c:v>17.311800000000002</c:v>
                </c:pt>
                <c:pt idx="5">
                  <c:v>3.5088300000000001</c:v>
                </c:pt>
                <c:pt idx="6">
                  <c:v>2.9710000000000001</c:v>
                </c:pt>
                <c:pt idx="7">
                  <c:v>328.26932599999992</c:v>
                </c:pt>
                <c:pt idx="8">
                  <c:v>12.089</c:v>
                </c:pt>
                <c:pt idx="9">
                  <c:v>0</c:v>
                </c:pt>
                <c:pt idx="10">
                  <c:v>3.8969999999999998</c:v>
                </c:pt>
                <c:pt idx="11">
                  <c:v>120.15008999999999</c:v>
                </c:pt>
                <c:pt idx="12">
                  <c:v>243.44095900000002</c:v>
                </c:pt>
                <c:pt idx="13">
                  <c:v>6.1218199999999996</c:v>
                </c:pt>
              </c:numCache>
            </c:numRef>
          </c:val>
        </c:ser>
        <c:ser>
          <c:idx val="2"/>
          <c:order val="2"/>
          <c:tx>
            <c:strRef>
              <c:f>'7.2'!$D$3</c:f>
              <c:strCache>
                <c:ptCount val="1"/>
                <c:pt idx="0">
                  <c:v>Doprava</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'7.2'!$D$5:$D$18</c:f>
              <c:numCache>
                <c:formatCode>#,##0.0</c:formatCode>
                <c:ptCount val="14"/>
                <c:pt idx="0">
                  <c:v>130.20441899999997</c:v>
                </c:pt>
                <c:pt idx="1">
                  <c:v>25.520517999999996</c:v>
                </c:pt>
                <c:pt idx="2">
                  <c:v>0.42279999999999995</c:v>
                </c:pt>
                <c:pt idx="3">
                  <c:v>7.0754390000000003</c:v>
                </c:pt>
                <c:pt idx="4">
                  <c:v>1.6174500000000001</c:v>
                </c:pt>
                <c:pt idx="5">
                  <c:v>4.501030000000001</c:v>
                </c:pt>
                <c:pt idx="6">
                  <c:v>4.165</c:v>
                </c:pt>
                <c:pt idx="7">
                  <c:v>25.010398000000002</c:v>
                </c:pt>
                <c:pt idx="8">
                  <c:v>0.7046</c:v>
                </c:pt>
                <c:pt idx="9">
                  <c:v>41.071249999999992</c:v>
                </c:pt>
                <c:pt idx="10">
                  <c:v>15.79542</c:v>
                </c:pt>
                <c:pt idx="11">
                  <c:v>9.9817499999999981</c:v>
                </c:pt>
                <c:pt idx="12">
                  <c:v>63.458530000000003</c:v>
                </c:pt>
                <c:pt idx="13">
                  <c:v>9.8649699999999996</c:v>
                </c:pt>
              </c:numCache>
            </c:numRef>
          </c:val>
        </c:ser>
        <c:ser>
          <c:idx val="3"/>
          <c:order val="3"/>
          <c:tx>
            <c:strRef>
              <c:f>'7.2'!$E$3</c:f>
              <c:strCache>
                <c:ptCount val="1"/>
                <c:pt idx="0">
                  <c:v>Stavebnictví</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'7.2'!$E$5:$E$18</c:f>
              <c:numCache>
                <c:formatCode>#,##0.0</c:formatCode>
                <c:ptCount val="14"/>
                <c:pt idx="0">
                  <c:v>17.011959999999998</c:v>
                </c:pt>
                <c:pt idx="1">
                  <c:v>3.0115700000000003</c:v>
                </c:pt>
                <c:pt idx="2">
                  <c:v>0.312</c:v>
                </c:pt>
                <c:pt idx="3">
                  <c:v>8.6888199999999998</c:v>
                </c:pt>
                <c:pt idx="4">
                  <c:v>1.7221900000000001</c:v>
                </c:pt>
                <c:pt idx="5">
                  <c:v>3.9755100000000003</c:v>
                </c:pt>
                <c:pt idx="6">
                  <c:v>0.47189999999999999</c:v>
                </c:pt>
                <c:pt idx="7">
                  <c:v>31.511365000000001</c:v>
                </c:pt>
                <c:pt idx="8">
                  <c:v>14.108131999999999</c:v>
                </c:pt>
                <c:pt idx="9">
                  <c:v>7.2429570000000005</c:v>
                </c:pt>
                <c:pt idx="10">
                  <c:v>1.3847799999999999</c:v>
                </c:pt>
                <c:pt idx="11">
                  <c:v>36.572725000000005</c:v>
                </c:pt>
                <c:pt idx="12">
                  <c:v>3.8644229999999999</c:v>
                </c:pt>
                <c:pt idx="13">
                  <c:v>8.5919819999999998</c:v>
                </c:pt>
              </c:numCache>
            </c:numRef>
          </c:val>
        </c:ser>
        <c:ser>
          <c:idx val="4"/>
          <c:order val="4"/>
          <c:tx>
            <c:strRef>
              <c:f>'7.2'!$F$3</c:f>
              <c:strCache>
                <c:ptCount val="1"/>
                <c:pt idx="0">
                  <c:v>Zemědělství a lesnictví</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'7.2'!$F$5:$F$18</c:f>
              <c:numCache>
                <c:formatCode>#,##0.0</c:formatCode>
                <c:ptCount val="14"/>
                <c:pt idx="0">
                  <c:v>1.386925</c:v>
                </c:pt>
                <c:pt idx="1">
                  <c:v>5.7562980000000001</c:v>
                </c:pt>
                <c:pt idx="2">
                  <c:v>8.2373999999999992</c:v>
                </c:pt>
                <c:pt idx="3">
                  <c:v>3.0024199999999999</c:v>
                </c:pt>
                <c:pt idx="4">
                  <c:v>4.8742269999999994</c:v>
                </c:pt>
                <c:pt idx="5">
                  <c:v>0.46066999999999997</c:v>
                </c:pt>
                <c:pt idx="6">
                  <c:v>4.4499899999999997</c:v>
                </c:pt>
                <c:pt idx="7">
                  <c:v>0.34814000000000001</c:v>
                </c:pt>
                <c:pt idx="8">
                  <c:v>3.0063299999999997</c:v>
                </c:pt>
                <c:pt idx="9">
                  <c:v>9.7669200000000007</c:v>
                </c:pt>
                <c:pt idx="10">
                  <c:v>19.700290000000003</c:v>
                </c:pt>
                <c:pt idx="11">
                  <c:v>4.1411209999999992</c:v>
                </c:pt>
                <c:pt idx="12">
                  <c:v>43.695709999999998</c:v>
                </c:pt>
                <c:pt idx="13">
                  <c:v>2.8394299999999997</c:v>
                </c:pt>
              </c:numCache>
            </c:numRef>
          </c:val>
        </c:ser>
        <c:ser>
          <c:idx val="5"/>
          <c:order val="5"/>
          <c:tx>
            <c:strRef>
              <c:f>'7.2'!$G$3</c:f>
              <c:strCache>
                <c:ptCount val="1"/>
                <c:pt idx="0">
                  <c:v>Domácnosti</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'7.2'!$G$5:$G$18</c:f>
              <c:numCache>
                <c:formatCode>#,##0.0</c:formatCode>
                <c:ptCount val="14"/>
                <c:pt idx="0">
                  <c:v>2595.6496109999998</c:v>
                </c:pt>
                <c:pt idx="1">
                  <c:v>829.71233399999994</c:v>
                </c:pt>
                <c:pt idx="2">
                  <c:v>1111.1368390000002</c:v>
                </c:pt>
                <c:pt idx="3">
                  <c:v>649.0651230000002</c:v>
                </c:pt>
                <c:pt idx="4">
                  <c:v>349.39603199999982</c:v>
                </c:pt>
                <c:pt idx="5">
                  <c:v>700.69830900000011</c:v>
                </c:pt>
                <c:pt idx="6">
                  <c:v>428.75683800000002</c:v>
                </c:pt>
                <c:pt idx="7">
                  <c:v>2087.0658339999995</c:v>
                </c:pt>
                <c:pt idx="8">
                  <c:v>633.97788299999991</c:v>
                </c:pt>
                <c:pt idx="9">
                  <c:v>529.89804000000004</c:v>
                </c:pt>
                <c:pt idx="10">
                  <c:v>741.36415600000009</c:v>
                </c:pt>
                <c:pt idx="11">
                  <c:v>1087.3444445999999</c:v>
                </c:pt>
                <c:pt idx="12">
                  <c:v>1560.4366769999997</c:v>
                </c:pt>
                <c:pt idx="13">
                  <c:v>542.52605900000003</c:v>
                </c:pt>
              </c:numCache>
            </c:numRef>
          </c:val>
        </c:ser>
        <c:ser>
          <c:idx val="6"/>
          <c:order val="6"/>
          <c:tx>
            <c:strRef>
              <c:f>'7.2'!$H$3</c:f>
              <c:strCache>
                <c:ptCount val="1"/>
                <c:pt idx="0">
                  <c:v>Obchod, služby, školství, zdravotnictví</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'7.2'!$H$5:$H$18</c:f>
              <c:numCache>
                <c:formatCode>#,##0.0</c:formatCode>
                <c:ptCount val="14"/>
                <c:pt idx="0">
                  <c:v>1772.6048930000004</c:v>
                </c:pt>
                <c:pt idx="1">
                  <c:v>528.37891499999989</c:v>
                </c:pt>
                <c:pt idx="2">
                  <c:v>331.57233000000008</c:v>
                </c:pt>
                <c:pt idx="3">
                  <c:v>310.08814699999999</c:v>
                </c:pt>
                <c:pt idx="4">
                  <c:v>140.20734199999998</c:v>
                </c:pt>
                <c:pt idx="5">
                  <c:v>413.90932199999997</c:v>
                </c:pt>
                <c:pt idx="6">
                  <c:v>243.04241500000001</c:v>
                </c:pt>
                <c:pt idx="7">
                  <c:v>1413.3410837774436</c:v>
                </c:pt>
                <c:pt idx="8">
                  <c:v>345.84070599999995</c:v>
                </c:pt>
                <c:pt idx="9">
                  <c:v>338.36229500000007</c:v>
                </c:pt>
                <c:pt idx="10">
                  <c:v>517.62128100000018</c:v>
                </c:pt>
                <c:pt idx="11">
                  <c:v>427.98647118000002</c:v>
                </c:pt>
                <c:pt idx="12">
                  <c:v>747.57822399999998</c:v>
                </c:pt>
                <c:pt idx="13">
                  <c:v>301.47704900000008</c:v>
                </c:pt>
              </c:numCache>
            </c:numRef>
          </c:val>
        </c:ser>
        <c:ser>
          <c:idx val="7"/>
          <c:order val="7"/>
          <c:tx>
            <c:strRef>
              <c:f>'7.2'!$I$3</c:f>
              <c:strCache>
                <c:ptCount val="1"/>
                <c:pt idx="0">
                  <c:v>Ostatní</c:v>
                </c:pt>
              </c:strCache>
            </c:strRef>
          </c:tx>
          <c:invertIfNegative val="0"/>
          <c:cat>
            <c:strRef>
              <c:f>'7.2'!$A$5:$A$18</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'7.2'!$I$5:$I$18</c:f>
              <c:numCache>
                <c:formatCode>#,##0.0</c:formatCode>
                <c:ptCount val="14"/>
                <c:pt idx="0">
                  <c:v>77.652989000000005</c:v>
                </c:pt>
                <c:pt idx="1">
                  <c:v>57.580104999999996</c:v>
                </c:pt>
                <c:pt idx="2">
                  <c:v>327.34025700000012</c:v>
                </c:pt>
                <c:pt idx="3">
                  <c:v>68.609975000000006</c:v>
                </c:pt>
                <c:pt idx="4">
                  <c:v>0.21248</c:v>
                </c:pt>
                <c:pt idx="5">
                  <c:v>10.404595</c:v>
                </c:pt>
                <c:pt idx="6">
                  <c:v>24.774159999999998</c:v>
                </c:pt>
                <c:pt idx="7">
                  <c:v>37.767265999999999</c:v>
                </c:pt>
                <c:pt idx="8">
                  <c:v>7.577900999999998</c:v>
                </c:pt>
                <c:pt idx="9">
                  <c:v>107.996492</c:v>
                </c:pt>
                <c:pt idx="10">
                  <c:v>23.774829999999998</c:v>
                </c:pt>
                <c:pt idx="11">
                  <c:v>14.777376999999998</c:v>
                </c:pt>
                <c:pt idx="12">
                  <c:v>68.237125000000006</c:v>
                </c:pt>
                <c:pt idx="13">
                  <c:v>2.4478240000000002</c:v>
                </c:pt>
              </c:numCache>
            </c:numRef>
          </c:val>
        </c:ser>
        <c:dLbls>
          <c:showLegendKey val="0"/>
          <c:showVal val="0"/>
          <c:showCatName val="0"/>
          <c:showSerName val="0"/>
          <c:showPercent val="0"/>
          <c:showBubbleSize val="0"/>
        </c:dLbls>
        <c:gapWidth val="104"/>
        <c:overlap val="100"/>
        <c:axId val="166161408"/>
        <c:axId val="166183680"/>
      </c:barChart>
      <c:catAx>
        <c:axId val="166161408"/>
        <c:scaling>
          <c:orientation val="minMax"/>
        </c:scaling>
        <c:delete val="0"/>
        <c:axPos val="b"/>
        <c:majorTickMark val="none"/>
        <c:minorTickMark val="none"/>
        <c:tickLblPos val="nextTo"/>
        <c:txPr>
          <a:bodyPr/>
          <a:lstStyle/>
          <a:p>
            <a:pPr>
              <a:defRPr sz="900"/>
            </a:pPr>
            <a:endParaRPr lang="cs-CZ"/>
          </a:p>
        </c:txPr>
        <c:crossAx val="166183680"/>
        <c:crosses val="autoZero"/>
        <c:auto val="1"/>
        <c:lblAlgn val="ctr"/>
        <c:lblOffset val="100"/>
        <c:noMultiLvlLbl val="0"/>
      </c:catAx>
      <c:valAx>
        <c:axId val="16618368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66161408"/>
        <c:crosses val="autoZero"/>
        <c:crossBetween val="between"/>
      </c:valAx>
    </c:plotArea>
    <c:legend>
      <c:legendPos val="b"/>
      <c:layout>
        <c:manualLayout>
          <c:xMode val="edge"/>
          <c:yMode val="edge"/>
          <c:x val="1.323893451804076E-3"/>
          <c:y val="0.96114816428424588"/>
          <c:w val="0.99867610654819594"/>
          <c:h val="3.8851835715753971E-2"/>
        </c:manualLayout>
      </c:layout>
      <c:overlay val="0"/>
    </c:legend>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a:t>
            </a:r>
            <a:r>
              <a:rPr lang="cs-CZ" sz="1000" baseline="0"/>
              <a:t> jednotlivých sektorů národního hospodářství na spotřebě tepla v ČR</a:t>
            </a:r>
            <a:endParaRPr lang="cs-CZ" sz="1000"/>
          </a:p>
        </c:rich>
      </c:tx>
      <c:overlay val="0"/>
    </c:title>
    <c:autoTitleDeleted val="0"/>
    <c:plotArea>
      <c:layout>
        <c:manualLayout>
          <c:layoutTarget val="inner"/>
          <c:xMode val="edge"/>
          <c:yMode val="edge"/>
          <c:x val="0.22391140977420257"/>
          <c:y val="0.18177479768838453"/>
          <c:w val="0.57702148063972192"/>
          <c:h val="0.61751301337447595"/>
        </c:manualLayout>
      </c:layout>
      <c:doughnutChart>
        <c:varyColors val="1"/>
        <c:ser>
          <c:idx val="0"/>
          <c:order val="0"/>
          <c:dLbls>
            <c:dLbl>
              <c:idx val="1"/>
              <c:layout>
                <c:manualLayout>
                  <c:x val="1.6785260479487488E-2"/>
                  <c:y val="0"/>
                </c:manualLayout>
              </c:layout>
              <c:showLegendKey val="0"/>
              <c:showVal val="0"/>
              <c:showCatName val="0"/>
              <c:showSerName val="0"/>
              <c:showPercent val="1"/>
              <c:showBubbleSize val="0"/>
            </c:dLbl>
            <c:dLbl>
              <c:idx val="2"/>
              <c:layout>
                <c:manualLayout>
                  <c:x val="0.1409961880276949"/>
                  <c:y val="1.0777883104946878E-2"/>
                </c:manualLayout>
              </c:layout>
              <c:numFmt formatCode="0.0%" sourceLinked="0"/>
              <c:spPr/>
              <c:txPr>
                <a:bodyPr/>
                <a:lstStyle/>
                <a:p>
                  <a:pPr>
                    <a:defRPr sz="900"/>
                  </a:pPr>
                  <a:endParaRPr lang="cs-CZ"/>
                </a:p>
              </c:txPr>
              <c:showLegendKey val="0"/>
              <c:showVal val="0"/>
              <c:showCatName val="0"/>
              <c:showSerName val="0"/>
              <c:showPercent val="1"/>
              <c:showBubbleSize val="0"/>
            </c:dLbl>
            <c:dLbl>
              <c:idx val="3"/>
              <c:layout>
                <c:manualLayout>
                  <c:x val="0.1342820838358999"/>
                  <c:y val="4.3111249535716517E-2"/>
                </c:manualLayout>
              </c:layout>
              <c:numFmt formatCode="0.0%" sourceLinked="0"/>
              <c:spPr/>
              <c:txPr>
                <a:bodyPr/>
                <a:lstStyle/>
                <a:p>
                  <a:pPr>
                    <a:defRPr sz="900"/>
                  </a:pPr>
                  <a:endParaRPr lang="cs-CZ"/>
                </a:p>
              </c:txPr>
              <c:showLegendKey val="0"/>
              <c:showVal val="0"/>
              <c:showCatName val="0"/>
              <c:showSerName val="0"/>
              <c:showPercent val="1"/>
              <c:showBubbleSize val="0"/>
            </c:dLbl>
            <c:dLbl>
              <c:idx val="4"/>
              <c:layout>
                <c:manualLayout>
                  <c:x val="0.117496294686791"/>
                  <c:y val="8.2630437137926074E-2"/>
                </c:manualLayout>
              </c:layout>
              <c:numFmt formatCode="0.0%" sourceLinked="0"/>
              <c:spPr/>
              <c:txPr>
                <a:bodyPr/>
                <a:lstStyle/>
                <a:p>
                  <a:pPr>
                    <a:defRPr sz="900"/>
                  </a:pPr>
                  <a:endParaRPr lang="cs-CZ"/>
                </a:p>
              </c:txPr>
              <c:showLegendKey val="0"/>
              <c:showVal val="0"/>
              <c:showCatName val="0"/>
              <c:showSerName val="0"/>
              <c:showPercent val="1"/>
              <c:showBubbleSize val="0"/>
            </c:dLbl>
            <c:dLbl>
              <c:idx val="7"/>
              <c:layout>
                <c:manualLayout>
                  <c:x val="3.3567877610867353E-3"/>
                  <c:y val="-1.4370510806595838E-2"/>
                </c:manualLayout>
              </c:layout>
              <c:showLegendKey val="0"/>
              <c:showVal val="0"/>
              <c:showCatName val="0"/>
              <c:showSerName val="0"/>
              <c:showPercent val="1"/>
              <c:showBubbleSize val="0"/>
            </c:dLbl>
            <c:numFmt formatCode="0%" sourceLinked="0"/>
            <c:txPr>
              <a:bodyPr/>
              <a:lstStyle/>
              <a:p>
                <a:pPr>
                  <a:defRPr sz="900"/>
                </a:pPr>
                <a:endParaRPr lang="cs-CZ"/>
              </a:p>
            </c:txPr>
            <c:showLegendKey val="0"/>
            <c:showVal val="0"/>
            <c:showCatName val="0"/>
            <c:showSerName val="0"/>
            <c:showPercent val="1"/>
            <c:showBubbleSize val="0"/>
            <c:showLeaderLines val="1"/>
          </c:dLbls>
          <c:cat>
            <c:strRef>
              <c:f>'7.2'!$B$3:$I$3</c:f>
              <c:strCache>
                <c:ptCount val="8"/>
                <c:pt idx="0">
                  <c:v>Průmysl</c:v>
                </c:pt>
                <c:pt idx="1">
                  <c:v>Energetika</c:v>
                </c:pt>
                <c:pt idx="2">
                  <c:v>Doprava</c:v>
                </c:pt>
                <c:pt idx="3">
                  <c:v>Stavebnictví</c:v>
                </c:pt>
                <c:pt idx="4">
                  <c:v>Zemědělství a lesnictví</c:v>
                </c:pt>
                <c:pt idx="5">
                  <c:v>Domácnosti</c:v>
                </c:pt>
                <c:pt idx="6">
                  <c:v>Obchod, služby, školství, zdravotnictví</c:v>
                </c:pt>
                <c:pt idx="7">
                  <c:v>Ostatní</c:v>
                </c:pt>
              </c:strCache>
            </c:strRef>
          </c:cat>
          <c:val>
            <c:numRef>
              <c:f>'7.2'!$B$4:$I$4</c:f>
              <c:numCache>
                <c:formatCode>#,##0.0</c:formatCode>
                <c:ptCount val="8"/>
                <c:pt idx="0">
                  <c:v>7645.4109798685504</c:v>
                </c:pt>
                <c:pt idx="1">
                  <c:v>814.79942799999992</c:v>
                </c:pt>
                <c:pt idx="2">
                  <c:v>339.39357399999994</c:v>
                </c:pt>
                <c:pt idx="3">
                  <c:v>138.470314</c:v>
                </c:pt>
                <c:pt idx="4">
                  <c:v>111.66587099999998</c:v>
                </c:pt>
                <c:pt idx="5">
                  <c:v>13847.028179599998</c:v>
                </c:pt>
                <c:pt idx="6">
                  <c:v>7832.0104739574435</c:v>
                </c:pt>
                <c:pt idx="7">
                  <c:v>829.15337599999998</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8.7459664576854723E-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'8.1'!$K$28</c:f>
              <c:strCache>
                <c:ptCount val="1"/>
                <c:pt idx="0">
                  <c:v>Průmysl</c:v>
                </c:pt>
              </c:strCache>
            </c:strRef>
          </c:tx>
          <c:invertIfNegative val="0"/>
          <c:cat>
            <c:strRef>
              <c:f>'8.1'!$L$27:$N$27</c:f>
              <c:strCache>
                <c:ptCount val="3"/>
                <c:pt idx="0">
                  <c:v>Leden</c:v>
                </c:pt>
                <c:pt idx="1">
                  <c:v>Únor</c:v>
                </c:pt>
                <c:pt idx="2">
                  <c:v>Březen</c:v>
                </c:pt>
              </c:strCache>
            </c:strRef>
          </c:cat>
          <c:val>
            <c:numRef>
              <c:f>'8.1'!$L$28:$N$28</c:f>
              <c:numCache>
                <c:formatCode>#,##0.0</c:formatCode>
                <c:ptCount val="3"/>
                <c:pt idx="0">
                  <c:v>65217.885000000002</c:v>
                </c:pt>
                <c:pt idx="1">
                  <c:v>47134.273000000001</c:v>
                </c:pt>
                <c:pt idx="2">
                  <c:v>32116.514999999999</c:v>
                </c:pt>
              </c:numCache>
            </c:numRef>
          </c:val>
        </c:ser>
        <c:ser>
          <c:idx val="1"/>
          <c:order val="1"/>
          <c:tx>
            <c:strRef>
              <c:f>'8.1'!$K$29</c:f>
              <c:strCache>
                <c:ptCount val="1"/>
                <c:pt idx="0">
                  <c:v>Energetika</c:v>
                </c:pt>
              </c:strCache>
            </c:strRef>
          </c:tx>
          <c:invertIfNegative val="0"/>
          <c:cat>
            <c:strRef>
              <c:f>'8.1'!$L$27:$N$27</c:f>
              <c:strCache>
                <c:ptCount val="3"/>
                <c:pt idx="0">
                  <c:v>Leden</c:v>
                </c:pt>
                <c:pt idx="1">
                  <c:v>Únor</c:v>
                </c:pt>
                <c:pt idx="2">
                  <c:v>Březen</c:v>
                </c:pt>
              </c:strCache>
            </c:strRef>
          </c:cat>
          <c:val>
            <c:numRef>
              <c:f>'8.1'!$L$29:$N$29</c:f>
              <c:numCache>
                <c:formatCode>#,##0.0</c:formatCode>
                <c:ptCount val="3"/>
                <c:pt idx="0">
                  <c:v>4193.5119999999997</c:v>
                </c:pt>
                <c:pt idx="1">
                  <c:v>3152.38</c:v>
                </c:pt>
                <c:pt idx="2">
                  <c:v>2638.7510000000002</c:v>
                </c:pt>
              </c:numCache>
            </c:numRef>
          </c:val>
        </c:ser>
        <c:ser>
          <c:idx val="2"/>
          <c:order val="2"/>
          <c:tx>
            <c:strRef>
              <c:f>'8.1'!$K$30</c:f>
              <c:strCache>
                <c:ptCount val="1"/>
                <c:pt idx="0">
                  <c:v>Doprava</c:v>
                </c:pt>
              </c:strCache>
            </c:strRef>
          </c:tx>
          <c:invertIfNegative val="0"/>
          <c:cat>
            <c:strRef>
              <c:f>'8.1'!$L$27:$N$27</c:f>
              <c:strCache>
                <c:ptCount val="3"/>
                <c:pt idx="0">
                  <c:v>Leden</c:v>
                </c:pt>
                <c:pt idx="1">
                  <c:v>Únor</c:v>
                </c:pt>
                <c:pt idx="2">
                  <c:v>Březen</c:v>
                </c:pt>
              </c:strCache>
            </c:strRef>
          </c:cat>
          <c:val>
            <c:numRef>
              <c:f>'8.1'!$L$30:$N$30</c:f>
              <c:numCache>
                <c:formatCode>#,##0.0</c:formatCode>
                <c:ptCount val="3"/>
                <c:pt idx="0">
                  <c:v>56510.955999999998</c:v>
                </c:pt>
                <c:pt idx="1">
                  <c:v>40970.343999999997</c:v>
                </c:pt>
                <c:pt idx="2">
                  <c:v>32723.119000000002</c:v>
                </c:pt>
              </c:numCache>
            </c:numRef>
          </c:val>
        </c:ser>
        <c:ser>
          <c:idx val="3"/>
          <c:order val="3"/>
          <c:tx>
            <c:strRef>
              <c:f>'8.1'!$K$31</c:f>
              <c:strCache>
                <c:ptCount val="1"/>
                <c:pt idx="0">
                  <c:v>Stavebnictví</c:v>
                </c:pt>
              </c:strCache>
            </c:strRef>
          </c:tx>
          <c:invertIfNegative val="0"/>
          <c:cat>
            <c:strRef>
              <c:f>'8.1'!$L$27:$N$27</c:f>
              <c:strCache>
                <c:ptCount val="3"/>
                <c:pt idx="0">
                  <c:v>Leden</c:v>
                </c:pt>
                <c:pt idx="1">
                  <c:v>Únor</c:v>
                </c:pt>
                <c:pt idx="2">
                  <c:v>Březen</c:v>
                </c:pt>
              </c:strCache>
            </c:strRef>
          </c:cat>
          <c:val>
            <c:numRef>
              <c:f>'8.1'!$L$31:$N$31</c:f>
              <c:numCache>
                <c:formatCode>#,##0.0</c:formatCode>
                <c:ptCount val="3"/>
                <c:pt idx="0">
                  <c:v>6985.5990000000002</c:v>
                </c:pt>
                <c:pt idx="1">
                  <c:v>5734.6670000000004</c:v>
                </c:pt>
                <c:pt idx="2">
                  <c:v>4291.6939999999995</c:v>
                </c:pt>
              </c:numCache>
            </c:numRef>
          </c:val>
        </c:ser>
        <c:ser>
          <c:idx val="4"/>
          <c:order val="4"/>
          <c:tx>
            <c:strRef>
              <c:f>'8.1'!$K$32</c:f>
              <c:strCache>
                <c:ptCount val="1"/>
                <c:pt idx="0">
                  <c:v>Zemědělství a lesnictví</c:v>
                </c:pt>
              </c:strCache>
            </c:strRef>
          </c:tx>
          <c:invertIfNegative val="0"/>
          <c:cat>
            <c:strRef>
              <c:f>'8.1'!$L$27:$N$27</c:f>
              <c:strCache>
                <c:ptCount val="3"/>
                <c:pt idx="0">
                  <c:v>Leden</c:v>
                </c:pt>
                <c:pt idx="1">
                  <c:v>Únor</c:v>
                </c:pt>
                <c:pt idx="2">
                  <c:v>Březen</c:v>
                </c:pt>
              </c:strCache>
            </c:strRef>
          </c:cat>
          <c:val>
            <c:numRef>
              <c:f>'8.1'!$L$32:$N$32</c:f>
              <c:numCache>
                <c:formatCode>#,##0.0</c:formatCode>
                <c:ptCount val="3"/>
                <c:pt idx="0">
                  <c:v>572.51199999999994</c:v>
                </c:pt>
                <c:pt idx="1">
                  <c:v>448.33000000000004</c:v>
                </c:pt>
                <c:pt idx="2">
                  <c:v>366.08299999999997</c:v>
                </c:pt>
              </c:numCache>
            </c:numRef>
          </c:val>
        </c:ser>
        <c:ser>
          <c:idx val="5"/>
          <c:order val="5"/>
          <c:tx>
            <c:strRef>
              <c:f>'8.1'!$K$33</c:f>
              <c:strCache>
                <c:ptCount val="1"/>
                <c:pt idx="0">
                  <c:v>Domácnosti</c:v>
                </c:pt>
              </c:strCache>
            </c:strRef>
          </c:tx>
          <c:invertIfNegative val="0"/>
          <c:cat>
            <c:strRef>
              <c:f>'8.1'!$L$27:$N$27</c:f>
              <c:strCache>
                <c:ptCount val="3"/>
                <c:pt idx="0">
                  <c:v>Leden</c:v>
                </c:pt>
                <c:pt idx="1">
                  <c:v>Únor</c:v>
                </c:pt>
                <c:pt idx="2">
                  <c:v>Březen</c:v>
                </c:pt>
              </c:strCache>
            </c:strRef>
          </c:cat>
          <c:val>
            <c:numRef>
              <c:f>'8.1'!$L$33:$N$33</c:f>
              <c:numCache>
                <c:formatCode>#,##0.0</c:formatCode>
                <c:ptCount val="3"/>
                <c:pt idx="0">
                  <c:v>1087743.051</c:v>
                </c:pt>
                <c:pt idx="1">
                  <c:v>821955.15899999999</c:v>
                </c:pt>
                <c:pt idx="2">
                  <c:v>685951.40100000019</c:v>
                </c:pt>
              </c:numCache>
            </c:numRef>
          </c:val>
        </c:ser>
        <c:ser>
          <c:idx val="6"/>
          <c:order val="6"/>
          <c:tx>
            <c:strRef>
              <c:f>'8.1'!$K$34</c:f>
              <c:strCache>
                <c:ptCount val="1"/>
                <c:pt idx="0">
                  <c:v>Obchod, služby, školství, zdravotnictví</c:v>
                </c:pt>
              </c:strCache>
            </c:strRef>
          </c:tx>
          <c:invertIfNegative val="0"/>
          <c:cat>
            <c:strRef>
              <c:f>'8.1'!$L$27:$N$27</c:f>
              <c:strCache>
                <c:ptCount val="3"/>
                <c:pt idx="0">
                  <c:v>Leden</c:v>
                </c:pt>
                <c:pt idx="1">
                  <c:v>Únor</c:v>
                </c:pt>
                <c:pt idx="2">
                  <c:v>Březen</c:v>
                </c:pt>
              </c:strCache>
            </c:strRef>
          </c:cat>
          <c:val>
            <c:numRef>
              <c:f>'8.1'!$L$34:$N$34</c:f>
              <c:numCache>
                <c:formatCode>#,##0.0</c:formatCode>
                <c:ptCount val="3"/>
                <c:pt idx="0">
                  <c:v>747778.91399999987</c:v>
                </c:pt>
                <c:pt idx="1">
                  <c:v>565659.75899999996</c:v>
                </c:pt>
                <c:pt idx="2">
                  <c:v>459166.22</c:v>
                </c:pt>
              </c:numCache>
            </c:numRef>
          </c:val>
        </c:ser>
        <c:ser>
          <c:idx val="7"/>
          <c:order val="7"/>
          <c:tx>
            <c:strRef>
              <c:f>'8.1'!$K$35</c:f>
              <c:strCache>
                <c:ptCount val="1"/>
                <c:pt idx="0">
                  <c:v>Ostatní</c:v>
                </c:pt>
              </c:strCache>
            </c:strRef>
          </c:tx>
          <c:invertIfNegative val="0"/>
          <c:cat>
            <c:strRef>
              <c:f>'8.1'!$L$27:$N$27</c:f>
              <c:strCache>
                <c:ptCount val="3"/>
                <c:pt idx="0">
                  <c:v>Leden</c:v>
                </c:pt>
                <c:pt idx="1">
                  <c:v>Únor</c:v>
                </c:pt>
                <c:pt idx="2">
                  <c:v>Březen</c:v>
                </c:pt>
              </c:strCache>
            </c:strRef>
          </c:cat>
          <c:val>
            <c:numRef>
              <c:f>'8.1'!$L$35:$N$35</c:f>
              <c:numCache>
                <c:formatCode>#,##0.0</c:formatCode>
                <c:ptCount val="3"/>
                <c:pt idx="0">
                  <c:v>32607.784000000003</c:v>
                </c:pt>
                <c:pt idx="1">
                  <c:v>25122.795000000002</c:v>
                </c:pt>
                <c:pt idx="2">
                  <c:v>19922.41</c:v>
                </c:pt>
              </c:numCache>
            </c:numRef>
          </c:val>
        </c:ser>
        <c:dLbls>
          <c:showLegendKey val="0"/>
          <c:showVal val="0"/>
          <c:showCatName val="0"/>
          <c:showSerName val="0"/>
          <c:showPercent val="0"/>
          <c:showBubbleSize val="0"/>
        </c:dLbls>
        <c:gapWidth val="150"/>
        <c:overlap val="100"/>
        <c:axId val="166365440"/>
        <c:axId val="166383616"/>
      </c:barChart>
      <c:catAx>
        <c:axId val="166365440"/>
        <c:scaling>
          <c:orientation val="minMax"/>
        </c:scaling>
        <c:delete val="0"/>
        <c:axPos val="b"/>
        <c:numFmt formatCode="General" sourceLinked="1"/>
        <c:majorTickMark val="none"/>
        <c:minorTickMark val="none"/>
        <c:tickLblPos val="nextTo"/>
        <c:txPr>
          <a:bodyPr/>
          <a:lstStyle/>
          <a:p>
            <a:pPr>
              <a:defRPr sz="900"/>
            </a:pPr>
            <a:endParaRPr lang="cs-CZ"/>
          </a:p>
        </c:txPr>
        <c:crossAx val="166383616"/>
        <c:crosses val="autoZero"/>
        <c:auto val="1"/>
        <c:lblAlgn val="ctr"/>
        <c:lblOffset val="100"/>
        <c:noMultiLvlLbl val="0"/>
      </c:catAx>
      <c:valAx>
        <c:axId val="16638361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66365440"/>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'8.1'!$L$40</c:f>
              <c:strCache>
                <c:ptCount val="1"/>
                <c:pt idx="0">
                  <c:v>Instalovaný výkon</c:v>
                </c:pt>
              </c:strCache>
            </c:strRef>
          </c:tx>
          <c:invertIfNegative val="0"/>
          <c:val>
            <c:numRef>
              <c:f>'8.1'!$M$40</c:f>
              <c:numCache>
                <c:formatCode>0.0%</c:formatCode>
                <c:ptCount val="1"/>
                <c:pt idx="0">
                  <c:v>4.7304405289315669E-2</c:v>
                </c:pt>
              </c:numCache>
            </c:numRef>
          </c:val>
        </c:ser>
        <c:ser>
          <c:idx val="1"/>
          <c:order val="1"/>
          <c:tx>
            <c:strRef>
              <c:f>'8.1'!$L$41</c:f>
              <c:strCache>
                <c:ptCount val="1"/>
                <c:pt idx="0">
                  <c:v>Výroba tepla brutto</c:v>
                </c:pt>
              </c:strCache>
            </c:strRef>
          </c:tx>
          <c:invertIfNegative val="0"/>
          <c:val>
            <c:numRef>
              <c:f>'8.1'!$M$41</c:f>
              <c:numCache>
                <c:formatCode>0.0%</c:formatCode>
                <c:ptCount val="1"/>
                <c:pt idx="0">
                  <c:v>3.8773678733000201E-2</c:v>
                </c:pt>
              </c:numCache>
            </c:numRef>
          </c:val>
        </c:ser>
        <c:ser>
          <c:idx val="2"/>
          <c:order val="2"/>
          <c:tx>
            <c:strRef>
              <c:f>'8.1'!$L$42</c:f>
              <c:strCache>
                <c:ptCount val="1"/>
                <c:pt idx="0">
                  <c:v>Dodávky tepla</c:v>
                </c:pt>
              </c:strCache>
            </c:strRef>
          </c:tx>
          <c:invertIfNegative val="0"/>
          <c:val>
            <c:numRef>
              <c:f>'8.1'!$M$42</c:f>
              <c:numCache>
                <c:formatCode>0.0%</c:formatCode>
                <c:ptCount val="1"/>
                <c:pt idx="0">
                  <c:v>4.9002946989658146E-2</c:v>
                </c:pt>
              </c:numCache>
            </c:numRef>
          </c:val>
        </c:ser>
        <c:dLbls>
          <c:showLegendKey val="0"/>
          <c:showVal val="0"/>
          <c:showCatName val="0"/>
          <c:showSerName val="0"/>
          <c:showPercent val="0"/>
          <c:showBubbleSize val="0"/>
        </c:dLbls>
        <c:gapWidth val="150"/>
        <c:axId val="166397056"/>
        <c:axId val="166398592"/>
      </c:barChart>
      <c:catAx>
        <c:axId val="166397056"/>
        <c:scaling>
          <c:orientation val="maxMin"/>
        </c:scaling>
        <c:delete val="0"/>
        <c:axPos val="l"/>
        <c:numFmt formatCode="General" sourceLinked="1"/>
        <c:majorTickMark val="none"/>
        <c:minorTickMark val="none"/>
        <c:tickLblPos val="none"/>
        <c:crossAx val="166398592"/>
        <c:crosses val="autoZero"/>
        <c:auto val="1"/>
        <c:lblAlgn val="ctr"/>
        <c:lblOffset val="100"/>
        <c:noMultiLvlLbl val="0"/>
      </c:catAx>
      <c:valAx>
        <c:axId val="166398592"/>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66397056"/>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28462293680703638"/>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'8.1'!$K$10</c:f>
              <c:strCache>
                <c:ptCount val="1"/>
                <c:pt idx="0">
                  <c:v>Biomasa</c:v>
                </c:pt>
              </c:strCache>
            </c:strRef>
          </c:tx>
          <c:spPr>
            <a:solidFill>
              <a:schemeClr val="accent3">
                <a:lumMod val="75000"/>
              </a:schemeClr>
            </a:solidFill>
          </c:spPr>
          <c:invertIfNegative val="0"/>
          <c:cat>
            <c:strRef>
              <c:f>'8.1'!$L$9:$N$9</c:f>
              <c:strCache>
                <c:ptCount val="3"/>
                <c:pt idx="0">
                  <c:v>Leden</c:v>
                </c:pt>
                <c:pt idx="1">
                  <c:v>Únor</c:v>
                </c:pt>
                <c:pt idx="2">
                  <c:v>Březen</c:v>
                </c:pt>
              </c:strCache>
            </c:strRef>
          </c:cat>
          <c:val>
            <c:numRef>
              <c:f>'8.1'!$L$10:$N$10</c:f>
              <c:numCache>
                <c:formatCode>#,##0.0</c:formatCode>
                <c:ptCount val="3"/>
                <c:pt idx="0">
                  <c:v>0</c:v>
                </c:pt>
                <c:pt idx="1">
                  <c:v>0</c:v>
                </c:pt>
                <c:pt idx="2">
                  <c:v>0</c:v>
                </c:pt>
              </c:numCache>
            </c:numRef>
          </c:val>
        </c:ser>
        <c:ser>
          <c:idx val="1"/>
          <c:order val="1"/>
          <c:tx>
            <c:strRef>
              <c:f>'8.1'!$K$11</c:f>
              <c:strCache>
                <c:ptCount val="1"/>
                <c:pt idx="0">
                  <c:v>Bioplyn</c:v>
                </c:pt>
              </c:strCache>
            </c:strRef>
          </c:tx>
          <c:spPr>
            <a:solidFill>
              <a:schemeClr val="bg2">
                <a:lumMod val="50000"/>
              </a:schemeClr>
            </a:solidFill>
          </c:spPr>
          <c:invertIfNegative val="0"/>
          <c:cat>
            <c:strRef>
              <c:f>'8.1'!$L$9:$N$9</c:f>
              <c:strCache>
                <c:ptCount val="3"/>
                <c:pt idx="0">
                  <c:v>Leden</c:v>
                </c:pt>
                <c:pt idx="1">
                  <c:v>Únor</c:v>
                </c:pt>
                <c:pt idx="2">
                  <c:v>Březen</c:v>
                </c:pt>
              </c:strCache>
            </c:strRef>
          </c:cat>
          <c:val>
            <c:numRef>
              <c:f>'8.1'!$L$11:$N$11</c:f>
              <c:numCache>
                <c:formatCode>#,##0.0</c:formatCode>
                <c:ptCount val="3"/>
                <c:pt idx="0">
                  <c:v>3978</c:v>
                </c:pt>
                <c:pt idx="1">
                  <c:v>3528</c:v>
                </c:pt>
                <c:pt idx="2">
                  <c:v>3911</c:v>
                </c:pt>
              </c:numCache>
            </c:numRef>
          </c:val>
        </c:ser>
        <c:ser>
          <c:idx val="2"/>
          <c:order val="2"/>
          <c:tx>
            <c:strRef>
              <c:f>'8.1'!$K$12</c:f>
              <c:strCache>
                <c:ptCount val="1"/>
                <c:pt idx="0">
                  <c:v>Černé uhlí</c:v>
                </c:pt>
              </c:strCache>
            </c:strRef>
          </c:tx>
          <c:spPr>
            <a:solidFill>
              <a:schemeClr val="tx1"/>
            </a:solidFill>
          </c:spPr>
          <c:invertIfNegative val="0"/>
          <c:cat>
            <c:strRef>
              <c:f>'8.1'!$L$9:$N$9</c:f>
              <c:strCache>
                <c:ptCount val="3"/>
                <c:pt idx="0">
                  <c:v>Leden</c:v>
                </c:pt>
                <c:pt idx="1">
                  <c:v>Únor</c:v>
                </c:pt>
                <c:pt idx="2">
                  <c:v>Březen</c:v>
                </c:pt>
              </c:strCache>
            </c:strRef>
          </c:cat>
          <c:val>
            <c:numRef>
              <c:f>'8.1'!$L$12:$N$12</c:f>
              <c:numCache>
                <c:formatCode>#,##0.0</c:formatCode>
                <c:ptCount val="3"/>
                <c:pt idx="0">
                  <c:v>0</c:v>
                </c:pt>
                <c:pt idx="1">
                  <c:v>0</c:v>
                </c:pt>
                <c:pt idx="2">
                  <c:v>0</c:v>
                </c:pt>
              </c:numCache>
            </c:numRef>
          </c:val>
        </c:ser>
        <c:ser>
          <c:idx val="3"/>
          <c:order val="3"/>
          <c:tx>
            <c:strRef>
              <c:f>'8.1'!$K$13</c:f>
              <c:strCache>
                <c:ptCount val="1"/>
                <c:pt idx="0">
                  <c:v>Elektrická energie</c:v>
                </c:pt>
              </c:strCache>
            </c:strRef>
          </c:tx>
          <c:invertIfNegative val="0"/>
          <c:cat>
            <c:strRef>
              <c:f>'8.1'!$L$9:$N$9</c:f>
              <c:strCache>
                <c:ptCount val="3"/>
                <c:pt idx="0">
                  <c:v>Leden</c:v>
                </c:pt>
                <c:pt idx="1">
                  <c:v>Únor</c:v>
                </c:pt>
                <c:pt idx="2">
                  <c:v>Březen</c:v>
                </c:pt>
              </c:strCache>
            </c:strRef>
          </c:cat>
          <c:val>
            <c:numRef>
              <c:f>'8.1'!$L$13:$N$13</c:f>
              <c:numCache>
                <c:formatCode>#,##0.0</c:formatCode>
                <c:ptCount val="3"/>
                <c:pt idx="0">
                  <c:v>0</c:v>
                </c:pt>
                <c:pt idx="1">
                  <c:v>0</c:v>
                </c:pt>
                <c:pt idx="2">
                  <c:v>0</c:v>
                </c:pt>
              </c:numCache>
            </c:numRef>
          </c:val>
        </c:ser>
        <c:ser>
          <c:idx val="4"/>
          <c:order val="4"/>
          <c:tx>
            <c:strRef>
              <c:f>'8.1'!$K$14</c:f>
              <c:strCache>
                <c:ptCount val="1"/>
                <c:pt idx="0">
                  <c:v>Energie prostředí (tepelné čerpadlo)</c:v>
                </c:pt>
              </c:strCache>
            </c:strRef>
          </c:tx>
          <c:invertIfNegative val="0"/>
          <c:cat>
            <c:strRef>
              <c:f>'8.1'!$L$9:$N$9</c:f>
              <c:strCache>
                <c:ptCount val="3"/>
                <c:pt idx="0">
                  <c:v>Leden</c:v>
                </c:pt>
                <c:pt idx="1">
                  <c:v>Únor</c:v>
                </c:pt>
                <c:pt idx="2">
                  <c:v>Březen</c:v>
                </c:pt>
              </c:strCache>
            </c:strRef>
          </c:cat>
          <c:val>
            <c:numRef>
              <c:f>'8.1'!$L$14:$N$14</c:f>
              <c:numCache>
                <c:formatCode>#,##0.0</c:formatCode>
                <c:ptCount val="3"/>
                <c:pt idx="0">
                  <c:v>0</c:v>
                </c:pt>
                <c:pt idx="1">
                  <c:v>0</c:v>
                </c:pt>
                <c:pt idx="2">
                  <c:v>0</c:v>
                </c:pt>
              </c:numCache>
            </c:numRef>
          </c:val>
        </c:ser>
        <c:ser>
          <c:idx val="5"/>
          <c:order val="5"/>
          <c:tx>
            <c:strRef>
              <c:f>'8.1'!$K$15</c:f>
              <c:strCache>
                <c:ptCount val="1"/>
                <c:pt idx="0">
                  <c:v>Energie Slunce (solární kolektor)</c:v>
                </c:pt>
              </c:strCache>
            </c:strRef>
          </c:tx>
          <c:invertIfNegative val="0"/>
          <c:cat>
            <c:strRef>
              <c:f>'8.1'!$L$9:$N$9</c:f>
              <c:strCache>
                <c:ptCount val="3"/>
                <c:pt idx="0">
                  <c:v>Leden</c:v>
                </c:pt>
                <c:pt idx="1">
                  <c:v>Únor</c:v>
                </c:pt>
                <c:pt idx="2">
                  <c:v>Březen</c:v>
                </c:pt>
              </c:strCache>
            </c:strRef>
          </c:cat>
          <c:val>
            <c:numRef>
              <c:f>'8.1'!$L$15:$N$15</c:f>
              <c:numCache>
                <c:formatCode>#,##0.0</c:formatCode>
                <c:ptCount val="3"/>
                <c:pt idx="0">
                  <c:v>0</c:v>
                </c:pt>
                <c:pt idx="1">
                  <c:v>0</c:v>
                </c:pt>
                <c:pt idx="2">
                  <c:v>0</c:v>
                </c:pt>
              </c:numCache>
            </c:numRef>
          </c:val>
        </c:ser>
        <c:ser>
          <c:idx val="6"/>
          <c:order val="6"/>
          <c:tx>
            <c:strRef>
              <c:f>'8.1'!$K$16</c:f>
              <c:strCache>
                <c:ptCount val="1"/>
                <c:pt idx="0">
                  <c:v>Hnědé uhlí</c:v>
                </c:pt>
              </c:strCache>
            </c:strRef>
          </c:tx>
          <c:spPr>
            <a:solidFill>
              <a:srgbClr val="6E4932"/>
            </a:solidFill>
          </c:spPr>
          <c:invertIfNegative val="0"/>
          <c:cat>
            <c:strRef>
              <c:f>'8.1'!$L$9:$N$9</c:f>
              <c:strCache>
                <c:ptCount val="3"/>
                <c:pt idx="0">
                  <c:v>Leden</c:v>
                </c:pt>
                <c:pt idx="1">
                  <c:v>Únor</c:v>
                </c:pt>
                <c:pt idx="2">
                  <c:v>Březen</c:v>
                </c:pt>
              </c:strCache>
            </c:strRef>
          </c:cat>
          <c:val>
            <c:numRef>
              <c:f>'8.1'!$L$16:$N$16</c:f>
              <c:numCache>
                <c:formatCode>#,##0.0</c:formatCode>
                <c:ptCount val="3"/>
                <c:pt idx="0">
                  <c:v>0</c:v>
                </c:pt>
                <c:pt idx="1">
                  <c:v>0</c:v>
                </c:pt>
                <c:pt idx="2">
                  <c:v>0</c:v>
                </c:pt>
              </c:numCache>
            </c:numRef>
          </c:val>
        </c:ser>
        <c:ser>
          <c:idx val="7"/>
          <c:order val="7"/>
          <c:tx>
            <c:strRef>
              <c:f>'8.1'!$K$17</c:f>
              <c:strCache>
                <c:ptCount val="1"/>
                <c:pt idx="0">
                  <c:v>Jaderné palivo</c:v>
                </c:pt>
              </c:strCache>
            </c:strRef>
          </c:tx>
          <c:invertIfNegative val="0"/>
          <c:cat>
            <c:strRef>
              <c:f>'8.1'!$L$9:$N$9</c:f>
              <c:strCache>
                <c:ptCount val="3"/>
                <c:pt idx="0">
                  <c:v>Leden</c:v>
                </c:pt>
                <c:pt idx="1">
                  <c:v>Únor</c:v>
                </c:pt>
                <c:pt idx="2">
                  <c:v>Březen</c:v>
                </c:pt>
              </c:strCache>
            </c:strRef>
          </c:cat>
          <c:val>
            <c:numRef>
              <c:f>'8.1'!$L$17:$N$17</c:f>
              <c:numCache>
                <c:formatCode>#,##0.0</c:formatCode>
                <c:ptCount val="3"/>
                <c:pt idx="0">
                  <c:v>0</c:v>
                </c:pt>
                <c:pt idx="1">
                  <c:v>0</c:v>
                </c:pt>
                <c:pt idx="2">
                  <c:v>0</c:v>
                </c:pt>
              </c:numCache>
            </c:numRef>
          </c:val>
        </c:ser>
        <c:ser>
          <c:idx val="8"/>
          <c:order val="8"/>
          <c:tx>
            <c:strRef>
              <c:f>'8.1'!$K$18</c:f>
              <c:strCache>
                <c:ptCount val="1"/>
                <c:pt idx="0">
                  <c:v>Koks</c:v>
                </c:pt>
              </c:strCache>
            </c:strRef>
          </c:tx>
          <c:invertIfNegative val="0"/>
          <c:cat>
            <c:strRef>
              <c:f>'8.1'!$L$9:$N$9</c:f>
              <c:strCache>
                <c:ptCount val="3"/>
                <c:pt idx="0">
                  <c:v>Leden</c:v>
                </c:pt>
                <c:pt idx="1">
                  <c:v>Únor</c:v>
                </c:pt>
                <c:pt idx="2">
                  <c:v>Březen</c:v>
                </c:pt>
              </c:strCache>
            </c:strRef>
          </c:cat>
          <c:val>
            <c:numRef>
              <c:f>'8.1'!$L$18:$N$18</c:f>
              <c:numCache>
                <c:formatCode>#,##0.0</c:formatCode>
                <c:ptCount val="3"/>
                <c:pt idx="0">
                  <c:v>0</c:v>
                </c:pt>
                <c:pt idx="1">
                  <c:v>0</c:v>
                </c:pt>
                <c:pt idx="2">
                  <c:v>0</c:v>
                </c:pt>
              </c:numCache>
            </c:numRef>
          </c:val>
        </c:ser>
        <c:ser>
          <c:idx val="9"/>
          <c:order val="9"/>
          <c:tx>
            <c:strRef>
              <c:f>'8.1'!$K$19</c:f>
              <c:strCache>
                <c:ptCount val="1"/>
                <c:pt idx="0">
                  <c:v>Odpadní teplo</c:v>
                </c:pt>
              </c:strCache>
            </c:strRef>
          </c:tx>
          <c:invertIfNegative val="0"/>
          <c:cat>
            <c:strRef>
              <c:f>'8.1'!$L$9:$N$9</c:f>
              <c:strCache>
                <c:ptCount val="3"/>
                <c:pt idx="0">
                  <c:v>Leden</c:v>
                </c:pt>
                <c:pt idx="1">
                  <c:v>Únor</c:v>
                </c:pt>
                <c:pt idx="2">
                  <c:v>Březen</c:v>
                </c:pt>
              </c:strCache>
            </c:strRef>
          </c:cat>
          <c:val>
            <c:numRef>
              <c:f>'8.1'!$L$19:$N$19</c:f>
              <c:numCache>
                <c:formatCode>#,##0.0</c:formatCode>
                <c:ptCount val="3"/>
                <c:pt idx="0">
                  <c:v>0</c:v>
                </c:pt>
                <c:pt idx="1">
                  <c:v>0</c:v>
                </c:pt>
                <c:pt idx="2">
                  <c:v>0</c:v>
                </c:pt>
              </c:numCache>
            </c:numRef>
          </c:val>
        </c:ser>
        <c:ser>
          <c:idx val="10"/>
          <c:order val="10"/>
          <c:tx>
            <c:strRef>
              <c:f>'8.1'!$K$20</c:f>
              <c:strCache>
                <c:ptCount val="1"/>
                <c:pt idx="0">
                  <c:v>Ostatní kapalná paliva</c:v>
                </c:pt>
              </c:strCache>
            </c:strRef>
          </c:tx>
          <c:invertIfNegative val="0"/>
          <c:cat>
            <c:strRef>
              <c:f>'8.1'!$L$9:$N$9</c:f>
              <c:strCache>
                <c:ptCount val="3"/>
                <c:pt idx="0">
                  <c:v>Leden</c:v>
                </c:pt>
                <c:pt idx="1">
                  <c:v>Únor</c:v>
                </c:pt>
                <c:pt idx="2">
                  <c:v>Březen</c:v>
                </c:pt>
              </c:strCache>
            </c:strRef>
          </c:cat>
          <c:val>
            <c:numRef>
              <c:f>'8.1'!$L$20:$N$20</c:f>
              <c:numCache>
                <c:formatCode>#,##0.0</c:formatCode>
                <c:ptCount val="3"/>
                <c:pt idx="0">
                  <c:v>0</c:v>
                </c:pt>
                <c:pt idx="1">
                  <c:v>0</c:v>
                </c:pt>
                <c:pt idx="2">
                  <c:v>0</c:v>
                </c:pt>
              </c:numCache>
            </c:numRef>
          </c:val>
        </c:ser>
        <c:ser>
          <c:idx val="11"/>
          <c:order val="11"/>
          <c:tx>
            <c:strRef>
              <c:f>'8.1'!$K$21</c:f>
              <c:strCache>
                <c:ptCount val="1"/>
                <c:pt idx="0">
                  <c:v>Ostatní pevná paliva</c:v>
                </c:pt>
              </c:strCache>
            </c:strRef>
          </c:tx>
          <c:invertIfNegative val="0"/>
          <c:cat>
            <c:strRef>
              <c:f>'8.1'!$L$9:$N$9</c:f>
              <c:strCache>
                <c:ptCount val="3"/>
                <c:pt idx="0">
                  <c:v>Leden</c:v>
                </c:pt>
                <c:pt idx="1">
                  <c:v>Únor</c:v>
                </c:pt>
                <c:pt idx="2">
                  <c:v>Březen</c:v>
                </c:pt>
              </c:strCache>
            </c:strRef>
          </c:cat>
          <c:val>
            <c:numRef>
              <c:f>'8.1'!$L$21:$N$21</c:f>
              <c:numCache>
                <c:formatCode>#,##0.0</c:formatCode>
                <c:ptCount val="3"/>
                <c:pt idx="0">
                  <c:v>85394</c:v>
                </c:pt>
                <c:pt idx="1">
                  <c:v>75554</c:v>
                </c:pt>
                <c:pt idx="2">
                  <c:v>79761</c:v>
                </c:pt>
              </c:numCache>
            </c:numRef>
          </c:val>
        </c:ser>
        <c:ser>
          <c:idx val="12"/>
          <c:order val="12"/>
          <c:tx>
            <c:strRef>
              <c:f>'8.1'!$K$22</c:f>
              <c:strCache>
                <c:ptCount val="1"/>
                <c:pt idx="0">
                  <c:v>Ostatní plyny</c:v>
                </c:pt>
              </c:strCache>
            </c:strRef>
          </c:tx>
          <c:invertIfNegative val="0"/>
          <c:cat>
            <c:strRef>
              <c:f>'8.1'!$L$9:$N$9</c:f>
              <c:strCache>
                <c:ptCount val="3"/>
                <c:pt idx="0">
                  <c:v>Leden</c:v>
                </c:pt>
                <c:pt idx="1">
                  <c:v>Únor</c:v>
                </c:pt>
                <c:pt idx="2">
                  <c:v>Březen</c:v>
                </c:pt>
              </c:strCache>
            </c:strRef>
          </c:cat>
          <c:val>
            <c:numRef>
              <c:f>'8.1'!$L$22:$N$22</c:f>
              <c:numCache>
                <c:formatCode>#,##0.0</c:formatCode>
                <c:ptCount val="3"/>
                <c:pt idx="0">
                  <c:v>0</c:v>
                </c:pt>
                <c:pt idx="1">
                  <c:v>0</c:v>
                </c:pt>
                <c:pt idx="2">
                  <c:v>0</c:v>
                </c:pt>
              </c:numCache>
            </c:numRef>
          </c:val>
        </c:ser>
        <c:ser>
          <c:idx val="13"/>
          <c:order val="13"/>
          <c:tx>
            <c:strRef>
              <c:f>'8.1'!$K$23</c:f>
              <c:strCache>
                <c:ptCount val="1"/>
                <c:pt idx="0">
                  <c:v>Ostatní</c:v>
                </c:pt>
              </c:strCache>
            </c:strRef>
          </c:tx>
          <c:invertIfNegative val="0"/>
          <c:cat>
            <c:strRef>
              <c:f>'8.1'!$L$9:$N$9</c:f>
              <c:strCache>
                <c:ptCount val="3"/>
                <c:pt idx="0">
                  <c:v>Leden</c:v>
                </c:pt>
                <c:pt idx="1">
                  <c:v>Únor</c:v>
                </c:pt>
                <c:pt idx="2">
                  <c:v>Březen</c:v>
                </c:pt>
              </c:strCache>
            </c:strRef>
          </c:cat>
          <c:val>
            <c:numRef>
              <c:f>'8.1'!$L$23:$N$23</c:f>
              <c:numCache>
                <c:formatCode>#,##0.0</c:formatCode>
                <c:ptCount val="3"/>
                <c:pt idx="0">
                  <c:v>0</c:v>
                </c:pt>
                <c:pt idx="1">
                  <c:v>0</c:v>
                </c:pt>
                <c:pt idx="2">
                  <c:v>0</c:v>
                </c:pt>
              </c:numCache>
            </c:numRef>
          </c:val>
        </c:ser>
        <c:ser>
          <c:idx val="14"/>
          <c:order val="14"/>
          <c:tx>
            <c:strRef>
              <c:f>'8.1'!$K$24</c:f>
              <c:strCache>
                <c:ptCount val="1"/>
                <c:pt idx="0">
                  <c:v>Topné oleje</c:v>
                </c:pt>
              </c:strCache>
            </c:strRef>
          </c:tx>
          <c:invertIfNegative val="0"/>
          <c:cat>
            <c:strRef>
              <c:f>'8.1'!$L$9:$N$9</c:f>
              <c:strCache>
                <c:ptCount val="3"/>
                <c:pt idx="0">
                  <c:v>Leden</c:v>
                </c:pt>
                <c:pt idx="1">
                  <c:v>Únor</c:v>
                </c:pt>
                <c:pt idx="2">
                  <c:v>Březen</c:v>
                </c:pt>
              </c:strCache>
            </c:strRef>
          </c:cat>
          <c:val>
            <c:numRef>
              <c:f>'8.1'!$L$24:$N$24</c:f>
              <c:numCache>
                <c:formatCode>#,##0.0</c:formatCode>
                <c:ptCount val="3"/>
                <c:pt idx="0">
                  <c:v>465.17900000000003</c:v>
                </c:pt>
                <c:pt idx="1">
                  <c:v>360.12299999999999</c:v>
                </c:pt>
                <c:pt idx="2">
                  <c:v>208.49799999999999</c:v>
                </c:pt>
              </c:numCache>
            </c:numRef>
          </c:val>
        </c:ser>
        <c:ser>
          <c:idx val="15"/>
          <c:order val="15"/>
          <c:tx>
            <c:strRef>
              <c:f>'8.1'!$K$25</c:f>
              <c:strCache>
                <c:ptCount val="1"/>
                <c:pt idx="0">
                  <c:v>Zemní plyn</c:v>
                </c:pt>
              </c:strCache>
            </c:strRef>
          </c:tx>
          <c:spPr>
            <a:solidFill>
              <a:srgbClr val="EBE600"/>
            </a:solidFill>
          </c:spPr>
          <c:invertIfNegative val="0"/>
          <c:cat>
            <c:strRef>
              <c:f>'8.1'!$L$9:$N$9</c:f>
              <c:strCache>
                <c:ptCount val="3"/>
                <c:pt idx="0">
                  <c:v>Leden</c:v>
                </c:pt>
                <c:pt idx="1">
                  <c:v>Únor</c:v>
                </c:pt>
                <c:pt idx="2">
                  <c:v>Březen</c:v>
                </c:pt>
              </c:strCache>
            </c:strRef>
          </c:cat>
          <c:val>
            <c:numRef>
              <c:f>'8.1'!$L$25:$N$25</c:f>
              <c:numCache>
                <c:formatCode>#,##0.0</c:formatCode>
                <c:ptCount val="3"/>
                <c:pt idx="0">
                  <c:v>619514.38899999997</c:v>
                </c:pt>
                <c:pt idx="1">
                  <c:v>433042.97600000014</c:v>
                </c:pt>
                <c:pt idx="2">
                  <c:v>365140.66600000003</c:v>
                </c:pt>
              </c:numCache>
            </c:numRef>
          </c:val>
        </c:ser>
        <c:dLbls>
          <c:showLegendKey val="0"/>
          <c:showVal val="0"/>
          <c:showCatName val="0"/>
          <c:showSerName val="0"/>
          <c:showPercent val="0"/>
          <c:showBubbleSize val="0"/>
        </c:dLbls>
        <c:gapWidth val="150"/>
        <c:overlap val="100"/>
        <c:axId val="166460032"/>
        <c:axId val="166478208"/>
      </c:barChart>
      <c:catAx>
        <c:axId val="166460032"/>
        <c:scaling>
          <c:orientation val="minMax"/>
        </c:scaling>
        <c:delete val="0"/>
        <c:axPos val="b"/>
        <c:numFmt formatCode="General" sourceLinked="1"/>
        <c:majorTickMark val="none"/>
        <c:minorTickMark val="none"/>
        <c:tickLblPos val="nextTo"/>
        <c:txPr>
          <a:bodyPr/>
          <a:lstStyle/>
          <a:p>
            <a:pPr>
              <a:defRPr sz="900"/>
            </a:pPr>
            <a:endParaRPr lang="cs-CZ"/>
          </a:p>
        </c:txPr>
        <c:crossAx val="166478208"/>
        <c:crosses val="autoZero"/>
        <c:auto val="1"/>
        <c:lblAlgn val="ctr"/>
        <c:lblOffset val="100"/>
        <c:noMultiLvlLbl val="0"/>
      </c:catAx>
      <c:valAx>
        <c:axId val="166478208"/>
        <c:scaling>
          <c:orientation val="minMax"/>
          <c:max val="2500000"/>
        </c:scaling>
        <c:delete val="0"/>
        <c:axPos val="l"/>
        <c:majorGridlines/>
        <c:numFmt formatCode="#,##0" sourceLinked="0"/>
        <c:majorTickMark val="out"/>
        <c:minorTickMark val="none"/>
        <c:tickLblPos val="nextTo"/>
        <c:spPr>
          <a:ln>
            <a:noFill/>
          </a:ln>
        </c:spPr>
        <c:txPr>
          <a:bodyPr/>
          <a:lstStyle/>
          <a:p>
            <a:pPr>
              <a:defRPr sz="900"/>
            </a:pPr>
            <a:endParaRPr lang="cs-CZ"/>
          </a:p>
        </c:txPr>
        <c:crossAx val="166460032"/>
        <c:crosses val="autoZero"/>
        <c:crossBetween val="between"/>
        <c:majorUnit val="500000"/>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'8.1'!$O$28:$O$35</c:f>
              <c:numCache>
                <c:formatCode>#,##0.0</c:formatCode>
                <c:ptCount val="8"/>
              </c:numCache>
            </c:numRef>
          </c:cat>
          <c:val>
            <c:numRef>
              <c:f>'8.1'!$J$28:$J$35</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'4.1'!$O$7</c:f>
              <c:strCache>
                <c:ptCount val="1"/>
              </c:strCache>
            </c:strRef>
          </c:tx>
          <c:spPr>
            <a:solidFill>
              <a:schemeClr val="accent3">
                <a:lumMod val="75000"/>
              </a:schemeClr>
            </a:solidFill>
          </c:spPr>
          <c:invertIfNegative val="0"/>
          <c:cat>
            <c:numRef>
              <c:f>'4.1'!$P$6</c:f>
              <c:numCache>
                <c:formatCode>General</c:formatCode>
                <c:ptCount val="1"/>
              </c:numCache>
            </c:numRef>
          </c:cat>
          <c:val>
            <c:numRef>
              <c:f>'4.1'!$P$7</c:f>
              <c:numCache>
                <c:formatCode>0.0%</c:formatCode>
                <c:ptCount val="1"/>
              </c:numCache>
            </c:numRef>
          </c:val>
        </c:ser>
        <c:ser>
          <c:idx val="1"/>
          <c:order val="1"/>
          <c:tx>
            <c:strRef>
              <c:f>'4.1'!$O$8</c:f>
              <c:strCache>
                <c:ptCount val="1"/>
              </c:strCache>
            </c:strRef>
          </c:tx>
          <c:spPr>
            <a:solidFill>
              <a:schemeClr val="bg2">
                <a:lumMod val="50000"/>
              </a:schemeClr>
            </a:solidFill>
          </c:spPr>
          <c:invertIfNegative val="0"/>
          <c:cat>
            <c:numRef>
              <c:f>'4.1'!$P$6</c:f>
              <c:numCache>
                <c:formatCode>General</c:formatCode>
                <c:ptCount val="1"/>
              </c:numCache>
            </c:numRef>
          </c:cat>
          <c:val>
            <c:numRef>
              <c:f>'4.1'!$P$8</c:f>
              <c:numCache>
                <c:formatCode>0.0%</c:formatCode>
                <c:ptCount val="1"/>
              </c:numCache>
            </c:numRef>
          </c:val>
        </c:ser>
        <c:ser>
          <c:idx val="2"/>
          <c:order val="2"/>
          <c:tx>
            <c:strRef>
              <c:f>'4.1'!$O$9</c:f>
              <c:strCache>
                <c:ptCount val="1"/>
              </c:strCache>
            </c:strRef>
          </c:tx>
          <c:spPr>
            <a:solidFill>
              <a:schemeClr val="tx1"/>
            </a:solidFill>
          </c:spPr>
          <c:invertIfNegative val="0"/>
          <c:cat>
            <c:numRef>
              <c:f>'4.1'!$P$6</c:f>
              <c:numCache>
                <c:formatCode>General</c:formatCode>
                <c:ptCount val="1"/>
              </c:numCache>
            </c:numRef>
          </c:cat>
          <c:val>
            <c:numRef>
              <c:f>'4.1'!$P$9</c:f>
              <c:numCache>
                <c:formatCode>0.0%</c:formatCode>
                <c:ptCount val="1"/>
              </c:numCache>
            </c:numRef>
          </c:val>
        </c:ser>
        <c:ser>
          <c:idx val="3"/>
          <c:order val="3"/>
          <c:tx>
            <c:strRef>
              <c:f>'4.1'!$O$10</c:f>
              <c:strCache>
                <c:ptCount val="1"/>
              </c:strCache>
            </c:strRef>
          </c:tx>
          <c:invertIfNegative val="0"/>
          <c:cat>
            <c:numRef>
              <c:f>'4.1'!$P$6</c:f>
              <c:numCache>
                <c:formatCode>General</c:formatCode>
                <c:ptCount val="1"/>
              </c:numCache>
            </c:numRef>
          </c:cat>
          <c:val>
            <c:numRef>
              <c:f>'4.1'!$P$10</c:f>
              <c:numCache>
                <c:formatCode>0.0%</c:formatCode>
                <c:ptCount val="1"/>
              </c:numCache>
            </c:numRef>
          </c:val>
        </c:ser>
        <c:ser>
          <c:idx val="4"/>
          <c:order val="4"/>
          <c:tx>
            <c:strRef>
              <c:f>'4.1'!$O$11</c:f>
              <c:strCache>
                <c:ptCount val="1"/>
              </c:strCache>
            </c:strRef>
          </c:tx>
          <c:invertIfNegative val="0"/>
          <c:cat>
            <c:numRef>
              <c:f>'4.1'!$P$6</c:f>
              <c:numCache>
                <c:formatCode>General</c:formatCode>
                <c:ptCount val="1"/>
              </c:numCache>
            </c:numRef>
          </c:cat>
          <c:val>
            <c:numRef>
              <c:f>'4.1'!$P$11</c:f>
              <c:numCache>
                <c:formatCode>0.0%</c:formatCode>
                <c:ptCount val="1"/>
              </c:numCache>
            </c:numRef>
          </c:val>
        </c:ser>
        <c:ser>
          <c:idx val="5"/>
          <c:order val="5"/>
          <c:tx>
            <c:strRef>
              <c:f>'4.1'!$O$12</c:f>
              <c:strCache>
                <c:ptCount val="1"/>
              </c:strCache>
            </c:strRef>
          </c:tx>
          <c:invertIfNegative val="0"/>
          <c:cat>
            <c:numRef>
              <c:f>'4.1'!$P$6</c:f>
              <c:numCache>
                <c:formatCode>General</c:formatCode>
                <c:ptCount val="1"/>
              </c:numCache>
            </c:numRef>
          </c:cat>
          <c:val>
            <c:numRef>
              <c:f>'4.1'!$P$12</c:f>
              <c:numCache>
                <c:formatCode>0.0%</c:formatCode>
                <c:ptCount val="1"/>
              </c:numCache>
            </c:numRef>
          </c:val>
        </c:ser>
        <c:ser>
          <c:idx val="6"/>
          <c:order val="6"/>
          <c:tx>
            <c:strRef>
              <c:f>'4.1'!$O$13</c:f>
              <c:strCache>
                <c:ptCount val="1"/>
              </c:strCache>
            </c:strRef>
          </c:tx>
          <c:spPr>
            <a:solidFill>
              <a:srgbClr val="6E4932"/>
            </a:solidFill>
          </c:spPr>
          <c:invertIfNegative val="0"/>
          <c:cat>
            <c:numRef>
              <c:f>'4.1'!$P$6</c:f>
              <c:numCache>
                <c:formatCode>General</c:formatCode>
                <c:ptCount val="1"/>
              </c:numCache>
            </c:numRef>
          </c:cat>
          <c:val>
            <c:numRef>
              <c:f>'4.1'!$P$13</c:f>
              <c:numCache>
                <c:formatCode>0.0%</c:formatCode>
                <c:ptCount val="1"/>
              </c:numCache>
            </c:numRef>
          </c:val>
        </c:ser>
        <c:ser>
          <c:idx val="7"/>
          <c:order val="7"/>
          <c:tx>
            <c:strRef>
              <c:f>'4.1'!$O$14</c:f>
              <c:strCache>
                <c:ptCount val="1"/>
              </c:strCache>
            </c:strRef>
          </c:tx>
          <c:invertIfNegative val="0"/>
          <c:cat>
            <c:numRef>
              <c:f>'4.1'!$P$6</c:f>
              <c:numCache>
                <c:formatCode>General</c:formatCode>
                <c:ptCount val="1"/>
              </c:numCache>
            </c:numRef>
          </c:cat>
          <c:val>
            <c:numRef>
              <c:f>'4.1'!$P$14</c:f>
              <c:numCache>
                <c:formatCode>0.0%</c:formatCode>
                <c:ptCount val="1"/>
              </c:numCache>
            </c:numRef>
          </c:val>
        </c:ser>
        <c:ser>
          <c:idx val="8"/>
          <c:order val="8"/>
          <c:tx>
            <c:strRef>
              <c:f>'4.1'!$O$15</c:f>
              <c:strCache>
                <c:ptCount val="1"/>
              </c:strCache>
            </c:strRef>
          </c:tx>
          <c:invertIfNegative val="0"/>
          <c:cat>
            <c:numRef>
              <c:f>'4.1'!$P$6</c:f>
              <c:numCache>
                <c:formatCode>General</c:formatCode>
                <c:ptCount val="1"/>
              </c:numCache>
            </c:numRef>
          </c:cat>
          <c:val>
            <c:numRef>
              <c:f>'4.1'!$P$15</c:f>
              <c:numCache>
                <c:formatCode>0.0%</c:formatCode>
                <c:ptCount val="1"/>
              </c:numCache>
            </c:numRef>
          </c:val>
        </c:ser>
        <c:ser>
          <c:idx val="9"/>
          <c:order val="9"/>
          <c:tx>
            <c:strRef>
              <c:f>'4.1'!$O$16</c:f>
              <c:strCache>
                <c:ptCount val="1"/>
              </c:strCache>
            </c:strRef>
          </c:tx>
          <c:invertIfNegative val="0"/>
          <c:cat>
            <c:numRef>
              <c:f>'4.1'!$P$6</c:f>
              <c:numCache>
                <c:formatCode>General</c:formatCode>
                <c:ptCount val="1"/>
              </c:numCache>
            </c:numRef>
          </c:cat>
          <c:val>
            <c:numRef>
              <c:f>'4.1'!$P$16</c:f>
              <c:numCache>
                <c:formatCode>0.0%</c:formatCode>
                <c:ptCount val="1"/>
              </c:numCache>
            </c:numRef>
          </c:val>
        </c:ser>
        <c:ser>
          <c:idx val="10"/>
          <c:order val="10"/>
          <c:tx>
            <c:strRef>
              <c:f>'4.1'!$O$17</c:f>
              <c:strCache>
                <c:ptCount val="1"/>
              </c:strCache>
            </c:strRef>
          </c:tx>
          <c:invertIfNegative val="0"/>
          <c:cat>
            <c:numRef>
              <c:f>'4.1'!$P$6</c:f>
              <c:numCache>
                <c:formatCode>General</c:formatCode>
                <c:ptCount val="1"/>
              </c:numCache>
            </c:numRef>
          </c:cat>
          <c:val>
            <c:numRef>
              <c:f>'4.1'!$P$17</c:f>
              <c:numCache>
                <c:formatCode>0.0%</c:formatCode>
                <c:ptCount val="1"/>
              </c:numCache>
            </c:numRef>
          </c:val>
        </c:ser>
        <c:ser>
          <c:idx val="11"/>
          <c:order val="11"/>
          <c:tx>
            <c:strRef>
              <c:f>'4.1'!$O$18</c:f>
              <c:strCache>
                <c:ptCount val="1"/>
              </c:strCache>
            </c:strRef>
          </c:tx>
          <c:invertIfNegative val="0"/>
          <c:cat>
            <c:numRef>
              <c:f>'4.1'!$P$6</c:f>
              <c:numCache>
                <c:formatCode>General</c:formatCode>
                <c:ptCount val="1"/>
              </c:numCache>
            </c:numRef>
          </c:cat>
          <c:val>
            <c:numRef>
              <c:f>'4.1'!$P$18</c:f>
              <c:numCache>
                <c:formatCode>0.0%</c:formatCode>
                <c:ptCount val="1"/>
              </c:numCache>
            </c:numRef>
          </c:val>
        </c:ser>
        <c:ser>
          <c:idx val="12"/>
          <c:order val="12"/>
          <c:tx>
            <c:strRef>
              <c:f>'4.1'!$O$19</c:f>
              <c:strCache>
                <c:ptCount val="1"/>
              </c:strCache>
            </c:strRef>
          </c:tx>
          <c:invertIfNegative val="0"/>
          <c:cat>
            <c:numRef>
              <c:f>'4.1'!$P$6</c:f>
              <c:numCache>
                <c:formatCode>General</c:formatCode>
                <c:ptCount val="1"/>
              </c:numCache>
            </c:numRef>
          </c:cat>
          <c:val>
            <c:numRef>
              <c:f>'4.1'!$P$19</c:f>
              <c:numCache>
                <c:formatCode>0.0%</c:formatCode>
                <c:ptCount val="1"/>
              </c:numCache>
            </c:numRef>
          </c:val>
        </c:ser>
        <c:ser>
          <c:idx val="13"/>
          <c:order val="13"/>
          <c:tx>
            <c:strRef>
              <c:f>'4.1'!$O$20</c:f>
              <c:strCache>
                <c:ptCount val="1"/>
              </c:strCache>
            </c:strRef>
          </c:tx>
          <c:invertIfNegative val="0"/>
          <c:cat>
            <c:numRef>
              <c:f>'4.1'!$P$6</c:f>
              <c:numCache>
                <c:formatCode>General</c:formatCode>
                <c:ptCount val="1"/>
              </c:numCache>
            </c:numRef>
          </c:cat>
          <c:val>
            <c:numRef>
              <c:f>'4.1'!$P$20</c:f>
              <c:numCache>
                <c:formatCode>0.0%</c:formatCode>
                <c:ptCount val="1"/>
              </c:numCache>
            </c:numRef>
          </c:val>
        </c:ser>
        <c:ser>
          <c:idx val="14"/>
          <c:order val="14"/>
          <c:tx>
            <c:strRef>
              <c:f>'4.1'!$O$21</c:f>
              <c:strCache>
                <c:ptCount val="1"/>
              </c:strCache>
            </c:strRef>
          </c:tx>
          <c:invertIfNegative val="0"/>
          <c:cat>
            <c:numRef>
              <c:f>'4.1'!$P$6</c:f>
              <c:numCache>
                <c:formatCode>General</c:formatCode>
                <c:ptCount val="1"/>
              </c:numCache>
            </c:numRef>
          </c:cat>
          <c:val>
            <c:numRef>
              <c:f>'4.1'!$P$21</c:f>
              <c:numCache>
                <c:formatCode>0.0%</c:formatCode>
                <c:ptCount val="1"/>
              </c:numCache>
            </c:numRef>
          </c:val>
        </c:ser>
        <c:ser>
          <c:idx val="15"/>
          <c:order val="15"/>
          <c:tx>
            <c:strRef>
              <c:f>'4.1'!$O$22</c:f>
              <c:strCache>
                <c:ptCount val="1"/>
              </c:strCache>
            </c:strRef>
          </c:tx>
          <c:spPr>
            <a:solidFill>
              <a:srgbClr val="EBE600"/>
            </a:solidFill>
          </c:spPr>
          <c:invertIfNegative val="0"/>
          <c:cat>
            <c:numRef>
              <c:f>'4.1'!$P$6</c:f>
              <c:numCache>
                <c:formatCode>General</c:formatCode>
                <c:ptCount val="1"/>
              </c:numCache>
            </c:numRef>
          </c:cat>
          <c:val>
            <c:numRef>
              <c:f>'4.1'!$P$22</c:f>
              <c:numCache>
                <c:formatCode>0.0%</c:formatCode>
                <c:ptCount val="1"/>
              </c:numCache>
            </c:numRef>
          </c:val>
        </c:ser>
        <c:dLbls>
          <c:showLegendKey val="0"/>
          <c:showVal val="0"/>
          <c:showCatName val="0"/>
          <c:showSerName val="0"/>
          <c:showPercent val="0"/>
          <c:showBubbleSize val="0"/>
        </c:dLbls>
        <c:gapWidth val="150"/>
        <c:axId val="103074432"/>
        <c:axId val="103076224"/>
      </c:barChart>
      <c:catAx>
        <c:axId val="103074432"/>
        <c:scaling>
          <c:orientation val="minMax"/>
        </c:scaling>
        <c:delete val="1"/>
        <c:axPos val="b"/>
        <c:numFmt formatCode="General" sourceLinked="1"/>
        <c:majorTickMark val="out"/>
        <c:minorTickMark val="none"/>
        <c:tickLblPos val="nextTo"/>
        <c:crossAx val="103076224"/>
        <c:crosses val="autoZero"/>
        <c:auto val="1"/>
        <c:lblAlgn val="ctr"/>
        <c:lblOffset val="100"/>
        <c:noMultiLvlLbl val="0"/>
      </c:catAx>
      <c:valAx>
        <c:axId val="103076224"/>
        <c:scaling>
          <c:orientation val="minMax"/>
        </c:scaling>
        <c:delete val="1"/>
        <c:axPos val="l"/>
        <c:numFmt formatCode="0.0%" sourceLinked="1"/>
        <c:majorTickMark val="out"/>
        <c:minorTickMark val="none"/>
        <c:tickLblPos val="nextTo"/>
        <c:crossAx val="103074432"/>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dPt>
          <c:dPt>
            <c:idx val="1"/>
            <c:bubble3D val="0"/>
            <c:spPr>
              <a:solidFill>
                <a:srgbClr val="EEECE1">
                  <a:lumMod val="50000"/>
                </a:srgbClr>
              </a:solidFill>
            </c:spPr>
          </c:dPt>
          <c:dPt>
            <c:idx val="2"/>
            <c:bubble3D val="0"/>
            <c:spPr>
              <a:solidFill>
                <a:sysClr val="windowText" lastClr="000000"/>
              </a:solidFill>
            </c:spPr>
          </c:dPt>
          <c:dPt>
            <c:idx val="5"/>
            <c:bubble3D val="0"/>
          </c:dPt>
          <c:dPt>
            <c:idx val="6"/>
            <c:bubble3D val="0"/>
            <c:spPr>
              <a:solidFill>
                <a:srgbClr val="6E4932"/>
              </a:solidFill>
            </c:spPr>
          </c:dPt>
          <c:dPt>
            <c:idx val="7"/>
            <c:bubble3D val="0"/>
          </c:dPt>
          <c:dPt>
            <c:idx val="15"/>
            <c:bubble3D val="0"/>
            <c:spPr>
              <a:solidFill>
                <a:srgbClr val="EBE600"/>
              </a:solidFill>
            </c:spPr>
          </c:dPt>
          <c:cat>
            <c:numRef>
              <c:f>'8.2'!$O$10:$O$25</c:f>
              <c:numCache>
                <c:formatCode>0.0%</c:formatCode>
                <c:ptCount val="16"/>
              </c:numCache>
            </c:numRef>
          </c:cat>
          <c:val>
            <c:numRef>
              <c:f>'8.2'!$J$10:$J$25</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'7.1'!$O$7</c:f>
              <c:strCache>
                <c:ptCount val="1"/>
              </c:strCache>
            </c:strRef>
          </c:tx>
          <c:invertIfNegative val="0"/>
          <c:cat>
            <c:numRef>
              <c:f>'7.1'!$P$6</c:f>
              <c:numCache>
                <c:formatCode>General</c:formatCode>
                <c:ptCount val="1"/>
              </c:numCache>
            </c:numRef>
          </c:cat>
          <c:val>
            <c:numRef>
              <c:f>'7.1'!$P$7</c:f>
              <c:numCache>
                <c:formatCode>0%</c:formatCode>
                <c:ptCount val="1"/>
              </c:numCache>
            </c:numRef>
          </c:val>
        </c:ser>
        <c:ser>
          <c:idx val="1"/>
          <c:order val="1"/>
          <c:tx>
            <c:strRef>
              <c:f>'7.1'!$O$8</c:f>
              <c:strCache>
                <c:ptCount val="1"/>
              </c:strCache>
            </c:strRef>
          </c:tx>
          <c:invertIfNegative val="0"/>
          <c:cat>
            <c:numRef>
              <c:f>'7.1'!$P$6</c:f>
              <c:numCache>
                <c:formatCode>General</c:formatCode>
                <c:ptCount val="1"/>
              </c:numCache>
            </c:numRef>
          </c:cat>
          <c:val>
            <c:numRef>
              <c:f>'7.1'!$P$8</c:f>
              <c:numCache>
                <c:formatCode>0%</c:formatCode>
                <c:ptCount val="1"/>
              </c:numCache>
            </c:numRef>
          </c:val>
        </c:ser>
        <c:ser>
          <c:idx val="2"/>
          <c:order val="2"/>
          <c:tx>
            <c:strRef>
              <c:f>'7.1'!$O$9</c:f>
              <c:strCache>
                <c:ptCount val="1"/>
              </c:strCache>
            </c:strRef>
          </c:tx>
          <c:invertIfNegative val="0"/>
          <c:cat>
            <c:numRef>
              <c:f>'7.1'!$P$6</c:f>
              <c:numCache>
                <c:formatCode>General</c:formatCode>
                <c:ptCount val="1"/>
              </c:numCache>
            </c:numRef>
          </c:cat>
          <c:val>
            <c:numRef>
              <c:f>'7.1'!$P$9</c:f>
              <c:numCache>
                <c:formatCode>0%</c:formatCode>
                <c:ptCount val="1"/>
              </c:numCache>
            </c:numRef>
          </c:val>
        </c:ser>
        <c:ser>
          <c:idx val="3"/>
          <c:order val="3"/>
          <c:tx>
            <c:strRef>
              <c:f>'7.1'!$O$10</c:f>
              <c:strCache>
                <c:ptCount val="1"/>
              </c:strCache>
            </c:strRef>
          </c:tx>
          <c:invertIfNegative val="0"/>
          <c:cat>
            <c:numRef>
              <c:f>'7.1'!$P$6</c:f>
              <c:numCache>
                <c:formatCode>General</c:formatCode>
                <c:ptCount val="1"/>
              </c:numCache>
            </c:numRef>
          </c:cat>
          <c:val>
            <c:numRef>
              <c:f>'7.1'!$P$10</c:f>
              <c:numCache>
                <c:formatCode>0%</c:formatCode>
                <c:ptCount val="1"/>
              </c:numCache>
            </c:numRef>
          </c:val>
        </c:ser>
        <c:ser>
          <c:idx val="4"/>
          <c:order val="4"/>
          <c:tx>
            <c:strRef>
              <c:f>'7.1'!$O$11</c:f>
              <c:strCache>
                <c:ptCount val="1"/>
              </c:strCache>
            </c:strRef>
          </c:tx>
          <c:invertIfNegative val="0"/>
          <c:cat>
            <c:numRef>
              <c:f>'7.1'!$P$6</c:f>
              <c:numCache>
                <c:formatCode>General</c:formatCode>
                <c:ptCount val="1"/>
              </c:numCache>
            </c:numRef>
          </c:cat>
          <c:val>
            <c:numRef>
              <c:f>'7.1'!$P$11</c:f>
              <c:numCache>
                <c:formatCode>0%</c:formatCode>
                <c:ptCount val="1"/>
              </c:numCache>
            </c:numRef>
          </c:val>
        </c:ser>
        <c:ser>
          <c:idx val="5"/>
          <c:order val="5"/>
          <c:tx>
            <c:strRef>
              <c:f>'7.1'!$O$12</c:f>
              <c:strCache>
                <c:ptCount val="1"/>
              </c:strCache>
            </c:strRef>
          </c:tx>
          <c:invertIfNegative val="0"/>
          <c:cat>
            <c:numRef>
              <c:f>'7.1'!$P$6</c:f>
              <c:numCache>
                <c:formatCode>General</c:formatCode>
                <c:ptCount val="1"/>
              </c:numCache>
            </c:numRef>
          </c:cat>
          <c:val>
            <c:numRef>
              <c:f>'7.1'!$P$12</c:f>
              <c:numCache>
                <c:formatCode>0%</c:formatCode>
                <c:ptCount val="1"/>
              </c:numCache>
            </c:numRef>
          </c:val>
        </c:ser>
        <c:ser>
          <c:idx val="6"/>
          <c:order val="6"/>
          <c:tx>
            <c:strRef>
              <c:f>'7.1'!$O$13</c:f>
              <c:strCache>
                <c:ptCount val="1"/>
              </c:strCache>
            </c:strRef>
          </c:tx>
          <c:invertIfNegative val="0"/>
          <c:cat>
            <c:numRef>
              <c:f>'7.1'!$P$6</c:f>
              <c:numCache>
                <c:formatCode>General</c:formatCode>
                <c:ptCount val="1"/>
              </c:numCache>
            </c:numRef>
          </c:cat>
          <c:val>
            <c:numRef>
              <c:f>'7.1'!$P$13</c:f>
              <c:numCache>
                <c:formatCode>0%</c:formatCode>
                <c:ptCount val="1"/>
              </c:numCache>
            </c:numRef>
          </c:val>
        </c:ser>
        <c:ser>
          <c:idx val="7"/>
          <c:order val="7"/>
          <c:tx>
            <c:strRef>
              <c:f>'7.1'!$O$14</c:f>
              <c:strCache>
                <c:ptCount val="1"/>
              </c:strCache>
            </c:strRef>
          </c:tx>
          <c:invertIfNegative val="0"/>
          <c:cat>
            <c:numRef>
              <c:f>'7.1'!$P$6</c:f>
              <c:numCache>
                <c:formatCode>General</c:formatCode>
                <c:ptCount val="1"/>
              </c:numCache>
            </c:numRef>
          </c:cat>
          <c:val>
            <c:numRef>
              <c:f>'7.1'!$P$14</c:f>
              <c:numCache>
                <c:formatCode>0%</c:formatCode>
                <c:ptCount val="1"/>
              </c:numCache>
            </c:numRef>
          </c:val>
        </c:ser>
        <c:dLbls>
          <c:showLegendKey val="0"/>
          <c:showVal val="0"/>
          <c:showCatName val="0"/>
          <c:showSerName val="0"/>
          <c:showPercent val="0"/>
          <c:showBubbleSize val="0"/>
        </c:dLbls>
        <c:gapWidth val="150"/>
        <c:axId val="166567936"/>
        <c:axId val="166569472"/>
      </c:barChart>
      <c:catAx>
        <c:axId val="166567936"/>
        <c:scaling>
          <c:orientation val="minMax"/>
        </c:scaling>
        <c:delete val="1"/>
        <c:axPos val="b"/>
        <c:numFmt formatCode="General" sourceLinked="1"/>
        <c:majorTickMark val="out"/>
        <c:minorTickMark val="none"/>
        <c:tickLblPos val="nextTo"/>
        <c:crossAx val="166569472"/>
        <c:crosses val="autoZero"/>
        <c:auto val="1"/>
        <c:lblAlgn val="ctr"/>
        <c:lblOffset val="100"/>
        <c:noMultiLvlLbl val="0"/>
      </c:catAx>
      <c:valAx>
        <c:axId val="166569472"/>
        <c:scaling>
          <c:orientation val="minMax"/>
        </c:scaling>
        <c:delete val="1"/>
        <c:axPos val="l"/>
        <c:numFmt formatCode="0%" sourceLinked="1"/>
        <c:majorTickMark val="out"/>
        <c:minorTickMark val="none"/>
        <c:tickLblPos val="nextTo"/>
        <c:crossAx val="166567936"/>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b="1" i="0" u="none" strike="noStrike" baseline="0">
                <a:effectLst/>
              </a:rPr>
              <a:t>Spotřeba tepla podle </a:t>
            </a:r>
            <a:r>
              <a:rPr lang="cs-CZ" sz="1000"/>
              <a:t>sektorů</a:t>
            </a:r>
            <a:r>
              <a:rPr lang="cs-CZ" sz="1000" baseline="0"/>
              <a:t> národního hospodářství</a:t>
            </a:r>
            <a:r>
              <a:rPr lang="cs-CZ" sz="1000"/>
              <a:t> (GJ)</a:t>
            </a:r>
          </a:p>
        </c:rich>
      </c:tx>
      <c:layout>
        <c:manualLayout>
          <c:xMode val="edge"/>
          <c:yMode val="edge"/>
          <c:x val="8.7459664576854723E-2"/>
          <c:y val="4.3463308028525417E-2"/>
        </c:manualLayout>
      </c:layout>
      <c:overlay val="0"/>
    </c:title>
    <c:autoTitleDeleted val="0"/>
    <c:plotArea>
      <c:layout>
        <c:manualLayout>
          <c:layoutTarget val="inner"/>
          <c:xMode val="edge"/>
          <c:yMode val="edge"/>
          <c:x val="9.7641630144170252E-2"/>
          <c:y val="0.18377538215833902"/>
          <c:w val="0.77415317693982277"/>
          <c:h val="0.68439824321241161"/>
        </c:manualLayout>
      </c:layout>
      <c:barChart>
        <c:barDir val="col"/>
        <c:grouping val="stacked"/>
        <c:varyColors val="0"/>
        <c:ser>
          <c:idx val="0"/>
          <c:order val="0"/>
          <c:tx>
            <c:strRef>
              <c:f>'8.2'!$K$27</c:f>
              <c:strCache>
                <c:ptCount val="1"/>
                <c:pt idx="0">
                  <c:v>Průmysl</c:v>
                </c:pt>
              </c:strCache>
            </c:strRef>
          </c:tx>
          <c:invertIfNegative val="0"/>
          <c:cat>
            <c:strRef>
              <c:f>'8.2'!$L$26:$N$26</c:f>
              <c:strCache>
                <c:ptCount val="3"/>
                <c:pt idx="0">
                  <c:v>Leden</c:v>
                </c:pt>
                <c:pt idx="1">
                  <c:v>Únor</c:v>
                </c:pt>
                <c:pt idx="2">
                  <c:v>Březen</c:v>
                </c:pt>
              </c:strCache>
            </c:strRef>
          </c:cat>
          <c:val>
            <c:numRef>
              <c:f>'8.2'!$L$27:$N$27</c:f>
              <c:numCache>
                <c:formatCode>#,##0.0</c:formatCode>
                <c:ptCount val="3"/>
                <c:pt idx="0">
                  <c:v>155076.87200000003</c:v>
                </c:pt>
                <c:pt idx="1">
                  <c:v>125251.48600000002</c:v>
                </c:pt>
                <c:pt idx="2">
                  <c:v>107986.85600000001</c:v>
                </c:pt>
              </c:numCache>
            </c:numRef>
          </c:val>
        </c:ser>
        <c:ser>
          <c:idx val="1"/>
          <c:order val="1"/>
          <c:tx>
            <c:strRef>
              <c:f>'8.2'!$K$28</c:f>
              <c:strCache>
                <c:ptCount val="1"/>
                <c:pt idx="0">
                  <c:v>Energetika</c:v>
                </c:pt>
              </c:strCache>
            </c:strRef>
          </c:tx>
          <c:invertIfNegative val="0"/>
          <c:cat>
            <c:strRef>
              <c:f>'8.2'!$L$26:$N$26</c:f>
              <c:strCache>
                <c:ptCount val="3"/>
                <c:pt idx="0">
                  <c:v>Leden</c:v>
                </c:pt>
                <c:pt idx="1">
                  <c:v>Únor</c:v>
                </c:pt>
                <c:pt idx="2">
                  <c:v>Březen</c:v>
                </c:pt>
              </c:strCache>
            </c:strRef>
          </c:cat>
          <c:val>
            <c:numRef>
              <c:f>'8.2'!$L$28:$N$28</c:f>
              <c:numCache>
                <c:formatCode>#,##0.0</c:formatCode>
                <c:ptCount val="3"/>
                <c:pt idx="0">
                  <c:v>5179.3500000000004</c:v>
                </c:pt>
                <c:pt idx="1">
                  <c:v>4101.2700000000004</c:v>
                </c:pt>
                <c:pt idx="2">
                  <c:v>3729.64</c:v>
                </c:pt>
              </c:numCache>
            </c:numRef>
          </c:val>
        </c:ser>
        <c:ser>
          <c:idx val="2"/>
          <c:order val="2"/>
          <c:tx>
            <c:strRef>
              <c:f>'8.2'!$K$29</c:f>
              <c:strCache>
                <c:ptCount val="1"/>
                <c:pt idx="0">
                  <c:v>Doprava</c:v>
                </c:pt>
              </c:strCache>
            </c:strRef>
          </c:tx>
          <c:invertIfNegative val="0"/>
          <c:cat>
            <c:strRef>
              <c:f>'8.2'!$L$26:$N$26</c:f>
              <c:strCache>
                <c:ptCount val="3"/>
                <c:pt idx="0">
                  <c:v>Leden</c:v>
                </c:pt>
                <c:pt idx="1">
                  <c:v>Únor</c:v>
                </c:pt>
                <c:pt idx="2">
                  <c:v>Březen</c:v>
                </c:pt>
              </c:strCache>
            </c:strRef>
          </c:cat>
          <c:val>
            <c:numRef>
              <c:f>'8.2'!$L$29:$N$29</c:f>
              <c:numCache>
                <c:formatCode>#,##0.0</c:formatCode>
                <c:ptCount val="3"/>
                <c:pt idx="0">
                  <c:v>10151.155000000001</c:v>
                </c:pt>
                <c:pt idx="1">
                  <c:v>8535.8689999999988</c:v>
                </c:pt>
                <c:pt idx="2">
                  <c:v>6833.4939999999997</c:v>
                </c:pt>
              </c:numCache>
            </c:numRef>
          </c:val>
        </c:ser>
        <c:ser>
          <c:idx val="3"/>
          <c:order val="3"/>
          <c:tx>
            <c:strRef>
              <c:f>'8.2'!$K$30</c:f>
              <c:strCache>
                <c:ptCount val="1"/>
                <c:pt idx="0">
                  <c:v>Stavebnictví</c:v>
                </c:pt>
              </c:strCache>
            </c:strRef>
          </c:tx>
          <c:invertIfNegative val="0"/>
          <c:cat>
            <c:strRef>
              <c:f>'8.2'!$L$26:$N$26</c:f>
              <c:strCache>
                <c:ptCount val="3"/>
                <c:pt idx="0">
                  <c:v>Leden</c:v>
                </c:pt>
                <c:pt idx="1">
                  <c:v>Únor</c:v>
                </c:pt>
                <c:pt idx="2">
                  <c:v>Březen</c:v>
                </c:pt>
              </c:strCache>
            </c:strRef>
          </c:cat>
          <c:val>
            <c:numRef>
              <c:f>'8.2'!$L$30:$N$30</c:f>
              <c:numCache>
                <c:formatCode>#,##0.0</c:formatCode>
                <c:ptCount val="3"/>
                <c:pt idx="0">
                  <c:v>1224.921</c:v>
                </c:pt>
                <c:pt idx="1">
                  <c:v>979.51099999999997</c:v>
                </c:pt>
                <c:pt idx="2">
                  <c:v>807.13799999999992</c:v>
                </c:pt>
              </c:numCache>
            </c:numRef>
          </c:val>
        </c:ser>
        <c:ser>
          <c:idx val="4"/>
          <c:order val="4"/>
          <c:tx>
            <c:strRef>
              <c:f>'8.2'!$K$31</c:f>
              <c:strCache>
                <c:ptCount val="1"/>
                <c:pt idx="0">
                  <c:v>Zemědělství a lesnictví</c:v>
                </c:pt>
              </c:strCache>
            </c:strRef>
          </c:tx>
          <c:invertIfNegative val="0"/>
          <c:cat>
            <c:strRef>
              <c:f>'8.2'!$L$26:$N$26</c:f>
              <c:strCache>
                <c:ptCount val="3"/>
                <c:pt idx="0">
                  <c:v>Leden</c:v>
                </c:pt>
                <c:pt idx="1">
                  <c:v>Únor</c:v>
                </c:pt>
                <c:pt idx="2">
                  <c:v>Březen</c:v>
                </c:pt>
              </c:strCache>
            </c:strRef>
          </c:cat>
          <c:val>
            <c:numRef>
              <c:f>'8.2'!$L$31:$N$31</c:f>
              <c:numCache>
                <c:formatCode>#,##0.0</c:formatCode>
                <c:ptCount val="3"/>
                <c:pt idx="0">
                  <c:v>2220.1350000000002</c:v>
                </c:pt>
                <c:pt idx="1">
                  <c:v>1819.8489999999999</c:v>
                </c:pt>
                <c:pt idx="2">
                  <c:v>1716.3140000000001</c:v>
                </c:pt>
              </c:numCache>
            </c:numRef>
          </c:val>
        </c:ser>
        <c:ser>
          <c:idx val="5"/>
          <c:order val="5"/>
          <c:tx>
            <c:strRef>
              <c:f>'8.2'!$K$32</c:f>
              <c:strCache>
                <c:ptCount val="1"/>
                <c:pt idx="0">
                  <c:v>Domácnosti</c:v>
                </c:pt>
              </c:strCache>
            </c:strRef>
          </c:tx>
          <c:invertIfNegative val="0"/>
          <c:cat>
            <c:strRef>
              <c:f>'8.2'!$L$26:$N$26</c:f>
              <c:strCache>
                <c:ptCount val="3"/>
                <c:pt idx="0">
                  <c:v>Leden</c:v>
                </c:pt>
                <c:pt idx="1">
                  <c:v>Únor</c:v>
                </c:pt>
                <c:pt idx="2">
                  <c:v>Březen</c:v>
                </c:pt>
              </c:strCache>
            </c:strRef>
          </c:cat>
          <c:val>
            <c:numRef>
              <c:f>'8.2'!$L$32:$N$32</c:f>
              <c:numCache>
                <c:formatCode>#,##0.0</c:formatCode>
                <c:ptCount val="3"/>
                <c:pt idx="0">
                  <c:v>343570.75199999998</c:v>
                </c:pt>
                <c:pt idx="1">
                  <c:v>263524.13499999995</c:v>
                </c:pt>
                <c:pt idx="2">
                  <c:v>222617.44699999999</c:v>
                </c:pt>
              </c:numCache>
            </c:numRef>
          </c:val>
        </c:ser>
        <c:ser>
          <c:idx val="6"/>
          <c:order val="6"/>
          <c:tx>
            <c:strRef>
              <c:f>'8.2'!$K$33</c:f>
              <c:strCache>
                <c:ptCount val="1"/>
                <c:pt idx="0">
                  <c:v>Obchod, služby, školství, zdravotnictví</c:v>
                </c:pt>
              </c:strCache>
            </c:strRef>
          </c:tx>
          <c:invertIfNegative val="0"/>
          <c:cat>
            <c:strRef>
              <c:f>'8.2'!$L$26:$N$26</c:f>
              <c:strCache>
                <c:ptCount val="3"/>
                <c:pt idx="0">
                  <c:v>Leden</c:v>
                </c:pt>
                <c:pt idx="1">
                  <c:v>Únor</c:v>
                </c:pt>
                <c:pt idx="2">
                  <c:v>Březen</c:v>
                </c:pt>
              </c:strCache>
            </c:strRef>
          </c:cat>
          <c:val>
            <c:numRef>
              <c:f>'8.2'!$L$33:$N$33</c:f>
              <c:numCache>
                <c:formatCode>#,##0.0</c:formatCode>
                <c:ptCount val="3"/>
                <c:pt idx="0">
                  <c:v>219383.984</c:v>
                </c:pt>
                <c:pt idx="1">
                  <c:v>170083.08500000002</c:v>
                </c:pt>
                <c:pt idx="2">
                  <c:v>138911.84600000002</c:v>
                </c:pt>
              </c:numCache>
            </c:numRef>
          </c:val>
        </c:ser>
        <c:ser>
          <c:idx val="7"/>
          <c:order val="7"/>
          <c:tx>
            <c:strRef>
              <c:f>'8.2'!$K$34</c:f>
              <c:strCache>
                <c:ptCount val="1"/>
                <c:pt idx="0">
                  <c:v>Ostatní</c:v>
                </c:pt>
              </c:strCache>
            </c:strRef>
          </c:tx>
          <c:invertIfNegative val="0"/>
          <c:cat>
            <c:strRef>
              <c:f>'8.2'!$L$26:$N$26</c:f>
              <c:strCache>
                <c:ptCount val="3"/>
                <c:pt idx="0">
                  <c:v>Leden</c:v>
                </c:pt>
                <c:pt idx="1">
                  <c:v>Únor</c:v>
                </c:pt>
                <c:pt idx="2">
                  <c:v>Březen</c:v>
                </c:pt>
              </c:strCache>
            </c:strRef>
          </c:cat>
          <c:val>
            <c:numRef>
              <c:f>'8.2'!$L$34:$N$34</c:f>
              <c:numCache>
                <c:formatCode>#,##0.0</c:formatCode>
                <c:ptCount val="3"/>
                <c:pt idx="0">
                  <c:v>22606.462</c:v>
                </c:pt>
                <c:pt idx="1">
                  <c:v>19065.726999999999</c:v>
                </c:pt>
                <c:pt idx="2">
                  <c:v>15907.916000000001</c:v>
                </c:pt>
              </c:numCache>
            </c:numRef>
          </c:val>
        </c:ser>
        <c:dLbls>
          <c:showLegendKey val="0"/>
          <c:showVal val="0"/>
          <c:showCatName val="0"/>
          <c:showSerName val="0"/>
          <c:showPercent val="0"/>
          <c:showBubbleSize val="0"/>
        </c:dLbls>
        <c:gapWidth val="150"/>
        <c:overlap val="100"/>
        <c:axId val="173231488"/>
        <c:axId val="173237376"/>
      </c:barChart>
      <c:catAx>
        <c:axId val="173231488"/>
        <c:scaling>
          <c:orientation val="minMax"/>
        </c:scaling>
        <c:delete val="0"/>
        <c:axPos val="b"/>
        <c:numFmt formatCode="General" sourceLinked="1"/>
        <c:majorTickMark val="none"/>
        <c:minorTickMark val="none"/>
        <c:tickLblPos val="nextTo"/>
        <c:txPr>
          <a:bodyPr/>
          <a:lstStyle/>
          <a:p>
            <a:pPr>
              <a:defRPr sz="900"/>
            </a:pPr>
            <a:endParaRPr lang="cs-CZ"/>
          </a:p>
        </c:txPr>
        <c:crossAx val="173237376"/>
        <c:crosses val="autoZero"/>
        <c:auto val="1"/>
        <c:lblAlgn val="ctr"/>
        <c:lblOffset val="100"/>
        <c:noMultiLvlLbl val="0"/>
      </c:catAx>
      <c:valAx>
        <c:axId val="173237376"/>
        <c:scaling>
          <c:orientation val="minMax"/>
          <c:max val="1000000"/>
        </c:scaling>
        <c:delete val="0"/>
        <c:axPos val="l"/>
        <c:majorGridlines/>
        <c:numFmt formatCode="#,##0" sourceLinked="0"/>
        <c:majorTickMark val="out"/>
        <c:minorTickMark val="none"/>
        <c:tickLblPos val="nextTo"/>
        <c:spPr>
          <a:ln>
            <a:noFill/>
          </a:ln>
        </c:spPr>
        <c:txPr>
          <a:bodyPr/>
          <a:lstStyle/>
          <a:p>
            <a:pPr>
              <a:defRPr sz="900"/>
            </a:pPr>
            <a:endParaRPr lang="cs-CZ"/>
          </a:p>
        </c:txPr>
        <c:crossAx val="17323148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v ČR</a:t>
            </a:r>
          </a:p>
        </c:rich>
      </c:tx>
      <c:overlay val="0"/>
    </c:title>
    <c:autoTitleDeleted val="0"/>
    <c:plotArea>
      <c:layout>
        <c:manualLayout>
          <c:layoutTarget val="inner"/>
          <c:xMode val="edge"/>
          <c:yMode val="edge"/>
          <c:x val="6.0592781633521109E-2"/>
          <c:y val="0.27588277344330603"/>
          <c:w val="0.86679862645627792"/>
          <c:h val="0.27543687465053568"/>
        </c:manualLayout>
      </c:layout>
      <c:barChart>
        <c:barDir val="bar"/>
        <c:grouping val="clustered"/>
        <c:varyColors val="0"/>
        <c:ser>
          <c:idx val="0"/>
          <c:order val="0"/>
          <c:tx>
            <c:strRef>
              <c:f>'8.2'!$L$39</c:f>
              <c:strCache>
                <c:ptCount val="1"/>
                <c:pt idx="0">
                  <c:v>Instalovaný výkon</c:v>
                </c:pt>
              </c:strCache>
            </c:strRef>
          </c:tx>
          <c:invertIfNegative val="0"/>
          <c:val>
            <c:numRef>
              <c:f>'8.2'!$M$39</c:f>
              <c:numCache>
                <c:formatCode>0.0%</c:formatCode>
                <c:ptCount val="1"/>
                <c:pt idx="0">
                  <c:v>5.1939629110206165E-2</c:v>
                </c:pt>
              </c:numCache>
            </c:numRef>
          </c:val>
        </c:ser>
        <c:ser>
          <c:idx val="1"/>
          <c:order val="1"/>
          <c:tx>
            <c:strRef>
              <c:f>'8.2'!$L$40</c:f>
              <c:strCache>
                <c:ptCount val="1"/>
                <c:pt idx="0">
                  <c:v>Výroba tepla brutto</c:v>
                </c:pt>
              </c:strCache>
            </c:strRef>
          </c:tx>
          <c:invertIfNegative val="0"/>
          <c:val>
            <c:numRef>
              <c:f>'8.2'!$M$40</c:f>
              <c:numCache>
                <c:formatCode>0.0%</c:formatCode>
                <c:ptCount val="1"/>
                <c:pt idx="0">
                  <c:v>4.8877586582929185E-2</c:v>
                </c:pt>
              </c:numCache>
            </c:numRef>
          </c:val>
        </c:ser>
        <c:ser>
          <c:idx val="2"/>
          <c:order val="2"/>
          <c:tx>
            <c:strRef>
              <c:f>'8.2'!$L$41</c:f>
              <c:strCache>
                <c:ptCount val="1"/>
                <c:pt idx="0">
                  <c:v>Dodávky tepla</c:v>
                </c:pt>
              </c:strCache>
            </c:strRef>
          </c:tx>
          <c:invertIfNegative val="0"/>
          <c:val>
            <c:numRef>
              <c:f>'8.2'!$M$41</c:f>
              <c:numCache>
                <c:formatCode>0.0%</c:formatCode>
                <c:ptCount val="1"/>
                <c:pt idx="0">
                  <c:v>5.7215400765624265E-2</c:v>
                </c:pt>
              </c:numCache>
            </c:numRef>
          </c:val>
        </c:ser>
        <c:dLbls>
          <c:showLegendKey val="0"/>
          <c:showVal val="0"/>
          <c:showCatName val="0"/>
          <c:showSerName val="0"/>
          <c:showPercent val="0"/>
          <c:showBubbleSize val="0"/>
        </c:dLbls>
        <c:gapWidth val="150"/>
        <c:axId val="173267200"/>
        <c:axId val="173273088"/>
      </c:barChart>
      <c:catAx>
        <c:axId val="173267200"/>
        <c:scaling>
          <c:orientation val="maxMin"/>
        </c:scaling>
        <c:delete val="0"/>
        <c:axPos val="l"/>
        <c:numFmt formatCode="General" sourceLinked="1"/>
        <c:majorTickMark val="none"/>
        <c:minorTickMark val="none"/>
        <c:tickLblPos val="none"/>
        <c:crossAx val="173273088"/>
        <c:crosses val="autoZero"/>
        <c:auto val="1"/>
        <c:lblAlgn val="ctr"/>
        <c:lblOffset val="100"/>
        <c:noMultiLvlLbl val="0"/>
      </c:catAx>
      <c:valAx>
        <c:axId val="173273088"/>
        <c:scaling>
          <c:orientation val="minMax"/>
          <c:max val="0.30000000000000004"/>
        </c:scaling>
        <c:delete val="0"/>
        <c:axPos val="b"/>
        <c:majorGridlines/>
        <c:numFmt formatCode="0%" sourceLinked="0"/>
        <c:majorTickMark val="out"/>
        <c:minorTickMark val="none"/>
        <c:tickLblPos val="nextTo"/>
        <c:spPr>
          <a:ln>
            <a:noFill/>
          </a:ln>
        </c:spPr>
        <c:txPr>
          <a:bodyPr/>
          <a:lstStyle/>
          <a:p>
            <a:pPr>
              <a:defRPr sz="900"/>
            </a:pPr>
            <a:endParaRPr lang="cs-CZ"/>
          </a:p>
        </c:txPr>
        <c:crossAx val="173267200"/>
        <c:crosses val="max"/>
        <c:crossBetween val="between"/>
      </c:valAx>
    </c:plotArea>
    <c:legend>
      <c:legendPos val="b"/>
      <c:layout>
        <c:manualLayout>
          <c:xMode val="edge"/>
          <c:yMode val="edge"/>
          <c:x val="0.18609824399565114"/>
          <c:y val="0.74908068686696816"/>
          <c:w val="0.81390175600434878"/>
          <c:h val="0.25091931313303184"/>
        </c:manualLayout>
      </c:layout>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Dodávky tepla podle paliv (GJ)</a:t>
            </a:r>
          </a:p>
        </c:rich>
      </c:tx>
      <c:layout>
        <c:manualLayout>
          <c:xMode val="edge"/>
          <c:yMode val="edge"/>
          <c:x val="0.28462293680703638"/>
          <c:y val="4.3823326432022087E-2"/>
        </c:manualLayout>
      </c:layout>
      <c:overlay val="0"/>
    </c:title>
    <c:autoTitleDeleted val="0"/>
    <c:plotArea>
      <c:layout>
        <c:manualLayout>
          <c:layoutTarget val="inner"/>
          <c:xMode val="edge"/>
          <c:yMode val="edge"/>
          <c:x val="0.11164476326580174"/>
          <c:y val="0.18190101113825022"/>
          <c:w val="0.88835523673419825"/>
          <c:h val="0.6851811594202899"/>
        </c:manualLayout>
      </c:layout>
      <c:barChart>
        <c:barDir val="col"/>
        <c:grouping val="stacked"/>
        <c:varyColors val="0"/>
        <c:ser>
          <c:idx val="0"/>
          <c:order val="0"/>
          <c:tx>
            <c:strRef>
              <c:f>'8.2'!$K$10</c:f>
              <c:strCache>
                <c:ptCount val="1"/>
                <c:pt idx="0">
                  <c:v>Biomasa</c:v>
                </c:pt>
              </c:strCache>
            </c:strRef>
          </c:tx>
          <c:spPr>
            <a:solidFill>
              <a:schemeClr val="accent3">
                <a:lumMod val="75000"/>
              </a:schemeClr>
            </a:solidFill>
          </c:spPr>
          <c:invertIfNegative val="0"/>
          <c:cat>
            <c:strRef>
              <c:f>'8.2'!$L$9:$N$9</c:f>
              <c:strCache>
                <c:ptCount val="3"/>
                <c:pt idx="0">
                  <c:v>Leden</c:v>
                </c:pt>
                <c:pt idx="1">
                  <c:v>Únor</c:v>
                </c:pt>
                <c:pt idx="2">
                  <c:v>Březen</c:v>
                </c:pt>
              </c:strCache>
            </c:strRef>
          </c:cat>
          <c:val>
            <c:numRef>
              <c:f>'8.2'!$L$10:$N$10</c:f>
              <c:numCache>
                <c:formatCode>#,##0.0</c:formatCode>
                <c:ptCount val="3"/>
                <c:pt idx="0">
                  <c:v>128255.928</c:v>
                </c:pt>
                <c:pt idx="1">
                  <c:v>102520.21400000001</c:v>
                </c:pt>
                <c:pt idx="2">
                  <c:v>87933.703999999998</c:v>
                </c:pt>
              </c:numCache>
            </c:numRef>
          </c:val>
        </c:ser>
        <c:ser>
          <c:idx val="1"/>
          <c:order val="1"/>
          <c:tx>
            <c:strRef>
              <c:f>'8.2'!$K$11</c:f>
              <c:strCache>
                <c:ptCount val="1"/>
                <c:pt idx="0">
                  <c:v>Bioplyn</c:v>
                </c:pt>
              </c:strCache>
            </c:strRef>
          </c:tx>
          <c:spPr>
            <a:solidFill>
              <a:schemeClr val="bg2">
                <a:lumMod val="50000"/>
              </a:schemeClr>
            </a:solidFill>
          </c:spPr>
          <c:invertIfNegative val="0"/>
          <c:cat>
            <c:strRef>
              <c:f>'8.2'!$L$9:$N$9</c:f>
              <c:strCache>
                <c:ptCount val="3"/>
                <c:pt idx="0">
                  <c:v>Leden</c:v>
                </c:pt>
                <c:pt idx="1">
                  <c:v>Únor</c:v>
                </c:pt>
                <c:pt idx="2">
                  <c:v>Březen</c:v>
                </c:pt>
              </c:strCache>
            </c:strRef>
          </c:cat>
          <c:val>
            <c:numRef>
              <c:f>'8.2'!$L$11:$N$11</c:f>
              <c:numCache>
                <c:formatCode>#,##0.0</c:formatCode>
                <c:ptCount val="3"/>
                <c:pt idx="0">
                  <c:v>8478.8810000000012</c:v>
                </c:pt>
                <c:pt idx="1">
                  <c:v>7111.44</c:v>
                </c:pt>
                <c:pt idx="2">
                  <c:v>7160.4220000000005</c:v>
                </c:pt>
              </c:numCache>
            </c:numRef>
          </c:val>
        </c:ser>
        <c:ser>
          <c:idx val="2"/>
          <c:order val="2"/>
          <c:tx>
            <c:strRef>
              <c:f>'8.2'!$K$12</c:f>
              <c:strCache>
                <c:ptCount val="1"/>
                <c:pt idx="0">
                  <c:v>Černé uhlí</c:v>
                </c:pt>
              </c:strCache>
            </c:strRef>
          </c:tx>
          <c:spPr>
            <a:solidFill>
              <a:schemeClr val="tx1"/>
            </a:solidFill>
          </c:spPr>
          <c:invertIfNegative val="0"/>
          <c:cat>
            <c:strRef>
              <c:f>'8.2'!$L$9:$N$9</c:f>
              <c:strCache>
                <c:ptCount val="3"/>
                <c:pt idx="0">
                  <c:v>Leden</c:v>
                </c:pt>
                <c:pt idx="1">
                  <c:v>Únor</c:v>
                </c:pt>
                <c:pt idx="2">
                  <c:v>Březen</c:v>
                </c:pt>
              </c:strCache>
            </c:strRef>
          </c:cat>
          <c:val>
            <c:numRef>
              <c:f>'8.2'!$L$12:$N$12</c:f>
              <c:numCache>
                <c:formatCode>#,##0.0</c:formatCode>
                <c:ptCount val="3"/>
                <c:pt idx="0">
                  <c:v>0</c:v>
                </c:pt>
                <c:pt idx="1">
                  <c:v>0</c:v>
                </c:pt>
                <c:pt idx="2">
                  <c:v>0</c:v>
                </c:pt>
              </c:numCache>
            </c:numRef>
          </c:val>
        </c:ser>
        <c:ser>
          <c:idx val="3"/>
          <c:order val="3"/>
          <c:tx>
            <c:strRef>
              <c:f>'8.2'!$K$13</c:f>
              <c:strCache>
                <c:ptCount val="1"/>
                <c:pt idx="0">
                  <c:v>Elektrická energie</c:v>
                </c:pt>
              </c:strCache>
            </c:strRef>
          </c:tx>
          <c:invertIfNegative val="0"/>
          <c:cat>
            <c:strRef>
              <c:f>'8.2'!$L$9:$N$9</c:f>
              <c:strCache>
                <c:ptCount val="3"/>
                <c:pt idx="0">
                  <c:v>Leden</c:v>
                </c:pt>
                <c:pt idx="1">
                  <c:v>Únor</c:v>
                </c:pt>
                <c:pt idx="2">
                  <c:v>Březen</c:v>
                </c:pt>
              </c:strCache>
            </c:strRef>
          </c:cat>
          <c:val>
            <c:numRef>
              <c:f>'8.2'!$L$13:$N$13</c:f>
              <c:numCache>
                <c:formatCode>#,##0.0</c:formatCode>
                <c:ptCount val="3"/>
                <c:pt idx="0">
                  <c:v>29.544</c:v>
                </c:pt>
                <c:pt idx="1">
                  <c:v>24.036000000000001</c:v>
                </c:pt>
                <c:pt idx="2">
                  <c:v>48.308</c:v>
                </c:pt>
              </c:numCache>
            </c:numRef>
          </c:val>
        </c:ser>
        <c:ser>
          <c:idx val="4"/>
          <c:order val="4"/>
          <c:tx>
            <c:strRef>
              <c:f>'8.2'!$K$14</c:f>
              <c:strCache>
                <c:ptCount val="1"/>
                <c:pt idx="0">
                  <c:v>Energie prostředí (tepelné čerpadlo)</c:v>
                </c:pt>
              </c:strCache>
            </c:strRef>
          </c:tx>
          <c:invertIfNegative val="0"/>
          <c:cat>
            <c:strRef>
              <c:f>'8.2'!$L$9:$N$9</c:f>
              <c:strCache>
                <c:ptCount val="3"/>
                <c:pt idx="0">
                  <c:v>Leden</c:v>
                </c:pt>
                <c:pt idx="1">
                  <c:v>Únor</c:v>
                </c:pt>
                <c:pt idx="2">
                  <c:v>Březen</c:v>
                </c:pt>
              </c:strCache>
            </c:strRef>
          </c:cat>
          <c:val>
            <c:numRef>
              <c:f>'8.2'!$L$14:$N$14</c:f>
              <c:numCache>
                <c:formatCode>#,##0.0</c:formatCode>
                <c:ptCount val="3"/>
                <c:pt idx="0">
                  <c:v>16.456</c:v>
                </c:pt>
                <c:pt idx="1">
                  <c:v>13.464</c:v>
                </c:pt>
                <c:pt idx="2">
                  <c:v>11.492000000000001</c:v>
                </c:pt>
              </c:numCache>
            </c:numRef>
          </c:val>
        </c:ser>
        <c:ser>
          <c:idx val="5"/>
          <c:order val="5"/>
          <c:tx>
            <c:strRef>
              <c:f>'8.2'!$K$15</c:f>
              <c:strCache>
                <c:ptCount val="1"/>
                <c:pt idx="0">
                  <c:v>Energie Slunce (solární kolektor)</c:v>
                </c:pt>
              </c:strCache>
            </c:strRef>
          </c:tx>
          <c:invertIfNegative val="0"/>
          <c:cat>
            <c:strRef>
              <c:f>'8.2'!$L$9:$N$9</c:f>
              <c:strCache>
                <c:ptCount val="3"/>
                <c:pt idx="0">
                  <c:v>Leden</c:v>
                </c:pt>
                <c:pt idx="1">
                  <c:v>Únor</c:v>
                </c:pt>
                <c:pt idx="2">
                  <c:v>Březen</c:v>
                </c:pt>
              </c:strCache>
            </c:strRef>
          </c:cat>
          <c:val>
            <c:numRef>
              <c:f>'8.2'!$L$15:$N$15</c:f>
              <c:numCache>
                <c:formatCode>#,##0.0</c:formatCode>
                <c:ptCount val="3"/>
                <c:pt idx="0">
                  <c:v>0</c:v>
                </c:pt>
                <c:pt idx="1">
                  <c:v>0</c:v>
                </c:pt>
                <c:pt idx="2">
                  <c:v>0</c:v>
                </c:pt>
              </c:numCache>
            </c:numRef>
          </c:val>
        </c:ser>
        <c:ser>
          <c:idx val="6"/>
          <c:order val="6"/>
          <c:tx>
            <c:strRef>
              <c:f>'8.2'!$K$16</c:f>
              <c:strCache>
                <c:ptCount val="1"/>
                <c:pt idx="0">
                  <c:v>Hnědé uhlí</c:v>
                </c:pt>
              </c:strCache>
            </c:strRef>
          </c:tx>
          <c:spPr>
            <a:solidFill>
              <a:srgbClr val="6E4932"/>
            </a:solidFill>
          </c:spPr>
          <c:invertIfNegative val="0"/>
          <c:cat>
            <c:strRef>
              <c:f>'8.2'!$L$9:$N$9</c:f>
              <c:strCache>
                <c:ptCount val="3"/>
                <c:pt idx="0">
                  <c:v>Leden</c:v>
                </c:pt>
                <c:pt idx="1">
                  <c:v>Únor</c:v>
                </c:pt>
                <c:pt idx="2">
                  <c:v>Březen</c:v>
                </c:pt>
              </c:strCache>
            </c:strRef>
          </c:cat>
          <c:val>
            <c:numRef>
              <c:f>'8.2'!$L$16:$N$16</c:f>
              <c:numCache>
                <c:formatCode>#,##0.0</c:formatCode>
                <c:ptCount val="3"/>
                <c:pt idx="0">
                  <c:v>554932.64</c:v>
                </c:pt>
                <c:pt idx="1">
                  <c:v>436835.70500000002</c:v>
                </c:pt>
                <c:pt idx="2">
                  <c:v>365762.62799999997</c:v>
                </c:pt>
              </c:numCache>
            </c:numRef>
          </c:val>
        </c:ser>
        <c:ser>
          <c:idx val="7"/>
          <c:order val="7"/>
          <c:tx>
            <c:strRef>
              <c:f>'8.2'!$K$17</c:f>
              <c:strCache>
                <c:ptCount val="1"/>
                <c:pt idx="0">
                  <c:v>Jaderné palivo</c:v>
                </c:pt>
              </c:strCache>
            </c:strRef>
          </c:tx>
          <c:invertIfNegative val="0"/>
          <c:cat>
            <c:strRef>
              <c:f>'8.2'!$L$9:$N$9</c:f>
              <c:strCache>
                <c:ptCount val="3"/>
                <c:pt idx="0">
                  <c:v>Leden</c:v>
                </c:pt>
                <c:pt idx="1">
                  <c:v>Únor</c:v>
                </c:pt>
                <c:pt idx="2">
                  <c:v>Březen</c:v>
                </c:pt>
              </c:strCache>
            </c:strRef>
          </c:cat>
          <c:val>
            <c:numRef>
              <c:f>'8.2'!$L$17:$N$17</c:f>
              <c:numCache>
                <c:formatCode>#,##0.0</c:formatCode>
                <c:ptCount val="3"/>
                <c:pt idx="0">
                  <c:v>31456.53</c:v>
                </c:pt>
                <c:pt idx="1">
                  <c:v>24686.69</c:v>
                </c:pt>
                <c:pt idx="2">
                  <c:v>21689.55</c:v>
                </c:pt>
              </c:numCache>
            </c:numRef>
          </c:val>
        </c:ser>
        <c:ser>
          <c:idx val="8"/>
          <c:order val="8"/>
          <c:tx>
            <c:strRef>
              <c:f>'8.2'!$K$18</c:f>
              <c:strCache>
                <c:ptCount val="1"/>
                <c:pt idx="0">
                  <c:v>Koks</c:v>
                </c:pt>
              </c:strCache>
            </c:strRef>
          </c:tx>
          <c:invertIfNegative val="0"/>
          <c:cat>
            <c:strRef>
              <c:f>'8.2'!$L$9:$N$9</c:f>
              <c:strCache>
                <c:ptCount val="3"/>
                <c:pt idx="0">
                  <c:v>Leden</c:v>
                </c:pt>
                <c:pt idx="1">
                  <c:v>Únor</c:v>
                </c:pt>
                <c:pt idx="2">
                  <c:v>Březen</c:v>
                </c:pt>
              </c:strCache>
            </c:strRef>
          </c:cat>
          <c:val>
            <c:numRef>
              <c:f>'8.2'!$L$18:$N$18</c:f>
              <c:numCache>
                <c:formatCode>#,##0.0</c:formatCode>
                <c:ptCount val="3"/>
                <c:pt idx="0">
                  <c:v>0</c:v>
                </c:pt>
                <c:pt idx="1">
                  <c:v>0</c:v>
                </c:pt>
                <c:pt idx="2">
                  <c:v>0</c:v>
                </c:pt>
              </c:numCache>
            </c:numRef>
          </c:val>
        </c:ser>
        <c:ser>
          <c:idx val="9"/>
          <c:order val="9"/>
          <c:tx>
            <c:strRef>
              <c:f>'8.2'!$K$19</c:f>
              <c:strCache>
                <c:ptCount val="1"/>
                <c:pt idx="0">
                  <c:v>Odpadní teplo</c:v>
                </c:pt>
              </c:strCache>
            </c:strRef>
          </c:tx>
          <c:invertIfNegative val="0"/>
          <c:cat>
            <c:strRef>
              <c:f>'8.2'!$L$9:$N$9</c:f>
              <c:strCache>
                <c:ptCount val="3"/>
                <c:pt idx="0">
                  <c:v>Leden</c:v>
                </c:pt>
                <c:pt idx="1">
                  <c:v>Únor</c:v>
                </c:pt>
                <c:pt idx="2">
                  <c:v>Březen</c:v>
                </c:pt>
              </c:strCache>
            </c:strRef>
          </c:cat>
          <c:val>
            <c:numRef>
              <c:f>'8.2'!$L$19:$N$19</c:f>
              <c:numCache>
                <c:formatCode>#,##0.0</c:formatCode>
                <c:ptCount val="3"/>
                <c:pt idx="0">
                  <c:v>0</c:v>
                </c:pt>
                <c:pt idx="1">
                  <c:v>0</c:v>
                </c:pt>
                <c:pt idx="2">
                  <c:v>0</c:v>
                </c:pt>
              </c:numCache>
            </c:numRef>
          </c:val>
        </c:ser>
        <c:ser>
          <c:idx val="10"/>
          <c:order val="10"/>
          <c:tx>
            <c:strRef>
              <c:f>'8.2'!$K$20</c:f>
              <c:strCache>
                <c:ptCount val="1"/>
                <c:pt idx="0">
                  <c:v>Ostatní kapalná paliva</c:v>
                </c:pt>
              </c:strCache>
            </c:strRef>
          </c:tx>
          <c:invertIfNegative val="0"/>
          <c:cat>
            <c:strRef>
              <c:f>'8.2'!$L$9:$N$9</c:f>
              <c:strCache>
                <c:ptCount val="3"/>
                <c:pt idx="0">
                  <c:v>Leden</c:v>
                </c:pt>
                <c:pt idx="1">
                  <c:v>Únor</c:v>
                </c:pt>
                <c:pt idx="2">
                  <c:v>Březen</c:v>
                </c:pt>
              </c:strCache>
            </c:strRef>
          </c:cat>
          <c:val>
            <c:numRef>
              <c:f>'8.2'!$L$20:$N$20</c:f>
              <c:numCache>
                <c:formatCode>#,##0.0</c:formatCode>
                <c:ptCount val="3"/>
                <c:pt idx="0">
                  <c:v>406</c:v>
                </c:pt>
                <c:pt idx="1">
                  <c:v>1030</c:v>
                </c:pt>
                <c:pt idx="2">
                  <c:v>0</c:v>
                </c:pt>
              </c:numCache>
            </c:numRef>
          </c:val>
        </c:ser>
        <c:ser>
          <c:idx val="11"/>
          <c:order val="11"/>
          <c:tx>
            <c:strRef>
              <c:f>'8.2'!$K$21</c:f>
              <c:strCache>
                <c:ptCount val="1"/>
                <c:pt idx="0">
                  <c:v>Ostatní pevná paliva</c:v>
                </c:pt>
              </c:strCache>
            </c:strRef>
          </c:tx>
          <c:invertIfNegative val="0"/>
          <c:cat>
            <c:strRef>
              <c:f>'8.2'!$L$9:$N$9</c:f>
              <c:strCache>
                <c:ptCount val="3"/>
                <c:pt idx="0">
                  <c:v>Leden</c:v>
                </c:pt>
                <c:pt idx="1">
                  <c:v>Únor</c:v>
                </c:pt>
                <c:pt idx="2">
                  <c:v>Březen</c:v>
                </c:pt>
              </c:strCache>
            </c:strRef>
          </c:cat>
          <c:val>
            <c:numRef>
              <c:f>'8.2'!$L$21:$N$21</c:f>
              <c:numCache>
                <c:formatCode>#,##0.0</c:formatCode>
                <c:ptCount val="3"/>
                <c:pt idx="0">
                  <c:v>880</c:v>
                </c:pt>
                <c:pt idx="1">
                  <c:v>590</c:v>
                </c:pt>
                <c:pt idx="2">
                  <c:v>793</c:v>
                </c:pt>
              </c:numCache>
            </c:numRef>
          </c:val>
        </c:ser>
        <c:ser>
          <c:idx val="12"/>
          <c:order val="12"/>
          <c:tx>
            <c:strRef>
              <c:f>'8.2'!$K$22</c:f>
              <c:strCache>
                <c:ptCount val="1"/>
                <c:pt idx="0">
                  <c:v>Ostatní plyny</c:v>
                </c:pt>
              </c:strCache>
            </c:strRef>
          </c:tx>
          <c:invertIfNegative val="0"/>
          <c:cat>
            <c:strRef>
              <c:f>'8.2'!$L$9:$N$9</c:f>
              <c:strCache>
                <c:ptCount val="3"/>
                <c:pt idx="0">
                  <c:v>Leden</c:v>
                </c:pt>
                <c:pt idx="1">
                  <c:v>Únor</c:v>
                </c:pt>
                <c:pt idx="2">
                  <c:v>Březen</c:v>
                </c:pt>
              </c:strCache>
            </c:strRef>
          </c:cat>
          <c:val>
            <c:numRef>
              <c:f>'8.2'!$L$22:$N$22</c:f>
              <c:numCache>
                <c:formatCode>#,##0.0</c:formatCode>
                <c:ptCount val="3"/>
                <c:pt idx="0">
                  <c:v>127.235</c:v>
                </c:pt>
                <c:pt idx="1">
                  <c:v>100.678</c:v>
                </c:pt>
                <c:pt idx="2">
                  <c:v>89.331000000000003</c:v>
                </c:pt>
              </c:numCache>
            </c:numRef>
          </c:val>
        </c:ser>
        <c:ser>
          <c:idx val="13"/>
          <c:order val="13"/>
          <c:tx>
            <c:strRef>
              <c:f>'8.2'!$K$23</c:f>
              <c:strCache>
                <c:ptCount val="1"/>
                <c:pt idx="0">
                  <c:v>Ostatní</c:v>
                </c:pt>
              </c:strCache>
            </c:strRef>
          </c:tx>
          <c:invertIfNegative val="0"/>
          <c:cat>
            <c:strRef>
              <c:f>'8.2'!$L$9:$N$9</c:f>
              <c:strCache>
                <c:ptCount val="3"/>
                <c:pt idx="0">
                  <c:v>Leden</c:v>
                </c:pt>
                <c:pt idx="1">
                  <c:v>Únor</c:v>
                </c:pt>
                <c:pt idx="2">
                  <c:v>Březen</c:v>
                </c:pt>
              </c:strCache>
            </c:strRef>
          </c:cat>
          <c:val>
            <c:numRef>
              <c:f>'8.2'!$L$23:$N$23</c:f>
              <c:numCache>
                <c:formatCode>#,##0.0</c:formatCode>
                <c:ptCount val="3"/>
                <c:pt idx="0">
                  <c:v>0</c:v>
                </c:pt>
                <c:pt idx="1">
                  <c:v>0</c:v>
                </c:pt>
                <c:pt idx="2">
                  <c:v>0</c:v>
                </c:pt>
              </c:numCache>
            </c:numRef>
          </c:val>
        </c:ser>
        <c:ser>
          <c:idx val="14"/>
          <c:order val="14"/>
          <c:tx>
            <c:strRef>
              <c:f>'8.2'!$K$24</c:f>
              <c:strCache>
                <c:ptCount val="1"/>
                <c:pt idx="0">
                  <c:v>Topné oleje</c:v>
                </c:pt>
              </c:strCache>
            </c:strRef>
          </c:tx>
          <c:invertIfNegative val="0"/>
          <c:cat>
            <c:strRef>
              <c:f>'8.2'!$L$9:$N$9</c:f>
              <c:strCache>
                <c:ptCount val="3"/>
                <c:pt idx="0">
                  <c:v>Leden</c:v>
                </c:pt>
                <c:pt idx="1">
                  <c:v>Únor</c:v>
                </c:pt>
                <c:pt idx="2">
                  <c:v>Březen</c:v>
                </c:pt>
              </c:strCache>
            </c:strRef>
          </c:cat>
          <c:val>
            <c:numRef>
              <c:f>'8.2'!$L$24:$N$24</c:f>
              <c:numCache>
                <c:formatCode>#,##0.0</c:formatCode>
                <c:ptCount val="3"/>
                <c:pt idx="0">
                  <c:v>193.976</c:v>
                </c:pt>
                <c:pt idx="1">
                  <c:v>235.07299999999998</c:v>
                </c:pt>
                <c:pt idx="2">
                  <c:v>105.256</c:v>
                </c:pt>
              </c:numCache>
            </c:numRef>
          </c:val>
        </c:ser>
        <c:ser>
          <c:idx val="15"/>
          <c:order val="15"/>
          <c:tx>
            <c:strRef>
              <c:f>'8.2'!$K$25</c:f>
              <c:strCache>
                <c:ptCount val="1"/>
                <c:pt idx="0">
                  <c:v>Zemní plyn</c:v>
                </c:pt>
              </c:strCache>
            </c:strRef>
          </c:tx>
          <c:spPr>
            <a:solidFill>
              <a:srgbClr val="EBE600"/>
            </a:solidFill>
          </c:spPr>
          <c:invertIfNegative val="0"/>
          <c:cat>
            <c:strRef>
              <c:f>'8.2'!$L$9:$N$9</c:f>
              <c:strCache>
                <c:ptCount val="3"/>
                <c:pt idx="0">
                  <c:v>Leden</c:v>
                </c:pt>
                <c:pt idx="1">
                  <c:v>Únor</c:v>
                </c:pt>
                <c:pt idx="2">
                  <c:v>Březen</c:v>
                </c:pt>
              </c:strCache>
            </c:strRef>
          </c:cat>
          <c:val>
            <c:numRef>
              <c:f>'8.2'!$L$25:$N$25</c:f>
              <c:numCache>
                <c:formatCode>#,##0.0</c:formatCode>
                <c:ptCount val="3"/>
                <c:pt idx="0">
                  <c:v>71186.337999999989</c:v>
                </c:pt>
                <c:pt idx="1">
                  <c:v>52560.131000000008</c:v>
                </c:pt>
                <c:pt idx="2">
                  <c:v>45613.946000000004</c:v>
                </c:pt>
              </c:numCache>
            </c:numRef>
          </c:val>
        </c:ser>
        <c:dLbls>
          <c:showLegendKey val="0"/>
          <c:showVal val="0"/>
          <c:showCatName val="0"/>
          <c:showSerName val="0"/>
          <c:showPercent val="0"/>
          <c:showBubbleSize val="0"/>
        </c:dLbls>
        <c:gapWidth val="150"/>
        <c:overlap val="100"/>
        <c:axId val="175693824"/>
        <c:axId val="175695360"/>
      </c:barChart>
      <c:catAx>
        <c:axId val="175693824"/>
        <c:scaling>
          <c:orientation val="minMax"/>
        </c:scaling>
        <c:delete val="0"/>
        <c:axPos val="b"/>
        <c:numFmt formatCode="General" sourceLinked="1"/>
        <c:majorTickMark val="none"/>
        <c:minorTickMark val="none"/>
        <c:tickLblPos val="nextTo"/>
        <c:txPr>
          <a:bodyPr/>
          <a:lstStyle/>
          <a:p>
            <a:pPr>
              <a:defRPr sz="900"/>
            </a:pPr>
            <a:endParaRPr lang="cs-CZ"/>
          </a:p>
        </c:txPr>
        <c:crossAx val="175695360"/>
        <c:crosses val="autoZero"/>
        <c:auto val="1"/>
        <c:lblAlgn val="ctr"/>
        <c:lblOffset val="100"/>
        <c:noMultiLvlLbl val="0"/>
      </c:catAx>
      <c:valAx>
        <c:axId val="17569536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75693824"/>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566753016951306"/>
          <c:y val="0.11291718469401851"/>
          <c:w val="0.34243387380811624"/>
          <c:h val="0.28385930377123914"/>
        </c:manualLayout>
      </c:layout>
      <c:doughnutChart>
        <c:varyColors val="1"/>
        <c:ser>
          <c:idx val="2"/>
          <c:order val="0"/>
          <c:dPt>
            <c:idx val="0"/>
            <c:bubble3D val="0"/>
            <c:spPr>
              <a:solidFill>
                <a:srgbClr val="9BBB59">
                  <a:lumMod val="75000"/>
                </a:srgbClr>
              </a:solidFill>
            </c:spPr>
          </c:dPt>
          <c:dPt>
            <c:idx val="1"/>
            <c:bubble3D val="0"/>
            <c:spPr>
              <a:solidFill>
                <a:srgbClr val="EEECE1">
                  <a:lumMod val="50000"/>
                </a:srgbClr>
              </a:solidFill>
            </c:spPr>
          </c:dPt>
          <c:dPt>
            <c:idx val="2"/>
            <c:bubble3D val="0"/>
            <c:spPr>
              <a:solidFill>
                <a:sysClr val="windowText" lastClr="000000"/>
              </a:solidFill>
            </c:spPr>
          </c:dPt>
          <c:dPt>
            <c:idx val="5"/>
            <c:bubble3D val="0"/>
          </c:dPt>
          <c:dPt>
            <c:idx val="6"/>
            <c:bubble3D val="0"/>
            <c:spPr>
              <a:solidFill>
                <a:srgbClr val="6E4932"/>
              </a:solidFill>
            </c:spPr>
          </c:dPt>
          <c:dPt>
            <c:idx val="7"/>
            <c:bubble3D val="0"/>
          </c:dPt>
          <c:dPt>
            <c:idx val="15"/>
            <c:bubble3D val="0"/>
            <c:spPr>
              <a:solidFill>
                <a:srgbClr val="EBE600"/>
              </a:solidFill>
            </c:spPr>
          </c:dPt>
          <c:cat>
            <c:numRef>
              <c:f>'8.2'!$O$10:$O$25</c:f>
              <c:numCache>
                <c:formatCode>0.0%</c:formatCode>
                <c:ptCount val="16"/>
              </c:numCache>
            </c:numRef>
          </c:cat>
          <c:val>
            <c:numRef>
              <c:f>'8.2'!$J$10:$J$25</c:f>
              <c:numCache>
                <c:formatCode>0.0</c:formatCode>
                <c:ptCount val="16"/>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7205388244365729"/>
          <c:y val="0.21908190047672613"/>
          <c:w val="0.34141910486533111"/>
          <c:h val="0.51561197707429429"/>
        </c:manualLayout>
      </c:layout>
      <c:doughnutChart>
        <c:varyColors val="1"/>
        <c:ser>
          <c:idx val="2"/>
          <c:order val="0"/>
          <c:dPt>
            <c:idx val="7"/>
            <c:bubble3D val="0"/>
          </c:dPt>
          <c:cat>
            <c:numRef>
              <c:f>'8.2'!$O$27:$O$34</c:f>
              <c:numCache>
                <c:formatCode>General</c:formatCode>
                <c:ptCount val="8"/>
              </c:numCache>
            </c:numRef>
          </c:cat>
          <c:val>
            <c:numRef>
              <c:f>'8.2'!$J$27:$J$34</c:f>
              <c:numCache>
                <c:formatCode>0.0</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l"/>
      <c:layout>
        <c:manualLayout>
          <c:xMode val="edge"/>
          <c:yMode val="edge"/>
          <c:x val="0"/>
          <c:y val="0"/>
          <c:w val="1"/>
          <c:h val="1"/>
        </c:manualLayout>
      </c:layout>
      <c:overlay val="0"/>
      <c:txPr>
        <a:bodyPr/>
        <a:lstStyle/>
        <a:p>
          <a:pPr rtl="0">
            <a:defRPr sz="900"/>
          </a:pPr>
          <a:endParaRPr lang="cs-CZ"/>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'7.1'!$O$7</c:f>
              <c:strCache>
                <c:ptCount val="1"/>
              </c:strCache>
            </c:strRef>
          </c:tx>
          <c:invertIfNegative val="0"/>
          <c:cat>
            <c:numRef>
              <c:f>'7.1'!$P$6</c:f>
              <c:numCache>
                <c:formatCode>General</c:formatCode>
                <c:ptCount val="1"/>
              </c:numCache>
            </c:numRef>
          </c:cat>
          <c:val>
            <c:numRef>
              <c:f>'7.1'!$P$7</c:f>
              <c:numCache>
                <c:formatCode>0%</c:formatCode>
                <c:ptCount val="1"/>
              </c:numCache>
            </c:numRef>
          </c:val>
        </c:ser>
        <c:ser>
          <c:idx val="1"/>
          <c:order val="1"/>
          <c:tx>
            <c:strRef>
              <c:f>'7.1'!$O$8</c:f>
              <c:strCache>
                <c:ptCount val="1"/>
              </c:strCache>
            </c:strRef>
          </c:tx>
          <c:invertIfNegative val="0"/>
          <c:cat>
            <c:numRef>
              <c:f>'7.1'!$P$6</c:f>
              <c:numCache>
                <c:formatCode>General</c:formatCode>
                <c:ptCount val="1"/>
              </c:numCache>
            </c:numRef>
          </c:cat>
          <c:val>
            <c:numRef>
              <c:f>'7.1'!$P$8</c:f>
              <c:numCache>
                <c:formatCode>0%</c:formatCode>
                <c:ptCount val="1"/>
              </c:numCache>
            </c:numRef>
          </c:val>
        </c:ser>
        <c:ser>
          <c:idx val="2"/>
          <c:order val="2"/>
          <c:tx>
            <c:strRef>
              <c:f>'7.1'!$O$9</c:f>
              <c:strCache>
                <c:ptCount val="1"/>
              </c:strCache>
            </c:strRef>
          </c:tx>
          <c:invertIfNegative val="0"/>
          <c:cat>
            <c:numRef>
              <c:f>'7.1'!$P$6</c:f>
              <c:numCache>
                <c:formatCode>General</c:formatCode>
                <c:ptCount val="1"/>
              </c:numCache>
            </c:numRef>
          </c:cat>
          <c:val>
            <c:numRef>
              <c:f>'7.1'!$P$9</c:f>
              <c:numCache>
                <c:formatCode>0%</c:formatCode>
                <c:ptCount val="1"/>
              </c:numCache>
            </c:numRef>
          </c:val>
        </c:ser>
        <c:ser>
          <c:idx val="3"/>
          <c:order val="3"/>
          <c:tx>
            <c:strRef>
              <c:f>'7.1'!$O$10</c:f>
              <c:strCache>
                <c:ptCount val="1"/>
              </c:strCache>
            </c:strRef>
          </c:tx>
          <c:invertIfNegative val="0"/>
          <c:cat>
            <c:numRef>
              <c:f>'7.1'!$P$6</c:f>
              <c:numCache>
                <c:formatCode>General</c:formatCode>
                <c:ptCount val="1"/>
              </c:numCache>
            </c:numRef>
          </c:cat>
          <c:val>
            <c:numRef>
              <c:f>'7.1'!$P$10</c:f>
              <c:numCache>
                <c:formatCode>0%</c:formatCode>
                <c:ptCount val="1"/>
              </c:numCache>
            </c:numRef>
          </c:val>
        </c:ser>
        <c:ser>
          <c:idx val="4"/>
          <c:order val="4"/>
          <c:tx>
            <c:strRef>
              <c:f>'7.1'!$O$11</c:f>
              <c:strCache>
                <c:ptCount val="1"/>
              </c:strCache>
            </c:strRef>
          </c:tx>
          <c:invertIfNegative val="0"/>
          <c:cat>
            <c:numRef>
              <c:f>'7.1'!$P$6</c:f>
              <c:numCache>
                <c:formatCode>General</c:formatCode>
                <c:ptCount val="1"/>
              </c:numCache>
            </c:numRef>
          </c:cat>
          <c:val>
            <c:numRef>
              <c:f>'7.1'!$P$11</c:f>
              <c:numCache>
                <c:formatCode>0%</c:formatCode>
                <c:ptCount val="1"/>
              </c:numCache>
            </c:numRef>
          </c:val>
        </c:ser>
        <c:ser>
          <c:idx val="5"/>
          <c:order val="5"/>
          <c:tx>
            <c:strRef>
              <c:f>'7.1'!$O$12</c:f>
              <c:strCache>
                <c:ptCount val="1"/>
              </c:strCache>
            </c:strRef>
          </c:tx>
          <c:invertIfNegative val="0"/>
          <c:cat>
            <c:numRef>
              <c:f>'7.1'!$P$6</c:f>
              <c:numCache>
                <c:formatCode>General</c:formatCode>
                <c:ptCount val="1"/>
              </c:numCache>
            </c:numRef>
          </c:cat>
          <c:val>
            <c:numRef>
              <c:f>'7.1'!$P$12</c:f>
              <c:numCache>
                <c:formatCode>0%</c:formatCode>
                <c:ptCount val="1"/>
              </c:numCache>
            </c:numRef>
          </c:val>
        </c:ser>
        <c:ser>
          <c:idx val="6"/>
          <c:order val="6"/>
          <c:tx>
            <c:strRef>
              <c:f>'7.1'!$O$13</c:f>
              <c:strCache>
                <c:ptCount val="1"/>
              </c:strCache>
            </c:strRef>
          </c:tx>
          <c:invertIfNegative val="0"/>
          <c:cat>
            <c:numRef>
              <c:f>'7.1'!$P$6</c:f>
              <c:numCache>
                <c:formatCode>General</c:formatCode>
                <c:ptCount val="1"/>
              </c:numCache>
            </c:numRef>
          </c:cat>
          <c:val>
            <c:numRef>
              <c:f>'7.1'!$P$13</c:f>
              <c:numCache>
                <c:formatCode>0%</c:formatCode>
                <c:ptCount val="1"/>
              </c:numCache>
            </c:numRef>
          </c:val>
        </c:ser>
        <c:ser>
          <c:idx val="7"/>
          <c:order val="7"/>
          <c:tx>
            <c:strRef>
              <c:f>'7.1'!$O$14</c:f>
              <c:strCache>
                <c:ptCount val="1"/>
              </c:strCache>
            </c:strRef>
          </c:tx>
          <c:invertIfNegative val="0"/>
          <c:cat>
            <c:numRef>
              <c:f>'7.1'!$P$6</c:f>
              <c:numCache>
                <c:formatCode>General</c:formatCode>
                <c:ptCount val="1"/>
              </c:numCache>
            </c:numRef>
          </c:cat>
          <c:val>
            <c:numRef>
              <c:f>'7.1'!$P$14</c:f>
              <c:numCache>
                <c:formatCode>0%</c:formatCode>
                <c:ptCount val="1"/>
              </c:numCache>
            </c:numRef>
          </c:val>
        </c:ser>
        <c:dLbls>
          <c:showLegendKey val="0"/>
          <c:showVal val="0"/>
          <c:showCatName val="0"/>
          <c:showSerName val="0"/>
          <c:showPercent val="0"/>
          <c:showBubbleSize val="0"/>
        </c:dLbls>
        <c:gapWidth val="150"/>
        <c:axId val="178210304"/>
        <c:axId val="178211840"/>
      </c:barChart>
      <c:catAx>
        <c:axId val="178210304"/>
        <c:scaling>
          <c:orientation val="minMax"/>
        </c:scaling>
        <c:delete val="1"/>
        <c:axPos val="b"/>
        <c:numFmt formatCode="General" sourceLinked="1"/>
        <c:majorTickMark val="out"/>
        <c:minorTickMark val="none"/>
        <c:tickLblPos val="nextTo"/>
        <c:crossAx val="178211840"/>
        <c:crosses val="autoZero"/>
        <c:auto val="1"/>
        <c:lblAlgn val="ctr"/>
        <c:lblOffset val="100"/>
        <c:noMultiLvlLbl val="0"/>
      </c:catAx>
      <c:valAx>
        <c:axId val="178211840"/>
        <c:scaling>
          <c:orientation val="minMax"/>
        </c:scaling>
        <c:delete val="1"/>
        <c:axPos val="l"/>
        <c:numFmt formatCode="0%" sourceLinked="1"/>
        <c:majorTickMark val="out"/>
        <c:minorTickMark val="none"/>
        <c:tickLblPos val="nextTo"/>
        <c:crossAx val="178210304"/>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'14.2'!$J$19:$J$26</c:f>
              <c:numCache>
                <c:formatCode>General</c:formatCode>
                <c:ptCount val="8"/>
              </c:numCache>
            </c:numRef>
          </c:cat>
          <c:val>
            <c:numRef>
              <c:f>'14.2'!$K$19:$K$26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'14.2'!$H$19:$H$22</c:f>
              <c:numCache>
                <c:formatCode>0.0</c:formatCode>
                <c:ptCount val="4"/>
              </c:numCache>
            </c:numRef>
          </c:cat>
          <c:val>
            <c:numRef>
              <c:f>'14.2'!$I$19:$I$22</c:f>
              <c:numCache>
                <c:formatCode>0.0%</c:formatCode>
                <c:ptCount val="4"/>
              </c:numCache>
            </c:numRef>
          </c:val>
        </c:ser>
        <c:dLbls>
          <c:showLegendKey val="0"/>
          <c:showVal val="0"/>
          <c:showCatName val="0"/>
          <c:showSerName val="0"/>
          <c:showPercent val="0"/>
          <c:showBubbleSize val="0"/>
        </c:dLbls>
        <c:gapWidth val="150"/>
        <c:axId val="180340992"/>
        <c:axId val="181403648"/>
      </c:barChart>
      <c:catAx>
        <c:axId val="180340992"/>
        <c:scaling>
          <c:orientation val="maxMin"/>
        </c:scaling>
        <c:delete val="0"/>
        <c:axPos val="l"/>
        <c:numFmt formatCode="0.0" sourceLinked="1"/>
        <c:majorTickMark val="none"/>
        <c:minorTickMark val="none"/>
        <c:tickLblPos val="nextTo"/>
        <c:txPr>
          <a:bodyPr/>
          <a:lstStyle/>
          <a:p>
            <a:pPr>
              <a:defRPr sz="900"/>
            </a:pPr>
            <a:endParaRPr lang="cs-CZ"/>
          </a:p>
        </c:txPr>
        <c:crossAx val="181403648"/>
        <c:crosses val="autoZero"/>
        <c:auto val="1"/>
        <c:lblAlgn val="ctr"/>
        <c:lblOffset val="100"/>
        <c:noMultiLvlLbl val="0"/>
      </c:catAx>
      <c:valAx>
        <c:axId val="181403648"/>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180340992"/>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paliv na výrobě tepla brutto</a:t>
            </a:r>
          </a:p>
        </c:rich>
      </c:tx>
      <c:overlay val="0"/>
    </c:title>
    <c:autoTitleDeleted val="0"/>
    <c:plotArea>
      <c:layout/>
      <c:doughnutChart>
        <c:varyColors val="1"/>
        <c:ser>
          <c:idx val="0"/>
          <c:order val="0"/>
          <c:dPt>
            <c:idx val="0"/>
            <c:bubble3D val="0"/>
            <c:spPr>
              <a:solidFill>
                <a:schemeClr val="accent3">
                  <a:lumMod val="75000"/>
                </a:schemeClr>
              </a:solidFill>
            </c:spPr>
          </c:dPt>
          <c:dPt>
            <c:idx val="1"/>
            <c:bubble3D val="0"/>
            <c:spPr>
              <a:solidFill>
                <a:schemeClr val="bg2">
                  <a:lumMod val="50000"/>
                </a:schemeClr>
              </a:solidFill>
            </c:spPr>
          </c:dPt>
          <c:dPt>
            <c:idx val="2"/>
            <c:bubble3D val="0"/>
            <c:spPr>
              <a:solidFill>
                <a:schemeClr val="tx1"/>
              </a:solidFill>
            </c:spPr>
          </c:dPt>
          <c:dPt>
            <c:idx val="6"/>
            <c:bubble3D val="0"/>
            <c:spPr>
              <a:solidFill>
                <a:srgbClr val="6E4932"/>
              </a:solidFill>
            </c:spPr>
          </c:dPt>
          <c:dPt>
            <c:idx val="15"/>
            <c:bubble3D val="0"/>
            <c:spPr>
              <a:solidFill>
                <a:srgbClr val="EBE600"/>
              </a:solidFill>
            </c:spPr>
          </c:dPt>
          <c:dLbls>
            <c:dLbl>
              <c:idx val="1"/>
              <c:layout>
                <c:manualLayout>
                  <c:x val="6.4141414141414138E-3"/>
                  <c:y val="-7.2763220613982823E-3"/>
                </c:manualLayout>
              </c:layout>
              <c:showLegendKey val="0"/>
              <c:showVal val="0"/>
              <c:showCatName val="0"/>
              <c:showSerName val="0"/>
              <c:showPercent val="1"/>
              <c:showBubbleSize val="0"/>
            </c:dLbl>
            <c:dLbl>
              <c:idx val="2"/>
              <c:spPr/>
              <c:txPr>
                <a:bodyPr/>
                <a:lstStyle/>
                <a:p>
                  <a:pPr>
                    <a:defRPr sz="900">
                      <a:solidFill>
                        <a:schemeClr val="bg1"/>
                      </a:solidFill>
                    </a:defRPr>
                  </a:pPr>
                  <a:endParaRPr lang="cs-CZ"/>
                </a:p>
              </c:txPr>
              <c:showLegendKey val="0"/>
              <c:showVal val="0"/>
              <c:showCatName val="0"/>
              <c:showSerName val="0"/>
              <c:showPercent val="1"/>
              <c:showBubbleSize val="0"/>
            </c:dLbl>
            <c:dLbl>
              <c:idx val="3"/>
              <c:delete val="1"/>
            </c:dLbl>
            <c:dLbl>
              <c:idx val="4"/>
              <c:delete val="1"/>
            </c:dLbl>
            <c:dLbl>
              <c:idx val="5"/>
              <c:delete val="1"/>
            </c:dLbl>
            <c:dLbl>
              <c:idx val="6"/>
              <c:spPr/>
              <c:txPr>
                <a:bodyPr/>
                <a:lstStyle/>
                <a:p>
                  <a:pPr>
                    <a:defRPr sz="900">
                      <a:solidFill>
                        <a:schemeClr val="bg1"/>
                      </a:solidFill>
                    </a:defRPr>
                  </a:pPr>
                  <a:endParaRPr lang="cs-CZ"/>
                </a:p>
              </c:txPr>
              <c:showLegendKey val="0"/>
              <c:showVal val="0"/>
              <c:showCatName val="0"/>
              <c:showSerName val="0"/>
              <c:showPercent val="1"/>
              <c:showBubbleSize val="0"/>
            </c:dLbl>
            <c:dLbl>
              <c:idx val="7"/>
              <c:layout>
                <c:manualLayout>
                  <c:x val="-0.11866161616161616"/>
                  <c:y val="5.8208284826429313E-2"/>
                </c:manualLayout>
              </c:layout>
              <c:numFmt formatCode="0.0%" sourceLinked="0"/>
              <c:spPr/>
              <c:txPr>
                <a:bodyPr/>
                <a:lstStyle/>
                <a:p>
                  <a:pPr>
                    <a:defRPr sz="900"/>
                  </a:pPr>
                  <a:endParaRPr lang="cs-CZ"/>
                </a:p>
              </c:txPr>
              <c:showLegendKey val="0"/>
              <c:showVal val="0"/>
              <c:showCatName val="0"/>
              <c:showSerName val="0"/>
              <c:showPercent val="1"/>
              <c:showBubbleSize val="0"/>
            </c:dLbl>
            <c:dLbl>
              <c:idx val="8"/>
              <c:delete val="1"/>
            </c:dLbl>
            <c:dLbl>
              <c:idx val="10"/>
              <c:layout>
                <c:manualLayout>
                  <c:x val="-0.12507575757575756"/>
                  <c:y val="2.9104142413214656E-2"/>
                </c:manualLayout>
              </c:layout>
              <c:numFmt formatCode="0.0%" sourceLinked="0"/>
              <c:spPr/>
              <c:txPr>
                <a:bodyPr/>
                <a:lstStyle/>
                <a:p>
                  <a:pPr>
                    <a:defRPr sz="900"/>
                  </a:pPr>
                  <a:endParaRPr lang="cs-CZ"/>
                </a:p>
              </c:txPr>
              <c:showLegendKey val="0"/>
              <c:showVal val="0"/>
              <c:showCatName val="0"/>
              <c:showSerName val="0"/>
              <c:showPercent val="1"/>
              <c:showBubbleSize val="0"/>
            </c:dLbl>
            <c:dLbl>
              <c:idx val="13"/>
              <c:delete val="1"/>
            </c:dLbl>
            <c:dLbl>
              <c:idx val="14"/>
              <c:delete val="1"/>
            </c:dLbl>
            <c:txPr>
              <a:bodyPr/>
              <a:lstStyle/>
              <a:p>
                <a:pPr>
                  <a:defRPr sz="900"/>
                </a:pPr>
                <a:endParaRPr lang="cs-CZ"/>
              </a:p>
            </c:txPr>
            <c:showLegendKey val="0"/>
            <c:showVal val="0"/>
            <c:showCatName val="0"/>
            <c:showSerName val="0"/>
            <c:showPercent val="1"/>
            <c:showBubbleSize val="0"/>
            <c:showLeaderLines val="1"/>
          </c:dLbls>
          <c:cat>
            <c:strRef>
              <c:f>'4.1'!$A$24:$A$39</c:f>
              <c:strCache>
                <c:ptCount val="16"/>
                <c:pt idx="0">
                  <c:v>Biomasa</c:v>
                </c:pt>
                <c:pt idx="1">
                  <c:v>Bioplyn</c:v>
                </c:pt>
                <c:pt idx="2">
                  <c:v>Černé uhlí</c:v>
                </c:pt>
                <c:pt idx="3">
                  <c:v>Elektrická energie</c:v>
                </c:pt>
                <c:pt idx="4">
                  <c:v>Energie prostředí (tepelné čerpadlo)</c:v>
                </c:pt>
                <c:pt idx="5">
                  <c:v>Energie Slunce (solární kolektor)</c:v>
                </c:pt>
                <c:pt idx="6">
                  <c:v>Hnědé uhlí</c:v>
                </c:pt>
                <c:pt idx="7">
                  <c:v>Jaderné palivo</c:v>
                </c:pt>
                <c:pt idx="8">
                  <c:v>Koks</c:v>
                </c:pt>
                <c:pt idx="9">
                  <c:v>Odpadní teplo</c:v>
                </c:pt>
                <c:pt idx="10">
                  <c:v>Ostatní kapalná paliva</c:v>
                </c:pt>
                <c:pt idx="11">
                  <c:v>Ostatní pevná paliva</c:v>
                </c:pt>
                <c:pt idx="12">
                  <c:v>Ostatní plyny</c:v>
                </c:pt>
                <c:pt idx="13">
                  <c:v>Ostatní</c:v>
                </c:pt>
                <c:pt idx="14">
                  <c:v>Topné oleje</c:v>
                </c:pt>
                <c:pt idx="15">
                  <c:v>Zemní plyn</c:v>
                </c:pt>
              </c:strCache>
            </c:strRef>
          </c:cat>
          <c:val>
            <c:numRef>
              <c:f>'4.1'!$B$24:$B$39</c:f>
              <c:numCache>
                <c:formatCode>#,##0.0</c:formatCode>
                <c:ptCount val="16"/>
                <c:pt idx="0">
                  <c:v>5506.3560779999989</c:v>
                </c:pt>
                <c:pt idx="1">
                  <c:v>1171.7185399999992</c:v>
                </c:pt>
                <c:pt idx="2">
                  <c:v>6163.4537319999999</c:v>
                </c:pt>
                <c:pt idx="3">
                  <c:v>3.6605279999999998</c:v>
                </c:pt>
                <c:pt idx="4">
                  <c:v>3.7888920000000001</c:v>
                </c:pt>
                <c:pt idx="5">
                  <c:v>5.4274000000000003E-2</c:v>
                </c:pt>
                <c:pt idx="6">
                  <c:v>24924.771859</c:v>
                </c:pt>
                <c:pt idx="7">
                  <c:v>371.30999999999995</c:v>
                </c:pt>
                <c:pt idx="8">
                  <c:v>0.13250999999999999</c:v>
                </c:pt>
                <c:pt idx="9">
                  <c:v>1909.9445370000001</c:v>
                </c:pt>
                <c:pt idx="10">
                  <c:v>226.10829799999999</c:v>
                </c:pt>
                <c:pt idx="11">
                  <c:v>1236.2538621187136</c:v>
                </c:pt>
                <c:pt idx="12">
                  <c:v>2841.1140260000002</c:v>
                </c:pt>
                <c:pt idx="13">
                  <c:v>0</c:v>
                </c:pt>
                <c:pt idx="14">
                  <c:v>22.290457999999997</c:v>
                </c:pt>
                <c:pt idx="15">
                  <c:v>11032.280463464713</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'14.2'!$H$31:$H$38</c:f>
              <c:numCache>
                <c:formatCode>General</c:formatCode>
                <c:ptCount val="8"/>
              </c:numCache>
            </c:numRef>
          </c:cat>
          <c:val>
            <c:numRef>
              <c:f>'14.2'!$I$31:$I$38</c:f>
              <c:numCache>
                <c:formatCode>0.0%</c:formatCode>
                <c:ptCount val="8"/>
              </c:numCache>
            </c:numRef>
          </c:val>
        </c:ser>
        <c:dLbls>
          <c:showLegendKey val="0"/>
          <c:showVal val="0"/>
          <c:showCatName val="0"/>
          <c:showSerName val="0"/>
          <c:showPercent val="0"/>
          <c:showBubbleSize val="0"/>
        </c:dLbls>
        <c:gapWidth val="150"/>
        <c:axId val="181423488"/>
        <c:axId val="181429376"/>
      </c:barChart>
      <c:catAx>
        <c:axId val="181423488"/>
        <c:scaling>
          <c:orientation val="minMax"/>
        </c:scaling>
        <c:delete val="0"/>
        <c:axPos val="l"/>
        <c:numFmt formatCode="General" sourceLinked="1"/>
        <c:majorTickMark val="none"/>
        <c:minorTickMark val="none"/>
        <c:tickLblPos val="nextTo"/>
        <c:txPr>
          <a:bodyPr/>
          <a:lstStyle/>
          <a:p>
            <a:pPr>
              <a:defRPr sz="900"/>
            </a:pPr>
            <a:endParaRPr lang="cs-CZ"/>
          </a:p>
        </c:txPr>
        <c:crossAx val="181429376"/>
        <c:crosses val="autoZero"/>
        <c:auto val="1"/>
        <c:lblAlgn val="ctr"/>
        <c:lblOffset val="100"/>
        <c:noMultiLvlLbl val="0"/>
      </c:catAx>
      <c:valAx>
        <c:axId val="18142937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8142348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'14.2'!$J$31</c:f>
              <c:strCache>
                <c:ptCount val="1"/>
              </c:strCache>
            </c:strRef>
          </c:tx>
          <c:invertIfNegative val="0"/>
          <c:cat>
            <c:numRef>
              <c:f>'14.2'!$K$30:$M$30</c:f>
              <c:numCache>
                <c:formatCode>General</c:formatCode>
                <c:ptCount val="3"/>
              </c:numCache>
            </c:numRef>
          </c:cat>
          <c:val>
            <c:numRef>
              <c:f>'14.2'!$K$31:$M$31</c:f>
              <c:numCache>
                <c:formatCode>#,##0.0</c:formatCode>
                <c:ptCount val="3"/>
              </c:numCache>
            </c:numRef>
          </c:val>
        </c:ser>
        <c:ser>
          <c:idx val="1"/>
          <c:order val="1"/>
          <c:tx>
            <c:strRef>
              <c:f>'14.2'!$J$32</c:f>
              <c:strCache>
                <c:ptCount val="1"/>
              </c:strCache>
            </c:strRef>
          </c:tx>
          <c:invertIfNegative val="0"/>
          <c:cat>
            <c:numRef>
              <c:f>'14.2'!$K$30:$M$30</c:f>
              <c:numCache>
                <c:formatCode>General</c:formatCode>
                <c:ptCount val="3"/>
              </c:numCache>
            </c:numRef>
          </c:cat>
          <c:val>
            <c:numRef>
              <c:f>'14.2'!$K$32:$M$32</c:f>
              <c:numCache>
                <c:formatCode>#,##0.0</c:formatCode>
                <c:ptCount val="3"/>
              </c:numCache>
            </c:numRef>
          </c:val>
        </c:ser>
        <c:ser>
          <c:idx val="2"/>
          <c:order val="2"/>
          <c:tx>
            <c:strRef>
              <c:f>'14.2'!$J$33</c:f>
              <c:strCache>
                <c:ptCount val="1"/>
              </c:strCache>
            </c:strRef>
          </c:tx>
          <c:invertIfNegative val="0"/>
          <c:cat>
            <c:numRef>
              <c:f>'14.2'!$K$30:$M$30</c:f>
              <c:numCache>
                <c:formatCode>General</c:formatCode>
                <c:ptCount val="3"/>
              </c:numCache>
            </c:numRef>
          </c:cat>
          <c:val>
            <c:numRef>
              <c:f>'14.2'!$K$33:$M$33</c:f>
              <c:numCache>
                <c:formatCode>#,##0.0</c:formatCode>
                <c:ptCount val="3"/>
              </c:numCache>
            </c:numRef>
          </c:val>
        </c:ser>
        <c:ser>
          <c:idx val="3"/>
          <c:order val="3"/>
          <c:tx>
            <c:strRef>
              <c:f>'14.2'!$J$34</c:f>
              <c:strCache>
                <c:ptCount val="1"/>
              </c:strCache>
            </c:strRef>
          </c:tx>
          <c:invertIfNegative val="0"/>
          <c:cat>
            <c:numRef>
              <c:f>'14.2'!$K$30:$M$30</c:f>
              <c:numCache>
                <c:formatCode>General</c:formatCode>
                <c:ptCount val="3"/>
              </c:numCache>
            </c:numRef>
          </c:cat>
          <c:val>
            <c:numRef>
              <c:f>'14.2'!$K$34:$M$34</c:f>
              <c:numCache>
                <c:formatCode>#,##0.0</c:formatCode>
                <c:ptCount val="3"/>
              </c:numCache>
            </c:numRef>
          </c:val>
        </c:ser>
        <c:ser>
          <c:idx val="4"/>
          <c:order val="4"/>
          <c:tx>
            <c:strRef>
              <c:f>'14.2'!$J$35</c:f>
              <c:strCache>
                <c:ptCount val="1"/>
              </c:strCache>
            </c:strRef>
          </c:tx>
          <c:invertIfNegative val="0"/>
          <c:cat>
            <c:numRef>
              <c:f>'14.2'!$K$30:$M$30</c:f>
              <c:numCache>
                <c:formatCode>General</c:formatCode>
                <c:ptCount val="3"/>
              </c:numCache>
            </c:numRef>
          </c:cat>
          <c:val>
            <c:numRef>
              <c:f>'14.2'!$K$35:$M$35</c:f>
              <c:numCache>
                <c:formatCode>#,##0.0</c:formatCode>
                <c:ptCount val="3"/>
              </c:numCache>
            </c:numRef>
          </c:val>
        </c:ser>
        <c:ser>
          <c:idx val="5"/>
          <c:order val="5"/>
          <c:tx>
            <c:strRef>
              <c:f>'14.2'!$J$36</c:f>
              <c:strCache>
                <c:ptCount val="1"/>
              </c:strCache>
            </c:strRef>
          </c:tx>
          <c:invertIfNegative val="0"/>
          <c:cat>
            <c:numRef>
              <c:f>'14.2'!$K$30:$M$30</c:f>
              <c:numCache>
                <c:formatCode>General</c:formatCode>
                <c:ptCount val="3"/>
              </c:numCache>
            </c:numRef>
          </c:cat>
          <c:val>
            <c:numRef>
              <c:f>'14.2'!$K$36:$M$36</c:f>
              <c:numCache>
                <c:formatCode>#,##0.0</c:formatCode>
                <c:ptCount val="3"/>
              </c:numCache>
            </c:numRef>
          </c:val>
        </c:ser>
        <c:ser>
          <c:idx val="6"/>
          <c:order val="6"/>
          <c:tx>
            <c:strRef>
              <c:f>'14.2'!$J$37</c:f>
              <c:strCache>
                <c:ptCount val="1"/>
              </c:strCache>
            </c:strRef>
          </c:tx>
          <c:invertIfNegative val="0"/>
          <c:cat>
            <c:numRef>
              <c:f>'14.2'!$K$30:$M$30</c:f>
              <c:numCache>
                <c:formatCode>General</c:formatCode>
                <c:ptCount val="3"/>
              </c:numCache>
            </c:numRef>
          </c:cat>
          <c:val>
            <c:numRef>
              <c:f>'14.2'!$K$37:$M$37</c:f>
              <c:numCache>
                <c:formatCode>#,##0.0</c:formatCode>
                <c:ptCount val="3"/>
              </c:numCache>
            </c:numRef>
          </c:val>
        </c:ser>
        <c:ser>
          <c:idx val="7"/>
          <c:order val="7"/>
          <c:tx>
            <c:strRef>
              <c:f>'14.2'!$J$38</c:f>
              <c:strCache>
                <c:ptCount val="1"/>
              </c:strCache>
            </c:strRef>
          </c:tx>
          <c:spPr>
            <a:solidFill>
              <a:srgbClr val="FFC000"/>
            </a:solidFill>
          </c:spPr>
          <c:invertIfNegative val="0"/>
          <c:cat>
            <c:numRef>
              <c:f>'14.2'!$K$30:$M$30</c:f>
              <c:numCache>
                <c:formatCode>General</c:formatCode>
                <c:ptCount val="3"/>
              </c:numCache>
            </c:numRef>
          </c:cat>
          <c:val>
            <c:numRef>
              <c:f>'14.2'!$K$38:$M$38</c:f>
              <c:numCache>
                <c:formatCode>#,##0.0</c:formatCode>
                <c:ptCount val="3"/>
              </c:numCache>
            </c:numRef>
          </c:val>
        </c:ser>
        <c:dLbls>
          <c:showLegendKey val="0"/>
          <c:showVal val="0"/>
          <c:showCatName val="0"/>
          <c:showSerName val="0"/>
          <c:showPercent val="0"/>
          <c:showBubbleSize val="0"/>
        </c:dLbls>
        <c:gapWidth val="150"/>
        <c:overlap val="100"/>
        <c:axId val="181483776"/>
        <c:axId val="181493760"/>
      </c:barChart>
      <c:catAx>
        <c:axId val="181483776"/>
        <c:scaling>
          <c:orientation val="minMax"/>
        </c:scaling>
        <c:delete val="0"/>
        <c:axPos val="b"/>
        <c:numFmt formatCode="General" sourceLinked="1"/>
        <c:majorTickMark val="none"/>
        <c:minorTickMark val="none"/>
        <c:tickLblPos val="nextTo"/>
        <c:txPr>
          <a:bodyPr/>
          <a:lstStyle/>
          <a:p>
            <a:pPr>
              <a:defRPr sz="900"/>
            </a:pPr>
            <a:endParaRPr lang="cs-CZ"/>
          </a:p>
        </c:txPr>
        <c:crossAx val="181493760"/>
        <c:crosses val="autoZero"/>
        <c:auto val="1"/>
        <c:lblAlgn val="ctr"/>
        <c:lblOffset val="100"/>
        <c:noMultiLvlLbl val="0"/>
      </c:catAx>
      <c:valAx>
        <c:axId val="181493760"/>
        <c:scaling>
          <c:orientation val="minMax"/>
          <c:max val="160000"/>
        </c:scaling>
        <c:delete val="0"/>
        <c:axPos val="l"/>
        <c:majorGridlines/>
        <c:numFmt formatCode="#,##0" sourceLinked="0"/>
        <c:majorTickMark val="out"/>
        <c:minorTickMark val="none"/>
        <c:tickLblPos val="nextTo"/>
        <c:spPr>
          <a:ln>
            <a:noFill/>
          </a:ln>
        </c:spPr>
        <c:txPr>
          <a:bodyPr/>
          <a:lstStyle/>
          <a:p>
            <a:pPr>
              <a:defRPr sz="900"/>
            </a:pPr>
            <a:endParaRPr lang="cs-CZ"/>
          </a:p>
        </c:txPr>
        <c:crossAx val="181483776"/>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'14.2'!$L$19:$L$26</c:f>
              <c:numCache>
                <c:formatCode>General</c:formatCode>
                <c:ptCount val="8"/>
              </c:numCache>
            </c:numRef>
          </c:cat>
          <c:val>
            <c:numRef>
              <c:f>'14.2'!$M$19:$M$26</c:f>
              <c:numCache>
                <c:formatCode>0.0%</c:formatCode>
                <c:ptCount val="8"/>
              </c:numCache>
            </c:numRef>
          </c:val>
        </c:ser>
        <c:dLbls>
          <c:showLegendKey val="0"/>
          <c:showVal val="0"/>
          <c:showCatName val="0"/>
          <c:showSerName val="0"/>
          <c:showPercent val="0"/>
          <c:showBubbleSize val="0"/>
        </c:dLbls>
        <c:gapWidth val="150"/>
        <c:axId val="181518720"/>
        <c:axId val="181520256"/>
      </c:barChart>
      <c:catAx>
        <c:axId val="181518720"/>
        <c:scaling>
          <c:orientation val="minMax"/>
        </c:scaling>
        <c:delete val="0"/>
        <c:axPos val="l"/>
        <c:numFmt formatCode="General" sourceLinked="1"/>
        <c:majorTickMark val="none"/>
        <c:minorTickMark val="none"/>
        <c:tickLblPos val="nextTo"/>
        <c:txPr>
          <a:bodyPr/>
          <a:lstStyle/>
          <a:p>
            <a:pPr>
              <a:defRPr sz="900"/>
            </a:pPr>
            <a:endParaRPr lang="cs-CZ"/>
          </a:p>
        </c:txPr>
        <c:crossAx val="181520256"/>
        <c:crosses val="autoZero"/>
        <c:auto val="1"/>
        <c:lblAlgn val="ctr"/>
        <c:lblOffset val="100"/>
        <c:noMultiLvlLbl val="0"/>
      </c:catAx>
      <c:valAx>
        <c:axId val="18152025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8151872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'14.3'!$J$19:$J$26</c:f>
              <c:numCache>
                <c:formatCode>General</c:formatCode>
                <c:ptCount val="8"/>
              </c:numCache>
            </c:numRef>
          </c:cat>
          <c:val>
            <c:numRef>
              <c:f>'14.3'!$K$19:$K$26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'14.3'!$H$19:$H$22</c:f>
              <c:numCache>
                <c:formatCode>0.0</c:formatCode>
                <c:ptCount val="4"/>
              </c:numCache>
            </c:numRef>
          </c:cat>
          <c:val>
            <c:numRef>
              <c:f>'14.3'!$I$19:$I$22</c:f>
              <c:numCache>
                <c:formatCode>0.0%</c:formatCode>
                <c:ptCount val="4"/>
              </c:numCache>
            </c:numRef>
          </c:val>
        </c:ser>
        <c:dLbls>
          <c:showLegendKey val="0"/>
          <c:showVal val="0"/>
          <c:showCatName val="0"/>
          <c:showSerName val="0"/>
          <c:showPercent val="0"/>
          <c:showBubbleSize val="0"/>
        </c:dLbls>
        <c:gapWidth val="150"/>
        <c:axId val="181748864"/>
        <c:axId val="181750400"/>
      </c:barChart>
      <c:catAx>
        <c:axId val="181748864"/>
        <c:scaling>
          <c:orientation val="maxMin"/>
        </c:scaling>
        <c:delete val="0"/>
        <c:axPos val="l"/>
        <c:numFmt formatCode="0.0" sourceLinked="1"/>
        <c:majorTickMark val="none"/>
        <c:minorTickMark val="none"/>
        <c:tickLblPos val="nextTo"/>
        <c:txPr>
          <a:bodyPr/>
          <a:lstStyle/>
          <a:p>
            <a:pPr>
              <a:defRPr sz="900"/>
            </a:pPr>
            <a:endParaRPr lang="cs-CZ"/>
          </a:p>
        </c:txPr>
        <c:crossAx val="181750400"/>
        <c:crosses val="autoZero"/>
        <c:auto val="1"/>
        <c:lblAlgn val="ctr"/>
        <c:lblOffset val="100"/>
        <c:noMultiLvlLbl val="0"/>
      </c:catAx>
      <c:valAx>
        <c:axId val="181750400"/>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181748864"/>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'14.3'!$H$31:$H$38</c:f>
              <c:numCache>
                <c:formatCode>General</c:formatCode>
                <c:ptCount val="8"/>
              </c:numCache>
            </c:numRef>
          </c:cat>
          <c:val>
            <c:numRef>
              <c:f>'14.3'!$I$31:$I$38</c:f>
              <c:numCache>
                <c:formatCode>0.0%</c:formatCode>
                <c:ptCount val="8"/>
              </c:numCache>
            </c:numRef>
          </c:val>
        </c:ser>
        <c:dLbls>
          <c:showLegendKey val="0"/>
          <c:showVal val="0"/>
          <c:showCatName val="0"/>
          <c:showSerName val="0"/>
          <c:showPercent val="0"/>
          <c:showBubbleSize val="0"/>
        </c:dLbls>
        <c:gapWidth val="150"/>
        <c:axId val="181782784"/>
        <c:axId val="181784576"/>
      </c:barChart>
      <c:catAx>
        <c:axId val="181782784"/>
        <c:scaling>
          <c:orientation val="minMax"/>
        </c:scaling>
        <c:delete val="0"/>
        <c:axPos val="l"/>
        <c:numFmt formatCode="General" sourceLinked="1"/>
        <c:majorTickMark val="none"/>
        <c:minorTickMark val="none"/>
        <c:tickLblPos val="nextTo"/>
        <c:txPr>
          <a:bodyPr/>
          <a:lstStyle/>
          <a:p>
            <a:pPr>
              <a:defRPr sz="900"/>
            </a:pPr>
            <a:endParaRPr lang="cs-CZ"/>
          </a:p>
        </c:txPr>
        <c:crossAx val="181784576"/>
        <c:crosses val="autoZero"/>
        <c:auto val="1"/>
        <c:lblAlgn val="ctr"/>
        <c:lblOffset val="100"/>
        <c:noMultiLvlLbl val="0"/>
      </c:catAx>
      <c:valAx>
        <c:axId val="18178457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8178278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'14.3'!$J$31</c:f>
              <c:strCache>
                <c:ptCount val="1"/>
              </c:strCache>
            </c:strRef>
          </c:tx>
          <c:invertIfNegative val="0"/>
          <c:cat>
            <c:numRef>
              <c:f>'14.3'!$K$30:$M$30</c:f>
              <c:numCache>
                <c:formatCode>General</c:formatCode>
                <c:ptCount val="3"/>
              </c:numCache>
            </c:numRef>
          </c:cat>
          <c:val>
            <c:numRef>
              <c:f>'14.3'!$K$31:$M$31</c:f>
              <c:numCache>
                <c:formatCode>#,##0.0</c:formatCode>
                <c:ptCount val="3"/>
              </c:numCache>
            </c:numRef>
          </c:val>
        </c:ser>
        <c:ser>
          <c:idx val="1"/>
          <c:order val="1"/>
          <c:tx>
            <c:strRef>
              <c:f>'14.3'!$J$32</c:f>
              <c:strCache>
                <c:ptCount val="1"/>
              </c:strCache>
            </c:strRef>
          </c:tx>
          <c:invertIfNegative val="0"/>
          <c:cat>
            <c:numRef>
              <c:f>'14.3'!$K$30:$M$30</c:f>
              <c:numCache>
                <c:formatCode>General</c:formatCode>
                <c:ptCount val="3"/>
              </c:numCache>
            </c:numRef>
          </c:cat>
          <c:val>
            <c:numRef>
              <c:f>'14.3'!$K$32:$M$32</c:f>
              <c:numCache>
                <c:formatCode>#,##0.0</c:formatCode>
                <c:ptCount val="3"/>
              </c:numCache>
            </c:numRef>
          </c:val>
        </c:ser>
        <c:ser>
          <c:idx val="2"/>
          <c:order val="2"/>
          <c:tx>
            <c:strRef>
              <c:f>'14.3'!$J$33</c:f>
              <c:strCache>
                <c:ptCount val="1"/>
              </c:strCache>
            </c:strRef>
          </c:tx>
          <c:invertIfNegative val="0"/>
          <c:cat>
            <c:numRef>
              <c:f>'14.3'!$K$30:$M$30</c:f>
              <c:numCache>
                <c:formatCode>General</c:formatCode>
                <c:ptCount val="3"/>
              </c:numCache>
            </c:numRef>
          </c:cat>
          <c:val>
            <c:numRef>
              <c:f>'14.3'!$K$33:$M$33</c:f>
              <c:numCache>
                <c:formatCode>#,##0.0</c:formatCode>
                <c:ptCount val="3"/>
              </c:numCache>
            </c:numRef>
          </c:val>
        </c:ser>
        <c:ser>
          <c:idx val="3"/>
          <c:order val="3"/>
          <c:tx>
            <c:strRef>
              <c:f>'14.3'!$J$34</c:f>
              <c:strCache>
                <c:ptCount val="1"/>
              </c:strCache>
            </c:strRef>
          </c:tx>
          <c:invertIfNegative val="0"/>
          <c:cat>
            <c:numRef>
              <c:f>'14.3'!$K$30:$M$30</c:f>
              <c:numCache>
                <c:formatCode>General</c:formatCode>
                <c:ptCount val="3"/>
              </c:numCache>
            </c:numRef>
          </c:cat>
          <c:val>
            <c:numRef>
              <c:f>'14.3'!$K$34:$M$34</c:f>
              <c:numCache>
                <c:formatCode>#,##0.0</c:formatCode>
                <c:ptCount val="3"/>
              </c:numCache>
            </c:numRef>
          </c:val>
        </c:ser>
        <c:ser>
          <c:idx val="4"/>
          <c:order val="4"/>
          <c:tx>
            <c:strRef>
              <c:f>'14.3'!$J$35</c:f>
              <c:strCache>
                <c:ptCount val="1"/>
              </c:strCache>
            </c:strRef>
          </c:tx>
          <c:invertIfNegative val="0"/>
          <c:cat>
            <c:numRef>
              <c:f>'14.3'!$K$30:$M$30</c:f>
              <c:numCache>
                <c:formatCode>General</c:formatCode>
                <c:ptCount val="3"/>
              </c:numCache>
            </c:numRef>
          </c:cat>
          <c:val>
            <c:numRef>
              <c:f>'14.3'!$K$35:$M$35</c:f>
              <c:numCache>
                <c:formatCode>#,##0.0</c:formatCode>
                <c:ptCount val="3"/>
              </c:numCache>
            </c:numRef>
          </c:val>
        </c:ser>
        <c:ser>
          <c:idx val="5"/>
          <c:order val="5"/>
          <c:tx>
            <c:strRef>
              <c:f>'14.3'!$J$36</c:f>
              <c:strCache>
                <c:ptCount val="1"/>
              </c:strCache>
            </c:strRef>
          </c:tx>
          <c:invertIfNegative val="0"/>
          <c:cat>
            <c:numRef>
              <c:f>'14.3'!$K$30:$M$30</c:f>
              <c:numCache>
                <c:formatCode>General</c:formatCode>
                <c:ptCount val="3"/>
              </c:numCache>
            </c:numRef>
          </c:cat>
          <c:val>
            <c:numRef>
              <c:f>'14.3'!$K$36:$M$36</c:f>
              <c:numCache>
                <c:formatCode>#,##0.0</c:formatCode>
                <c:ptCount val="3"/>
              </c:numCache>
            </c:numRef>
          </c:val>
        </c:ser>
        <c:ser>
          <c:idx val="6"/>
          <c:order val="6"/>
          <c:tx>
            <c:strRef>
              <c:f>'14.3'!$J$37</c:f>
              <c:strCache>
                <c:ptCount val="1"/>
              </c:strCache>
            </c:strRef>
          </c:tx>
          <c:invertIfNegative val="0"/>
          <c:cat>
            <c:numRef>
              <c:f>'14.3'!$K$30:$M$30</c:f>
              <c:numCache>
                <c:formatCode>General</c:formatCode>
                <c:ptCount val="3"/>
              </c:numCache>
            </c:numRef>
          </c:cat>
          <c:val>
            <c:numRef>
              <c:f>'14.3'!$K$37:$M$37</c:f>
              <c:numCache>
                <c:formatCode>#,##0.0</c:formatCode>
                <c:ptCount val="3"/>
              </c:numCache>
            </c:numRef>
          </c:val>
        </c:ser>
        <c:ser>
          <c:idx val="7"/>
          <c:order val="7"/>
          <c:tx>
            <c:strRef>
              <c:f>'14.3'!$J$38</c:f>
              <c:strCache>
                <c:ptCount val="1"/>
              </c:strCache>
            </c:strRef>
          </c:tx>
          <c:spPr>
            <a:solidFill>
              <a:srgbClr val="FFC000"/>
            </a:solidFill>
          </c:spPr>
          <c:invertIfNegative val="0"/>
          <c:cat>
            <c:numRef>
              <c:f>'14.3'!$K$30:$M$30</c:f>
              <c:numCache>
                <c:formatCode>General</c:formatCode>
                <c:ptCount val="3"/>
              </c:numCache>
            </c:numRef>
          </c:cat>
          <c:val>
            <c:numRef>
              <c:f>'14.3'!$K$38:$M$38</c:f>
              <c:numCache>
                <c:formatCode>#,##0.0</c:formatCode>
                <c:ptCount val="3"/>
              </c:numCache>
            </c:numRef>
          </c:val>
        </c:ser>
        <c:dLbls>
          <c:showLegendKey val="0"/>
          <c:showVal val="0"/>
          <c:showCatName val="0"/>
          <c:showSerName val="0"/>
          <c:showPercent val="0"/>
          <c:showBubbleSize val="0"/>
        </c:dLbls>
        <c:gapWidth val="150"/>
        <c:overlap val="100"/>
        <c:axId val="181847168"/>
        <c:axId val="181848704"/>
      </c:barChart>
      <c:catAx>
        <c:axId val="181847168"/>
        <c:scaling>
          <c:orientation val="minMax"/>
        </c:scaling>
        <c:delete val="0"/>
        <c:axPos val="b"/>
        <c:numFmt formatCode="General" sourceLinked="1"/>
        <c:majorTickMark val="none"/>
        <c:minorTickMark val="none"/>
        <c:tickLblPos val="nextTo"/>
        <c:txPr>
          <a:bodyPr/>
          <a:lstStyle/>
          <a:p>
            <a:pPr>
              <a:defRPr sz="900"/>
            </a:pPr>
            <a:endParaRPr lang="cs-CZ"/>
          </a:p>
        </c:txPr>
        <c:crossAx val="181848704"/>
        <c:crosses val="autoZero"/>
        <c:auto val="1"/>
        <c:lblAlgn val="ctr"/>
        <c:lblOffset val="100"/>
        <c:noMultiLvlLbl val="0"/>
      </c:catAx>
      <c:valAx>
        <c:axId val="18184870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81847168"/>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'14.3'!$L$19:$L$26</c:f>
              <c:numCache>
                <c:formatCode>General</c:formatCode>
                <c:ptCount val="8"/>
              </c:numCache>
            </c:numRef>
          </c:cat>
          <c:val>
            <c:numRef>
              <c:f>'14.3'!$M$19:$M$26</c:f>
              <c:numCache>
                <c:formatCode>0.0%</c:formatCode>
                <c:ptCount val="8"/>
              </c:numCache>
            </c:numRef>
          </c:val>
        </c:ser>
        <c:dLbls>
          <c:showLegendKey val="0"/>
          <c:showVal val="0"/>
          <c:showCatName val="0"/>
          <c:showSerName val="0"/>
          <c:showPercent val="0"/>
          <c:showBubbleSize val="0"/>
        </c:dLbls>
        <c:gapWidth val="150"/>
        <c:axId val="181861376"/>
        <c:axId val="183640832"/>
      </c:barChart>
      <c:catAx>
        <c:axId val="181861376"/>
        <c:scaling>
          <c:orientation val="minMax"/>
        </c:scaling>
        <c:delete val="0"/>
        <c:axPos val="l"/>
        <c:numFmt formatCode="General" sourceLinked="1"/>
        <c:majorTickMark val="none"/>
        <c:minorTickMark val="none"/>
        <c:tickLblPos val="nextTo"/>
        <c:txPr>
          <a:bodyPr/>
          <a:lstStyle/>
          <a:p>
            <a:pPr>
              <a:defRPr sz="900"/>
            </a:pPr>
            <a:endParaRPr lang="cs-CZ"/>
          </a:p>
        </c:txPr>
        <c:crossAx val="183640832"/>
        <c:crosses val="autoZero"/>
        <c:auto val="1"/>
        <c:lblAlgn val="ctr"/>
        <c:lblOffset val="100"/>
        <c:noMultiLvlLbl val="0"/>
      </c:catAx>
      <c:valAx>
        <c:axId val="18364083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8186137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'14.4'!$J$19:$J$26</c:f>
              <c:numCache>
                <c:formatCode>General</c:formatCode>
                <c:ptCount val="8"/>
              </c:numCache>
            </c:numRef>
          </c:cat>
          <c:val>
            <c:numRef>
              <c:f>'14.4'!$K$19:$K$26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'14.4'!$H$19:$H$22</c:f>
              <c:numCache>
                <c:formatCode>0.0</c:formatCode>
                <c:ptCount val="4"/>
              </c:numCache>
            </c:numRef>
          </c:cat>
          <c:val>
            <c:numRef>
              <c:f>'14.4'!$I$19:$I$22</c:f>
              <c:numCache>
                <c:formatCode>0.0%</c:formatCode>
                <c:ptCount val="4"/>
              </c:numCache>
            </c:numRef>
          </c:val>
        </c:ser>
        <c:dLbls>
          <c:showLegendKey val="0"/>
          <c:showVal val="0"/>
          <c:showCatName val="0"/>
          <c:showSerName val="0"/>
          <c:showPercent val="0"/>
          <c:showBubbleSize val="0"/>
        </c:dLbls>
        <c:gapWidth val="150"/>
        <c:axId val="183709696"/>
        <c:axId val="183711232"/>
      </c:barChart>
      <c:catAx>
        <c:axId val="183709696"/>
        <c:scaling>
          <c:orientation val="maxMin"/>
        </c:scaling>
        <c:delete val="0"/>
        <c:axPos val="l"/>
        <c:numFmt formatCode="0.0" sourceLinked="1"/>
        <c:majorTickMark val="none"/>
        <c:minorTickMark val="none"/>
        <c:tickLblPos val="nextTo"/>
        <c:txPr>
          <a:bodyPr/>
          <a:lstStyle/>
          <a:p>
            <a:pPr>
              <a:defRPr sz="900"/>
            </a:pPr>
            <a:endParaRPr lang="cs-CZ"/>
          </a:p>
        </c:txPr>
        <c:crossAx val="183711232"/>
        <c:crosses val="autoZero"/>
        <c:auto val="1"/>
        <c:lblAlgn val="ctr"/>
        <c:lblOffset val="100"/>
        <c:noMultiLvlLbl val="0"/>
      </c:catAx>
      <c:valAx>
        <c:axId val="183711232"/>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18370969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Podíl </a:t>
            </a:r>
            <a:r>
              <a:rPr lang="cs-CZ" sz="1000"/>
              <a:t>krajů ČR na výrobě tepla brutto</a:t>
            </a:r>
            <a:endParaRPr lang="en-US" sz="1000"/>
          </a:p>
        </c:rich>
      </c:tx>
      <c:overlay val="0"/>
      <c:spPr>
        <a:solidFill>
          <a:sysClr val="window" lastClr="FFFFFF"/>
        </a:solidFill>
      </c:spPr>
    </c:title>
    <c:autoTitleDeleted val="0"/>
    <c:plotArea>
      <c:layout>
        <c:manualLayout>
          <c:layoutTarget val="inner"/>
          <c:xMode val="edge"/>
          <c:yMode val="edge"/>
          <c:x val="0.2055317911141277"/>
          <c:y val="0.19038626455472518"/>
          <c:w val="0.6192037394051656"/>
          <c:h val="0.6485610075150009"/>
        </c:manualLayout>
      </c:layout>
      <c:doughnutChart>
        <c:varyColors val="1"/>
        <c:ser>
          <c:idx val="0"/>
          <c:order val="0"/>
          <c:dPt>
            <c:idx val="5"/>
            <c:bubble3D val="0"/>
          </c:dPt>
          <c:dPt>
            <c:idx val="7"/>
            <c:bubble3D val="0"/>
          </c:dPt>
          <c:dLbls>
            <c:dLbl>
              <c:idx val="8"/>
              <c:numFmt formatCode="0%" sourceLinked="0"/>
              <c:spPr/>
              <c:txPr>
                <a:bodyPr/>
                <a:lstStyle/>
                <a:p>
                  <a:pPr>
                    <a:defRPr sz="900"/>
                  </a:pPr>
                  <a:endParaRPr lang="cs-CZ"/>
                </a:p>
              </c:txPr>
              <c:showLegendKey val="0"/>
              <c:showVal val="0"/>
              <c:showCatName val="0"/>
              <c:showSerName val="0"/>
              <c:showPercent val="1"/>
              <c:showBubbleSize val="0"/>
            </c:dLbl>
            <c:txPr>
              <a:bodyPr/>
              <a:lstStyle/>
              <a:p>
                <a:pPr>
                  <a:defRPr sz="900"/>
                </a:pPr>
                <a:endParaRPr lang="cs-CZ"/>
              </a:p>
            </c:txPr>
            <c:showLegendKey val="0"/>
            <c:showVal val="0"/>
            <c:showCatName val="0"/>
            <c:showSerName val="0"/>
            <c:showPercent val="1"/>
            <c:showBubbleSize val="0"/>
            <c:showLeaderLines val="1"/>
          </c:dLbls>
          <c:cat>
            <c:strRef>
              <c:f>'4.2'!$A$22:$A$35</c:f>
              <c:strCache>
                <c:ptCount val="14"/>
                <c:pt idx="0">
                  <c:v>Hlavní město Praha</c:v>
                </c:pt>
                <c:pt idx="1">
                  <c:v>Jihočeský kraj</c:v>
                </c:pt>
                <c:pt idx="2">
                  <c:v>Jihomoravský kraj</c:v>
                </c:pt>
                <c:pt idx="3">
                  <c:v>Karlovarský kraj</c:v>
                </c:pt>
                <c:pt idx="4">
                  <c:v>Kraj Vysočina</c:v>
                </c:pt>
                <c:pt idx="5">
                  <c:v>Královéhradecký kraj</c:v>
                </c:pt>
                <c:pt idx="6">
                  <c:v>Liberecký kraj</c:v>
                </c:pt>
                <c:pt idx="7">
                  <c:v>Moravskoslezský kraj</c:v>
                </c:pt>
                <c:pt idx="8">
                  <c:v>Olomoucký kraj</c:v>
                </c:pt>
                <c:pt idx="9">
                  <c:v>Pardubický kraj</c:v>
                </c:pt>
                <c:pt idx="10">
                  <c:v>Plzeňský kraj</c:v>
                </c:pt>
                <c:pt idx="11">
                  <c:v>Středočeský kraj</c:v>
                </c:pt>
                <c:pt idx="12">
                  <c:v>Ústecký kraj</c:v>
                </c:pt>
                <c:pt idx="13">
                  <c:v>Zlínský kraj</c:v>
                </c:pt>
              </c:strCache>
            </c:strRef>
          </c:cat>
          <c:val>
            <c:numRef>
              <c:f>'4.2'!$B$22:$B$35</c:f>
              <c:numCache>
                <c:formatCode>#,##0.0</c:formatCode>
                <c:ptCount val="14"/>
                <c:pt idx="0">
                  <c:v>2148.5750899999998</c:v>
                </c:pt>
                <c:pt idx="1">
                  <c:v>2708.4653410000005</c:v>
                </c:pt>
                <c:pt idx="2">
                  <c:v>2895.4692749999995</c:v>
                </c:pt>
                <c:pt idx="3">
                  <c:v>4579.5588599999992</c:v>
                </c:pt>
                <c:pt idx="4">
                  <c:v>1204.7941782769938</c:v>
                </c:pt>
                <c:pt idx="5">
                  <c:v>1546.4012878685494</c:v>
                </c:pt>
                <c:pt idx="6">
                  <c:v>963.46055199999989</c:v>
                </c:pt>
                <c:pt idx="7">
                  <c:v>10458.445908777445</c:v>
                </c:pt>
                <c:pt idx="8">
                  <c:v>2190.9570089999997</c:v>
                </c:pt>
                <c:pt idx="9">
                  <c:v>2586.5344024049018</c:v>
                </c:pt>
                <c:pt idx="10">
                  <c:v>2180.4487322555392</c:v>
                </c:pt>
                <c:pt idx="11">
                  <c:v>9748.5902920000008</c:v>
                </c:pt>
                <c:pt idx="12">
                  <c:v>9456.9430860000011</c:v>
                </c:pt>
                <c:pt idx="13">
                  <c:v>2744.5940429999991</c:v>
                </c:pt>
              </c:numCache>
            </c:numRef>
          </c:val>
        </c:ser>
        <c:dLbls>
          <c:showLegendKey val="0"/>
          <c:showVal val="0"/>
          <c:showCatName val="0"/>
          <c:showSerName val="0"/>
          <c:showPercent val="0"/>
          <c:showBubbleSize val="0"/>
          <c:showLeaderLines val="1"/>
        </c:dLbls>
        <c:firstSliceAng val="0"/>
        <c:holeSize val="50"/>
      </c:doughnutChart>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charts/chart6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'14.4'!$H$31:$H$38</c:f>
              <c:numCache>
                <c:formatCode>General</c:formatCode>
                <c:ptCount val="8"/>
              </c:numCache>
            </c:numRef>
          </c:cat>
          <c:val>
            <c:numRef>
              <c:f>'14.4'!$I$31:$I$38</c:f>
              <c:numCache>
                <c:formatCode>0.0%</c:formatCode>
                <c:ptCount val="8"/>
              </c:numCache>
            </c:numRef>
          </c:val>
        </c:ser>
        <c:dLbls>
          <c:showLegendKey val="0"/>
          <c:showVal val="0"/>
          <c:showCatName val="0"/>
          <c:showSerName val="0"/>
          <c:showPercent val="0"/>
          <c:showBubbleSize val="0"/>
        </c:dLbls>
        <c:gapWidth val="150"/>
        <c:axId val="183739520"/>
        <c:axId val="183741056"/>
      </c:barChart>
      <c:catAx>
        <c:axId val="183739520"/>
        <c:scaling>
          <c:orientation val="minMax"/>
        </c:scaling>
        <c:delete val="0"/>
        <c:axPos val="l"/>
        <c:numFmt formatCode="General" sourceLinked="1"/>
        <c:majorTickMark val="none"/>
        <c:minorTickMark val="none"/>
        <c:tickLblPos val="nextTo"/>
        <c:txPr>
          <a:bodyPr/>
          <a:lstStyle/>
          <a:p>
            <a:pPr>
              <a:defRPr sz="900"/>
            </a:pPr>
            <a:endParaRPr lang="cs-CZ"/>
          </a:p>
        </c:txPr>
        <c:crossAx val="183741056"/>
        <c:crosses val="autoZero"/>
        <c:auto val="1"/>
        <c:lblAlgn val="ctr"/>
        <c:lblOffset val="100"/>
        <c:noMultiLvlLbl val="0"/>
      </c:catAx>
      <c:valAx>
        <c:axId val="18374105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8373952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'14.4'!$J$31</c:f>
              <c:strCache>
                <c:ptCount val="1"/>
              </c:strCache>
            </c:strRef>
          </c:tx>
          <c:invertIfNegative val="0"/>
          <c:cat>
            <c:numRef>
              <c:f>'14.4'!$K$30:$M$30</c:f>
              <c:numCache>
                <c:formatCode>General</c:formatCode>
                <c:ptCount val="3"/>
              </c:numCache>
            </c:numRef>
          </c:cat>
          <c:val>
            <c:numRef>
              <c:f>'14.4'!$K$31:$M$31</c:f>
              <c:numCache>
                <c:formatCode>#,##0.0</c:formatCode>
                <c:ptCount val="3"/>
              </c:numCache>
            </c:numRef>
          </c:val>
        </c:ser>
        <c:ser>
          <c:idx val="1"/>
          <c:order val="1"/>
          <c:tx>
            <c:strRef>
              <c:f>'14.4'!$J$32</c:f>
              <c:strCache>
                <c:ptCount val="1"/>
              </c:strCache>
            </c:strRef>
          </c:tx>
          <c:invertIfNegative val="0"/>
          <c:cat>
            <c:numRef>
              <c:f>'14.4'!$K$30:$M$30</c:f>
              <c:numCache>
                <c:formatCode>General</c:formatCode>
                <c:ptCount val="3"/>
              </c:numCache>
            </c:numRef>
          </c:cat>
          <c:val>
            <c:numRef>
              <c:f>'14.4'!$K$32:$M$32</c:f>
              <c:numCache>
                <c:formatCode>#,##0.0</c:formatCode>
                <c:ptCount val="3"/>
              </c:numCache>
            </c:numRef>
          </c:val>
        </c:ser>
        <c:ser>
          <c:idx val="2"/>
          <c:order val="2"/>
          <c:tx>
            <c:strRef>
              <c:f>'14.4'!$J$33</c:f>
              <c:strCache>
                <c:ptCount val="1"/>
              </c:strCache>
            </c:strRef>
          </c:tx>
          <c:invertIfNegative val="0"/>
          <c:cat>
            <c:numRef>
              <c:f>'14.4'!$K$30:$M$30</c:f>
              <c:numCache>
                <c:formatCode>General</c:formatCode>
                <c:ptCount val="3"/>
              </c:numCache>
            </c:numRef>
          </c:cat>
          <c:val>
            <c:numRef>
              <c:f>'14.4'!$K$33:$M$33</c:f>
              <c:numCache>
                <c:formatCode>#,##0.0</c:formatCode>
                <c:ptCount val="3"/>
              </c:numCache>
            </c:numRef>
          </c:val>
        </c:ser>
        <c:ser>
          <c:idx val="3"/>
          <c:order val="3"/>
          <c:tx>
            <c:strRef>
              <c:f>'14.4'!$J$34</c:f>
              <c:strCache>
                <c:ptCount val="1"/>
              </c:strCache>
            </c:strRef>
          </c:tx>
          <c:invertIfNegative val="0"/>
          <c:cat>
            <c:numRef>
              <c:f>'14.4'!$K$30:$M$30</c:f>
              <c:numCache>
                <c:formatCode>General</c:formatCode>
                <c:ptCount val="3"/>
              </c:numCache>
            </c:numRef>
          </c:cat>
          <c:val>
            <c:numRef>
              <c:f>'14.4'!$K$34:$M$34</c:f>
              <c:numCache>
                <c:formatCode>#,##0.0</c:formatCode>
                <c:ptCount val="3"/>
              </c:numCache>
            </c:numRef>
          </c:val>
        </c:ser>
        <c:ser>
          <c:idx val="4"/>
          <c:order val="4"/>
          <c:tx>
            <c:strRef>
              <c:f>'14.4'!$J$35</c:f>
              <c:strCache>
                <c:ptCount val="1"/>
              </c:strCache>
            </c:strRef>
          </c:tx>
          <c:invertIfNegative val="0"/>
          <c:cat>
            <c:numRef>
              <c:f>'14.4'!$K$30:$M$30</c:f>
              <c:numCache>
                <c:formatCode>General</c:formatCode>
                <c:ptCount val="3"/>
              </c:numCache>
            </c:numRef>
          </c:cat>
          <c:val>
            <c:numRef>
              <c:f>'14.4'!$K$35:$M$35</c:f>
              <c:numCache>
                <c:formatCode>#,##0.0</c:formatCode>
                <c:ptCount val="3"/>
              </c:numCache>
            </c:numRef>
          </c:val>
        </c:ser>
        <c:ser>
          <c:idx val="5"/>
          <c:order val="5"/>
          <c:tx>
            <c:strRef>
              <c:f>'14.4'!$J$36</c:f>
              <c:strCache>
                <c:ptCount val="1"/>
              </c:strCache>
            </c:strRef>
          </c:tx>
          <c:invertIfNegative val="0"/>
          <c:cat>
            <c:numRef>
              <c:f>'14.4'!$K$30:$M$30</c:f>
              <c:numCache>
                <c:formatCode>General</c:formatCode>
                <c:ptCount val="3"/>
              </c:numCache>
            </c:numRef>
          </c:cat>
          <c:val>
            <c:numRef>
              <c:f>'14.4'!$K$36:$M$36</c:f>
              <c:numCache>
                <c:formatCode>#,##0.0</c:formatCode>
                <c:ptCount val="3"/>
              </c:numCache>
            </c:numRef>
          </c:val>
        </c:ser>
        <c:ser>
          <c:idx val="6"/>
          <c:order val="6"/>
          <c:tx>
            <c:strRef>
              <c:f>'14.4'!$J$37</c:f>
              <c:strCache>
                <c:ptCount val="1"/>
              </c:strCache>
            </c:strRef>
          </c:tx>
          <c:invertIfNegative val="0"/>
          <c:cat>
            <c:numRef>
              <c:f>'14.4'!$K$30:$M$30</c:f>
              <c:numCache>
                <c:formatCode>General</c:formatCode>
                <c:ptCount val="3"/>
              </c:numCache>
            </c:numRef>
          </c:cat>
          <c:val>
            <c:numRef>
              <c:f>'14.4'!$K$37:$M$37</c:f>
              <c:numCache>
                <c:formatCode>#,##0.0</c:formatCode>
                <c:ptCount val="3"/>
              </c:numCache>
            </c:numRef>
          </c:val>
        </c:ser>
        <c:ser>
          <c:idx val="7"/>
          <c:order val="7"/>
          <c:tx>
            <c:strRef>
              <c:f>'14.4'!$J$38</c:f>
              <c:strCache>
                <c:ptCount val="1"/>
              </c:strCache>
            </c:strRef>
          </c:tx>
          <c:spPr>
            <a:solidFill>
              <a:srgbClr val="FFC000"/>
            </a:solidFill>
          </c:spPr>
          <c:invertIfNegative val="0"/>
          <c:cat>
            <c:numRef>
              <c:f>'14.4'!$K$30:$M$30</c:f>
              <c:numCache>
                <c:formatCode>General</c:formatCode>
                <c:ptCount val="3"/>
              </c:numCache>
            </c:numRef>
          </c:cat>
          <c:val>
            <c:numRef>
              <c:f>'14.4'!$K$38:$M$38</c:f>
              <c:numCache>
                <c:formatCode>#,##0.0</c:formatCode>
                <c:ptCount val="3"/>
              </c:numCache>
            </c:numRef>
          </c:val>
        </c:ser>
        <c:dLbls>
          <c:showLegendKey val="0"/>
          <c:showVal val="0"/>
          <c:showCatName val="0"/>
          <c:showSerName val="0"/>
          <c:showPercent val="0"/>
          <c:showBubbleSize val="0"/>
        </c:dLbls>
        <c:gapWidth val="150"/>
        <c:overlap val="100"/>
        <c:axId val="183795712"/>
        <c:axId val="183797248"/>
      </c:barChart>
      <c:catAx>
        <c:axId val="183795712"/>
        <c:scaling>
          <c:orientation val="minMax"/>
        </c:scaling>
        <c:delete val="0"/>
        <c:axPos val="b"/>
        <c:numFmt formatCode="General" sourceLinked="1"/>
        <c:majorTickMark val="none"/>
        <c:minorTickMark val="none"/>
        <c:tickLblPos val="nextTo"/>
        <c:txPr>
          <a:bodyPr/>
          <a:lstStyle/>
          <a:p>
            <a:pPr>
              <a:defRPr sz="900"/>
            </a:pPr>
            <a:endParaRPr lang="cs-CZ"/>
          </a:p>
        </c:txPr>
        <c:crossAx val="183797248"/>
        <c:crosses val="autoZero"/>
        <c:auto val="1"/>
        <c:lblAlgn val="ctr"/>
        <c:lblOffset val="100"/>
        <c:noMultiLvlLbl val="0"/>
      </c:catAx>
      <c:valAx>
        <c:axId val="18379724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8379571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'14.4'!$L$19:$L$26</c:f>
              <c:numCache>
                <c:formatCode>General</c:formatCode>
                <c:ptCount val="8"/>
              </c:numCache>
            </c:numRef>
          </c:cat>
          <c:val>
            <c:numRef>
              <c:f>'14.4'!$M$19:$M$26</c:f>
              <c:numCache>
                <c:formatCode>0.0%</c:formatCode>
                <c:ptCount val="8"/>
              </c:numCache>
            </c:numRef>
          </c:val>
        </c:ser>
        <c:dLbls>
          <c:showLegendKey val="0"/>
          <c:showVal val="0"/>
          <c:showCatName val="0"/>
          <c:showSerName val="0"/>
          <c:showPercent val="0"/>
          <c:showBubbleSize val="0"/>
        </c:dLbls>
        <c:gapWidth val="150"/>
        <c:axId val="183834496"/>
        <c:axId val="183836032"/>
      </c:barChart>
      <c:catAx>
        <c:axId val="183834496"/>
        <c:scaling>
          <c:orientation val="minMax"/>
        </c:scaling>
        <c:delete val="0"/>
        <c:axPos val="l"/>
        <c:numFmt formatCode="General" sourceLinked="1"/>
        <c:majorTickMark val="none"/>
        <c:minorTickMark val="none"/>
        <c:tickLblPos val="nextTo"/>
        <c:txPr>
          <a:bodyPr/>
          <a:lstStyle/>
          <a:p>
            <a:pPr>
              <a:defRPr sz="900"/>
            </a:pPr>
            <a:endParaRPr lang="cs-CZ"/>
          </a:p>
        </c:txPr>
        <c:crossAx val="183836032"/>
        <c:crosses val="autoZero"/>
        <c:auto val="1"/>
        <c:lblAlgn val="ctr"/>
        <c:lblOffset val="100"/>
        <c:noMultiLvlLbl val="0"/>
      </c:catAx>
      <c:valAx>
        <c:axId val="18383603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8383449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'14.5'!$J$19:$J$26</c:f>
              <c:numCache>
                <c:formatCode>General</c:formatCode>
                <c:ptCount val="8"/>
              </c:numCache>
            </c:numRef>
          </c:cat>
          <c:val>
            <c:numRef>
              <c:f>'14.5'!$K$19:$K$26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'14.5'!$H$19:$H$22</c:f>
              <c:numCache>
                <c:formatCode>0.0</c:formatCode>
                <c:ptCount val="4"/>
              </c:numCache>
            </c:numRef>
          </c:cat>
          <c:val>
            <c:numRef>
              <c:f>'14.5'!$I$19:$I$22</c:f>
              <c:numCache>
                <c:formatCode>0.0%</c:formatCode>
                <c:ptCount val="4"/>
              </c:numCache>
            </c:numRef>
          </c:val>
        </c:ser>
        <c:dLbls>
          <c:showLegendKey val="0"/>
          <c:showVal val="0"/>
          <c:showCatName val="0"/>
          <c:showSerName val="0"/>
          <c:showPercent val="0"/>
          <c:showBubbleSize val="0"/>
        </c:dLbls>
        <c:gapWidth val="150"/>
        <c:axId val="183933568"/>
        <c:axId val="183939456"/>
      </c:barChart>
      <c:catAx>
        <c:axId val="183933568"/>
        <c:scaling>
          <c:orientation val="maxMin"/>
        </c:scaling>
        <c:delete val="0"/>
        <c:axPos val="l"/>
        <c:numFmt formatCode="0.0" sourceLinked="1"/>
        <c:majorTickMark val="none"/>
        <c:minorTickMark val="none"/>
        <c:tickLblPos val="nextTo"/>
        <c:txPr>
          <a:bodyPr/>
          <a:lstStyle/>
          <a:p>
            <a:pPr>
              <a:defRPr sz="900"/>
            </a:pPr>
            <a:endParaRPr lang="cs-CZ"/>
          </a:p>
        </c:txPr>
        <c:crossAx val="183939456"/>
        <c:crosses val="autoZero"/>
        <c:auto val="1"/>
        <c:lblAlgn val="ctr"/>
        <c:lblOffset val="100"/>
        <c:noMultiLvlLbl val="0"/>
      </c:catAx>
      <c:valAx>
        <c:axId val="183939456"/>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183933568"/>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'14.5'!$H$31:$H$38</c:f>
              <c:numCache>
                <c:formatCode>General</c:formatCode>
                <c:ptCount val="8"/>
              </c:numCache>
            </c:numRef>
          </c:cat>
          <c:val>
            <c:numRef>
              <c:f>'14.5'!$I$31:$I$38</c:f>
              <c:numCache>
                <c:formatCode>0.0%</c:formatCode>
                <c:ptCount val="8"/>
              </c:numCache>
            </c:numRef>
          </c:val>
        </c:ser>
        <c:dLbls>
          <c:showLegendKey val="0"/>
          <c:showVal val="0"/>
          <c:showCatName val="0"/>
          <c:showSerName val="0"/>
          <c:showPercent val="0"/>
          <c:showBubbleSize val="0"/>
        </c:dLbls>
        <c:gapWidth val="150"/>
        <c:axId val="185008128"/>
        <c:axId val="185009664"/>
      </c:barChart>
      <c:catAx>
        <c:axId val="185008128"/>
        <c:scaling>
          <c:orientation val="minMax"/>
        </c:scaling>
        <c:delete val="0"/>
        <c:axPos val="l"/>
        <c:numFmt formatCode="General" sourceLinked="1"/>
        <c:majorTickMark val="none"/>
        <c:minorTickMark val="none"/>
        <c:tickLblPos val="nextTo"/>
        <c:txPr>
          <a:bodyPr/>
          <a:lstStyle/>
          <a:p>
            <a:pPr>
              <a:defRPr sz="900"/>
            </a:pPr>
            <a:endParaRPr lang="cs-CZ"/>
          </a:p>
        </c:txPr>
        <c:crossAx val="185009664"/>
        <c:crosses val="autoZero"/>
        <c:auto val="1"/>
        <c:lblAlgn val="ctr"/>
        <c:lblOffset val="100"/>
        <c:noMultiLvlLbl val="0"/>
      </c:catAx>
      <c:valAx>
        <c:axId val="18500966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8500812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'14.5'!$J$31</c:f>
              <c:strCache>
                <c:ptCount val="1"/>
              </c:strCache>
            </c:strRef>
          </c:tx>
          <c:invertIfNegative val="0"/>
          <c:cat>
            <c:numRef>
              <c:f>'14.5'!$K$30:$M$30</c:f>
              <c:numCache>
                <c:formatCode>General</c:formatCode>
                <c:ptCount val="3"/>
              </c:numCache>
            </c:numRef>
          </c:cat>
          <c:val>
            <c:numRef>
              <c:f>'14.5'!$K$31:$M$31</c:f>
              <c:numCache>
                <c:formatCode>#,##0.0</c:formatCode>
                <c:ptCount val="3"/>
              </c:numCache>
            </c:numRef>
          </c:val>
        </c:ser>
        <c:ser>
          <c:idx val="1"/>
          <c:order val="1"/>
          <c:tx>
            <c:strRef>
              <c:f>'14.5'!$J$32</c:f>
              <c:strCache>
                <c:ptCount val="1"/>
              </c:strCache>
            </c:strRef>
          </c:tx>
          <c:invertIfNegative val="0"/>
          <c:cat>
            <c:numRef>
              <c:f>'14.5'!$K$30:$M$30</c:f>
              <c:numCache>
                <c:formatCode>General</c:formatCode>
                <c:ptCount val="3"/>
              </c:numCache>
            </c:numRef>
          </c:cat>
          <c:val>
            <c:numRef>
              <c:f>'14.5'!$K$32:$M$32</c:f>
              <c:numCache>
                <c:formatCode>#,##0.0</c:formatCode>
                <c:ptCount val="3"/>
              </c:numCache>
            </c:numRef>
          </c:val>
        </c:ser>
        <c:ser>
          <c:idx val="2"/>
          <c:order val="2"/>
          <c:tx>
            <c:strRef>
              <c:f>'14.5'!$J$33</c:f>
              <c:strCache>
                <c:ptCount val="1"/>
              </c:strCache>
            </c:strRef>
          </c:tx>
          <c:invertIfNegative val="0"/>
          <c:cat>
            <c:numRef>
              <c:f>'14.5'!$K$30:$M$30</c:f>
              <c:numCache>
                <c:formatCode>General</c:formatCode>
                <c:ptCount val="3"/>
              </c:numCache>
            </c:numRef>
          </c:cat>
          <c:val>
            <c:numRef>
              <c:f>'14.5'!$K$33:$M$33</c:f>
              <c:numCache>
                <c:formatCode>#,##0.0</c:formatCode>
                <c:ptCount val="3"/>
              </c:numCache>
            </c:numRef>
          </c:val>
        </c:ser>
        <c:ser>
          <c:idx val="3"/>
          <c:order val="3"/>
          <c:tx>
            <c:strRef>
              <c:f>'14.5'!$J$34</c:f>
              <c:strCache>
                <c:ptCount val="1"/>
              </c:strCache>
            </c:strRef>
          </c:tx>
          <c:invertIfNegative val="0"/>
          <c:cat>
            <c:numRef>
              <c:f>'14.5'!$K$30:$M$30</c:f>
              <c:numCache>
                <c:formatCode>General</c:formatCode>
                <c:ptCount val="3"/>
              </c:numCache>
            </c:numRef>
          </c:cat>
          <c:val>
            <c:numRef>
              <c:f>'14.5'!$K$34:$M$34</c:f>
              <c:numCache>
                <c:formatCode>#,##0.0</c:formatCode>
                <c:ptCount val="3"/>
              </c:numCache>
            </c:numRef>
          </c:val>
        </c:ser>
        <c:ser>
          <c:idx val="4"/>
          <c:order val="4"/>
          <c:tx>
            <c:strRef>
              <c:f>'14.5'!$J$35</c:f>
              <c:strCache>
                <c:ptCount val="1"/>
              </c:strCache>
            </c:strRef>
          </c:tx>
          <c:invertIfNegative val="0"/>
          <c:cat>
            <c:numRef>
              <c:f>'14.5'!$K$30:$M$30</c:f>
              <c:numCache>
                <c:formatCode>General</c:formatCode>
                <c:ptCount val="3"/>
              </c:numCache>
            </c:numRef>
          </c:cat>
          <c:val>
            <c:numRef>
              <c:f>'14.5'!$K$35:$M$35</c:f>
              <c:numCache>
                <c:formatCode>#,##0.0</c:formatCode>
                <c:ptCount val="3"/>
              </c:numCache>
            </c:numRef>
          </c:val>
        </c:ser>
        <c:ser>
          <c:idx val="5"/>
          <c:order val="5"/>
          <c:tx>
            <c:strRef>
              <c:f>'14.5'!$J$36</c:f>
              <c:strCache>
                <c:ptCount val="1"/>
              </c:strCache>
            </c:strRef>
          </c:tx>
          <c:invertIfNegative val="0"/>
          <c:cat>
            <c:numRef>
              <c:f>'14.5'!$K$30:$M$30</c:f>
              <c:numCache>
                <c:formatCode>General</c:formatCode>
                <c:ptCount val="3"/>
              </c:numCache>
            </c:numRef>
          </c:cat>
          <c:val>
            <c:numRef>
              <c:f>'14.5'!$K$36:$M$36</c:f>
              <c:numCache>
                <c:formatCode>#,##0.0</c:formatCode>
                <c:ptCount val="3"/>
              </c:numCache>
            </c:numRef>
          </c:val>
        </c:ser>
        <c:ser>
          <c:idx val="6"/>
          <c:order val="6"/>
          <c:tx>
            <c:strRef>
              <c:f>'14.5'!$J$37</c:f>
              <c:strCache>
                <c:ptCount val="1"/>
              </c:strCache>
            </c:strRef>
          </c:tx>
          <c:invertIfNegative val="0"/>
          <c:cat>
            <c:numRef>
              <c:f>'14.5'!$K$30:$M$30</c:f>
              <c:numCache>
                <c:formatCode>General</c:formatCode>
                <c:ptCount val="3"/>
              </c:numCache>
            </c:numRef>
          </c:cat>
          <c:val>
            <c:numRef>
              <c:f>'14.5'!$K$37:$M$37</c:f>
              <c:numCache>
                <c:formatCode>#,##0.0</c:formatCode>
                <c:ptCount val="3"/>
              </c:numCache>
            </c:numRef>
          </c:val>
        </c:ser>
        <c:ser>
          <c:idx val="7"/>
          <c:order val="7"/>
          <c:tx>
            <c:strRef>
              <c:f>'14.5'!$J$38</c:f>
              <c:strCache>
                <c:ptCount val="1"/>
              </c:strCache>
            </c:strRef>
          </c:tx>
          <c:spPr>
            <a:solidFill>
              <a:srgbClr val="FFC000"/>
            </a:solidFill>
          </c:spPr>
          <c:invertIfNegative val="0"/>
          <c:cat>
            <c:numRef>
              <c:f>'14.5'!$K$30:$M$30</c:f>
              <c:numCache>
                <c:formatCode>General</c:formatCode>
                <c:ptCount val="3"/>
              </c:numCache>
            </c:numRef>
          </c:cat>
          <c:val>
            <c:numRef>
              <c:f>'14.5'!$K$38:$M$38</c:f>
              <c:numCache>
                <c:formatCode>#,##0.0</c:formatCode>
                <c:ptCount val="3"/>
              </c:numCache>
            </c:numRef>
          </c:val>
        </c:ser>
        <c:dLbls>
          <c:showLegendKey val="0"/>
          <c:showVal val="0"/>
          <c:showCatName val="0"/>
          <c:showSerName val="0"/>
          <c:showPercent val="0"/>
          <c:showBubbleSize val="0"/>
        </c:dLbls>
        <c:gapWidth val="150"/>
        <c:overlap val="100"/>
        <c:axId val="185068160"/>
        <c:axId val="185069952"/>
      </c:barChart>
      <c:catAx>
        <c:axId val="185068160"/>
        <c:scaling>
          <c:orientation val="minMax"/>
        </c:scaling>
        <c:delete val="0"/>
        <c:axPos val="b"/>
        <c:numFmt formatCode="General" sourceLinked="1"/>
        <c:majorTickMark val="none"/>
        <c:minorTickMark val="none"/>
        <c:tickLblPos val="nextTo"/>
        <c:txPr>
          <a:bodyPr/>
          <a:lstStyle/>
          <a:p>
            <a:pPr>
              <a:defRPr sz="900"/>
            </a:pPr>
            <a:endParaRPr lang="cs-CZ"/>
          </a:p>
        </c:txPr>
        <c:crossAx val="185069952"/>
        <c:crosses val="autoZero"/>
        <c:auto val="1"/>
        <c:lblAlgn val="ctr"/>
        <c:lblOffset val="100"/>
        <c:noMultiLvlLbl val="0"/>
      </c:catAx>
      <c:valAx>
        <c:axId val="185069952"/>
        <c:scaling>
          <c:orientation val="minMax"/>
          <c:max val="30000"/>
        </c:scaling>
        <c:delete val="0"/>
        <c:axPos val="l"/>
        <c:majorGridlines/>
        <c:numFmt formatCode="#,##0" sourceLinked="0"/>
        <c:majorTickMark val="out"/>
        <c:minorTickMark val="none"/>
        <c:tickLblPos val="nextTo"/>
        <c:spPr>
          <a:ln>
            <a:noFill/>
          </a:ln>
        </c:spPr>
        <c:txPr>
          <a:bodyPr/>
          <a:lstStyle/>
          <a:p>
            <a:pPr>
              <a:defRPr sz="900"/>
            </a:pPr>
            <a:endParaRPr lang="cs-CZ"/>
          </a:p>
        </c:txPr>
        <c:crossAx val="185068160"/>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'14.5'!$L$19:$L$26</c:f>
              <c:numCache>
                <c:formatCode>General</c:formatCode>
                <c:ptCount val="8"/>
              </c:numCache>
            </c:numRef>
          </c:cat>
          <c:val>
            <c:numRef>
              <c:f>'14.5'!$M$19:$M$26</c:f>
              <c:numCache>
                <c:formatCode>0.0%</c:formatCode>
                <c:ptCount val="8"/>
              </c:numCache>
            </c:numRef>
          </c:val>
        </c:ser>
        <c:dLbls>
          <c:showLegendKey val="0"/>
          <c:showVal val="0"/>
          <c:showCatName val="0"/>
          <c:showSerName val="0"/>
          <c:showPercent val="0"/>
          <c:showBubbleSize val="0"/>
        </c:dLbls>
        <c:gapWidth val="150"/>
        <c:axId val="199181056"/>
        <c:axId val="199182592"/>
      </c:barChart>
      <c:catAx>
        <c:axId val="199181056"/>
        <c:scaling>
          <c:orientation val="minMax"/>
        </c:scaling>
        <c:delete val="0"/>
        <c:axPos val="l"/>
        <c:numFmt formatCode="General" sourceLinked="1"/>
        <c:majorTickMark val="none"/>
        <c:minorTickMark val="none"/>
        <c:tickLblPos val="nextTo"/>
        <c:txPr>
          <a:bodyPr/>
          <a:lstStyle/>
          <a:p>
            <a:pPr>
              <a:defRPr sz="900"/>
            </a:pPr>
            <a:endParaRPr lang="cs-CZ"/>
          </a:p>
        </c:txPr>
        <c:crossAx val="199182592"/>
        <c:crosses val="autoZero"/>
        <c:auto val="1"/>
        <c:lblAlgn val="ctr"/>
        <c:lblOffset val="100"/>
        <c:noMultiLvlLbl val="0"/>
      </c:catAx>
      <c:valAx>
        <c:axId val="19918259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9918105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'14.6'!$J$19:$J$26</c:f>
              <c:numCache>
                <c:formatCode>General</c:formatCode>
                <c:ptCount val="8"/>
              </c:numCache>
            </c:numRef>
          </c:cat>
          <c:val>
            <c:numRef>
              <c:f>'14.6'!$K$19:$K$26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'14.6'!$H$19:$H$22</c:f>
              <c:numCache>
                <c:formatCode>0.0</c:formatCode>
                <c:ptCount val="4"/>
              </c:numCache>
            </c:numRef>
          </c:cat>
          <c:val>
            <c:numRef>
              <c:f>'14.6'!$I$19:$I$22</c:f>
              <c:numCache>
                <c:formatCode>0.0%</c:formatCode>
                <c:ptCount val="4"/>
              </c:numCache>
            </c:numRef>
          </c:val>
        </c:ser>
        <c:dLbls>
          <c:showLegendKey val="0"/>
          <c:showVal val="0"/>
          <c:showCatName val="0"/>
          <c:showSerName val="0"/>
          <c:showPercent val="0"/>
          <c:showBubbleSize val="0"/>
        </c:dLbls>
        <c:gapWidth val="150"/>
        <c:axId val="199292032"/>
        <c:axId val="199293568"/>
      </c:barChart>
      <c:catAx>
        <c:axId val="199292032"/>
        <c:scaling>
          <c:orientation val="maxMin"/>
        </c:scaling>
        <c:delete val="0"/>
        <c:axPos val="l"/>
        <c:numFmt formatCode="0.0" sourceLinked="1"/>
        <c:majorTickMark val="none"/>
        <c:minorTickMark val="none"/>
        <c:tickLblPos val="nextTo"/>
        <c:txPr>
          <a:bodyPr/>
          <a:lstStyle/>
          <a:p>
            <a:pPr>
              <a:defRPr sz="900"/>
            </a:pPr>
            <a:endParaRPr lang="cs-CZ"/>
          </a:p>
        </c:txPr>
        <c:crossAx val="199293568"/>
        <c:crosses val="autoZero"/>
        <c:auto val="1"/>
        <c:lblAlgn val="ctr"/>
        <c:lblOffset val="100"/>
        <c:noMultiLvlLbl val="0"/>
      </c:catAx>
      <c:valAx>
        <c:axId val="199293568"/>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199292032"/>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'4.2'!$O$7</c:f>
              <c:strCache>
                <c:ptCount val="1"/>
              </c:strCache>
            </c:strRef>
          </c:tx>
          <c:invertIfNegative val="0"/>
          <c:cat>
            <c:numRef>
              <c:f>'4.2'!$P$6</c:f>
              <c:numCache>
                <c:formatCode>General</c:formatCode>
                <c:ptCount val="1"/>
              </c:numCache>
            </c:numRef>
          </c:cat>
          <c:val>
            <c:numRef>
              <c:f>'4.2'!$P$7</c:f>
              <c:numCache>
                <c:formatCode>General</c:formatCode>
                <c:ptCount val="1"/>
              </c:numCache>
            </c:numRef>
          </c:val>
        </c:ser>
        <c:ser>
          <c:idx val="1"/>
          <c:order val="1"/>
          <c:tx>
            <c:strRef>
              <c:f>'4.2'!$O$8</c:f>
              <c:strCache>
                <c:ptCount val="1"/>
              </c:strCache>
            </c:strRef>
          </c:tx>
          <c:invertIfNegative val="0"/>
          <c:cat>
            <c:numRef>
              <c:f>'4.2'!$P$6</c:f>
              <c:numCache>
                <c:formatCode>General</c:formatCode>
                <c:ptCount val="1"/>
              </c:numCache>
            </c:numRef>
          </c:cat>
          <c:val>
            <c:numRef>
              <c:f>'4.2'!$P$8</c:f>
              <c:numCache>
                <c:formatCode>General</c:formatCode>
                <c:ptCount val="1"/>
              </c:numCache>
            </c:numRef>
          </c:val>
        </c:ser>
        <c:ser>
          <c:idx val="2"/>
          <c:order val="2"/>
          <c:tx>
            <c:strRef>
              <c:f>'4.2'!$O$9</c:f>
              <c:strCache>
                <c:ptCount val="1"/>
              </c:strCache>
            </c:strRef>
          </c:tx>
          <c:invertIfNegative val="0"/>
          <c:cat>
            <c:numRef>
              <c:f>'4.2'!$P$6</c:f>
              <c:numCache>
                <c:formatCode>General</c:formatCode>
                <c:ptCount val="1"/>
              </c:numCache>
            </c:numRef>
          </c:cat>
          <c:val>
            <c:numRef>
              <c:f>'4.2'!$P$9</c:f>
              <c:numCache>
                <c:formatCode>General</c:formatCode>
                <c:ptCount val="1"/>
              </c:numCache>
            </c:numRef>
          </c:val>
        </c:ser>
        <c:ser>
          <c:idx val="3"/>
          <c:order val="3"/>
          <c:tx>
            <c:strRef>
              <c:f>'4.2'!$O$10</c:f>
              <c:strCache>
                <c:ptCount val="1"/>
              </c:strCache>
            </c:strRef>
          </c:tx>
          <c:invertIfNegative val="0"/>
          <c:cat>
            <c:numRef>
              <c:f>'4.2'!$P$6</c:f>
              <c:numCache>
                <c:formatCode>General</c:formatCode>
                <c:ptCount val="1"/>
              </c:numCache>
            </c:numRef>
          </c:cat>
          <c:val>
            <c:numRef>
              <c:f>'4.2'!$P$10</c:f>
              <c:numCache>
                <c:formatCode>General</c:formatCode>
                <c:ptCount val="1"/>
              </c:numCache>
            </c:numRef>
          </c:val>
        </c:ser>
        <c:ser>
          <c:idx val="4"/>
          <c:order val="4"/>
          <c:tx>
            <c:strRef>
              <c:f>'4.2'!$O$11</c:f>
              <c:strCache>
                <c:ptCount val="1"/>
              </c:strCache>
            </c:strRef>
          </c:tx>
          <c:invertIfNegative val="0"/>
          <c:cat>
            <c:numRef>
              <c:f>'4.2'!$P$6</c:f>
              <c:numCache>
                <c:formatCode>General</c:formatCode>
                <c:ptCount val="1"/>
              </c:numCache>
            </c:numRef>
          </c:cat>
          <c:val>
            <c:numRef>
              <c:f>'4.2'!$P$11</c:f>
              <c:numCache>
                <c:formatCode>General</c:formatCode>
                <c:ptCount val="1"/>
              </c:numCache>
            </c:numRef>
          </c:val>
        </c:ser>
        <c:ser>
          <c:idx val="5"/>
          <c:order val="5"/>
          <c:tx>
            <c:strRef>
              <c:f>'4.2'!$O$12</c:f>
              <c:strCache>
                <c:ptCount val="1"/>
              </c:strCache>
            </c:strRef>
          </c:tx>
          <c:invertIfNegative val="0"/>
          <c:cat>
            <c:numRef>
              <c:f>'4.2'!$P$6</c:f>
              <c:numCache>
                <c:formatCode>General</c:formatCode>
                <c:ptCount val="1"/>
              </c:numCache>
            </c:numRef>
          </c:cat>
          <c:val>
            <c:numRef>
              <c:f>'4.2'!$P$12</c:f>
              <c:numCache>
                <c:formatCode>General</c:formatCode>
                <c:ptCount val="1"/>
              </c:numCache>
            </c:numRef>
          </c:val>
        </c:ser>
        <c:ser>
          <c:idx val="6"/>
          <c:order val="6"/>
          <c:tx>
            <c:strRef>
              <c:f>'4.2'!$O$13</c:f>
              <c:strCache>
                <c:ptCount val="1"/>
              </c:strCache>
            </c:strRef>
          </c:tx>
          <c:invertIfNegative val="0"/>
          <c:cat>
            <c:numRef>
              <c:f>'4.2'!$P$6</c:f>
              <c:numCache>
                <c:formatCode>General</c:formatCode>
                <c:ptCount val="1"/>
              </c:numCache>
            </c:numRef>
          </c:cat>
          <c:val>
            <c:numRef>
              <c:f>'4.2'!$P$13</c:f>
              <c:numCache>
                <c:formatCode>General</c:formatCode>
                <c:ptCount val="1"/>
              </c:numCache>
            </c:numRef>
          </c:val>
        </c:ser>
        <c:ser>
          <c:idx val="7"/>
          <c:order val="7"/>
          <c:tx>
            <c:strRef>
              <c:f>'4.2'!$O$14</c:f>
              <c:strCache>
                <c:ptCount val="1"/>
              </c:strCache>
            </c:strRef>
          </c:tx>
          <c:invertIfNegative val="0"/>
          <c:cat>
            <c:numRef>
              <c:f>'4.2'!$P$6</c:f>
              <c:numCache>
                <c:formatCode>General</c:formatCode>
                <c:ptCount val="1"/>
              </c:numCache>
            </c:numRef>
          </c:cat>
          <c:val>
            <c:numRef>
              <c:f>'4.2'!$P$14</c:f>
              <c:numCache>
                <c:formatCode>General</c:formatCode>
                <c:ptCount val="1"/>
              </c:numCache>
            </c:numRef>
          </c:val>
        </c:ser>
        <c:ser>
          <c:idx val="8"/>
          <c:order val="8"/>
          <c:tx>
            <c:strRef>
              <c:f>'4.2'!$O$15</c:f>
              <c:strCache>
                <c:ptCount val="1"/>
              </c:strCache>
            </c:strRef>
          </c:tx>
          <c:invertIfNegative val="0"/>
          <c:cat>
            <c:numRef>
              <c:f>'4.2'!$P$6</c:f>
              <c:numCache>
                <c:formatCode>General</c:formatCode>
                <c:ptCount val="1"/>
              </c:numCache>
            </c:numRef>
          </c:cat>
          <c:val>
            <c:numRef>
              <c:f>'4.2'!$P$15</c:f>
              <c:numCache>
                <c:formatCode>General</c:formatCode>
                <c:ptCount val="1"/>
              </c:numCache>
            </c:numRef>
          </c:val>
        </c:ser>
        <c:ser>
          <c:idx val="9"/>
          <c:order val="9"/>
          <c:tx>
            <c:strRef>
              <c:f>'4.2'!$O$16</c:f>
              <c:strCache>
                <c:ptCount val="1"/>
              </c:strCache>
            </c:strRef>
          </c:tx>
          <c:invertIfNegative val="0"/>
          <c:cat>
            <c:numRef>
              <c:f>'4.2'!$P$6</c:f>
              <c:numCache>
                <c:formatCode>General</c:formatCode>
                <c:ptCount val="1"/>
              </c:numCache>
            </c:numRef>
          </c:cat>
          <c:val>
            <c:numRef>
              <c:f>'4.2'!$P$16</c:f>
              <c:numCache>
                <c:formatCode>General</c:formatCode>
                <c:ptCount val="1"/>
              </c:numCache>
            </c:numRef>
          </c:val>
        </c:ser>
        <c:ser>
          <c:idx val="10"/>
          <c:order val="10"/>
          <c:tx>
            <c:strRef>
              <c:f>'4.2'!$O$17</c:f>
              <c:strCache>
                <c:ptCount val="1"/>
              </c:strCache>
            </c:strRef>
          </c:tx>
          <c:invertIfNegative val="0"/>
          <c:cat>
            <c:numRef>
              <c:f>'4.2'!$P$6</c:f>
              <c:numCache>
                <c:formatCode>General</c:formatCode>
                <c:ptCount val="1"/>
              </c:numCache>
            </c:numRef>
          </c:cat>
          <c:val>
            <c:numRef>
              <c:f>'4.2'!$P$17</c:f>
              <c:numCache>
                <c:formatCode>General</c:formatCode>
                <c:ptCount val="1"/>
              </c:numCache>
            </c:numRef>
          </c:val>
        </c:ser>
        <c:ser>
          <c:idx val="11"/>
          <c:order val="11"/>
          <c:tx>
            <c:strRef>
              <c:f>'4.2'!$O$18</c:f>
              <c:strCache>
                <c:ptCount val="1"/>
              </c:strCache>
            </c:strRef>
          </c:tx>
          <c:invertIfNegative val="0"/>
          <c:cat>
            <c:numRef>
              <c:f>'4.2'!$P$6</c:f>
              <c:numCache>
                <c:formatCode>General</c:formatCode>
                <c:ptCount val="1"/>
              </c:numCache>
            </c:numRef>
          </c:cat>
          <c:val>
            <c:numRef>
              <c:f>'4.2'!$P$18</c:f>
              <c:numCache>
                <c:formatCode>General</c:formatCode>
                <c:ptCount val="1"/>
              </c:numCache>
            </c:numRef>
          </c:val>
        </c:ser>
        <c:ser>
          <c:idx val="12"/>
          <c:order val="12"/>
          <c:tx>
            <c:strRef>
              <c:f>'4.2'!$O$19</c:f>
              <c:strCache>
                <c:ptCount val="1"/>
              </c:strCache>
            </c:strRef>
          </c:tx>
          <c:invertIfNegative val="0"/>
          <c:cat>
            <c:numRef>
              <c:f>'4.2'!$P$6</c:f>
              <c:numCache>
                <c:formatCode>General</c:formatCode>
                <c:ptCount val="1"/>
              </c:numCache>
            </c:numRef>
          </c:cat>
          <c:val>
            <c:numRef>
              <c:f>'4.2'!$P$19</c:f>
              <c:numCache>
                <c:formatCode>General</c:formatCode>
                <c:ptCount val="1"/>
              </c:numCache>
            </c:numRef>
          </c:val>
        </c:ser>
        <c:ser>
          <c:idx val="13"/>
          <c:order val="13"/>
          <c:tx>
            <c:strRef>
              <c:f>'4.2'!$O$20</c:f>
              <c:strCache>
                <c:ptCount val="1"/>
              </c:strCache>
            </c:strRef>
          </c:tx>
          <c:invertIfNegative val="0"/>
          <c:cat>
            <c:numRef>
              <c:f>'4.2'!$P$6</c:f>
              <c:numCache>
                <c:formatCode>General</c:formatCode>
                <c:ptCount val="1"/>
              </c:numCache>
            </c:numRef>
          </c:cat>
          <c:val>
            <c:numRef>
              <c:f>'4.2'!$P$20</c:f>
              <c:numCache>
                <c:formatCode>General</c:formatCode>
                <c:ptCount val="1"/>
              </c:numCache>
            </c:numRef>
          </c:val>
        </c:ser>
        <c:dLbls>
          <c:showLegendKey val="0"/>
          <c:showVal val="0"/>
          <c:showCatName val="0"/>
          <c:showSerName val="0"/>
          <c:showPercent val="0"/>
          <c:showBubbleSize val="0"/>
        </c:dLbls>
        <c:gapWidth val="150"/>
        <c:axId val="103834368"/>
        <c:axId val="103835904"/>
      </c:barChart>
      <c:catAx>
        <c:axId val="103834368"/>
        <c:scaling>
          <c:orientation val="minMax"/>
        </c:scaling>
        <c:delete val="1"/>
        <c:axPos val="b"/>
        <c:numFmt formatCode="General" sourceLinked="1"/>
        <c:majorTickMark val="out"/>
        <c:minorTickMark val="none"/>
        <c:tickLblPos val="nextTo"/>
        <c:crossAx val="103835904"/>
        <c:crosses val="autoZero"/>
        <c:auto val="1"/>
        <c:lblAlgn val="ctr"/>
        <c:lblOffset val="100"/>
        <c:noMultiLvlLbl val="0"/>
      </c:catAx>
      <c:valAx>
        <c:axId val="103835904"/>
        <c:scaling>
          <c:orientation val="minMax"/>
        </c:scaling>
        <c:delete val="1"/>
        <c:axPos val="l"/>
        <c:numFmt formatCode="General" sourceLinked="1"/>
        <c:majorTickMark val="out"/>
        <c:minorTickMark val="none"/>
        <c:tickLblPos val="nextTo"/>
        <c:crossAx val="103834368"/>
        <c:crosses val="autoZero"/>
        <c:crossBetween val="between"/>
      </c:valAx>
      <c:spPr>
        <a:noFill/>
      </c:spPr>
    </c:plotArea>
    <c:legend>
      <c:legendPos val="r"/>
      <c:layout>
        <c:manualLayout>
          <c:xMode val="edge"/>
          <c:yMode val="edge"/>
          <c:x val="0"/>
          <c:y val="0"/>
          <c:w val="1"/>
          <c:h val="1"/>
        </c:manualLayout>
      </c:layout>
      <c:overlay val="0"/>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'14.6'!$H$31:$H$38</c:f>
              <c:numCache>
                <c:formatCode>General</c:formatCode>
                <c:ptCount val="8"/>
              </c:numCache>
            </c:numRef>
          </c:cat>
          <c:val>
            <c:numRef>
              <c:f>'14.6'!$I$31:$I$38</c:f>
              <c:numCache>
                <c:formatCode>0.0%</c:formatCode>
                <c:ptCount val="8"/>
              </c:numCache>
            </c:numRef>
          </c:val>
        </c:ser>
        <c:dLbls>
          <c:showLegendKey val="0"/>
          <c:showVal val="0"/>
          <c:showCatName val="0"/>
          <c:showSerName val="0"/>
          <c:showPercent val="0"/>
          <c:showBubbleSize val="0"/>
        </c:dLbls>
        <c:gapWidth val="150"/>
        <c:axId val="199305472"/>
        <c:axId val="199327744"/>
      </c:barChart>
      <c:catAx>
        <c:axId val="199305472"/>
        <c:scaling>
          <c:orientation val="minMax"/>
        </c:scaling>
        <c:delete val="0"/>
        <c:axPos val="l"/>
        <c:numFmt formatCode="General" sourceLinked="1"/>
        <c:majorTickMark val="none"/>
        <c:minorTickMark val="none"/>
        <c:tickLblPos val="nextTo"/>
        <c:txPr>
          <a:bodyPr/>
          <a:lstStyle/>
          <a:p>
            <a:pPr>
              <a:defRPr sz="900"/>
            </a:pPr>
            <a:endParaRPr lang="cs-CZ"/>
          </a:p>
        </c:txPr>
        <c:crossAx val="199327744"/>
        <c:crosses val="autoZero"/>
        <c:auto val="1"/>
        <c:lblAlgn val="ctr"/>
        <c:lblOffset val="100"/>
        <c:noMultiLvlLbl val="0"/>
      </c:catAx>
      <c:valAx>
        <c:axId val="19932774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9930547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'14.6'!$J$31</c:f>
              <c:strCache>
                <c:ptCount val="1"/>
              </c:strCache>
            </c:strRef>
          </c:tx>
          <c:invertIfNegative val="0"/>
          <c:cat>
            <c:numRef>
              <c:f>'14.6'!$K$30:$M$30</c:f>
              <c:numCache>
                <c:formatCode>General</c:formatCode>
                <c:ptCount val="3"/>
              </c:numCache>
            </c:numRef>
          </c:cat>
          <c:val>
            <c:numRef>
              <c:f>'14.6'!$K$31:$M$31</c:f>
              <c:numCache>
                <c:formatCode>#,##0.0</c:formatCode>
                <c:ptCount val="3"/>
              </c:numCache>
            </c:numRef>
          </c:val>
        </c:ser>
        <c:ser>
          <c:idx val="1"/>
          <c:order val="1"/>
          <c:tx>
            <c:strRef>
              <c:f>'14.6'!$J$32</c:f>
              <c:strCache>
                <c:ptCount val="1"/>
              </c:strCache>
            </c:strRef>
          </c:tx>
          <c:invertIfNegative val="0"/>
          <c:cat>
            <c:numRef>
              <c:f>'14.6'!$K$30:$M$30</c:f>
              <c:numCache>
                <c:formatCode>General</c:formatCode>
                <c:ptCount val="3"/>
              </c:numCache>
            </c:numRef>
          </c:cat>
          <c:val>
            <c:numRef>
              <c:f>'14.6'!$K$32:$M$32</c:f>
              <c:numCache>
                <c:formatCode>#,##0.0</c:formatCode>
                <c:ptCount val="3"/>
              </c:numCache>
            </c:numRef>
          </c:val>
        </c:ser>
        <c:ser>
          <c:idx val="2"/>
          <c:order val="2"/>
          <c:tx>
            <c:strRef>
              <c:f>'14.6'!$J$33</c:f>
              <c:strCache>
                <c:ptCount val="1"/>
              </c:strCache>
            </c:strRef>
          </c:tx>
          <c:invertIfNegative val="0"/>
          <c:cat>
            <c:numRef>
              <c:f>'14.6'!$K$30:$M$30</c:f>
              <c:numCache>
                <c:formatCode>General</c:formatCode>
                <c:ptCount val="3"/>
              </c:numCache>
            </c:numRef>
          </c:cat>
          <c:val>
            <c:numRef>
              <c:f>'14.6'!$K$33:$M$33</c:f>
              <c:numCache>
                <c:formatCode>#,##0.0</c:formatCode>
                <c:ptCount val="3"/>
              </c:numCache>
            </c:numRef>
          </c:val>
        </c:ser>
        <c:ser>
          <c:idx val="3"/>
          <c:order val="3"/>
          <c:tx>
            <c:strRef>
              <c:f>'14.6'!$J$34</c:f>
              <c:strCache>
                <c:ptCount val="1"/>
              </c:strCache>
            </c:strRef>
          </c:tx>
          <c:invertIfNegative val="0"/>
          <c:cat>
            <c:numRef>
              <c:f>'14.6'!$K$30:$M$30</c:f>
              <c:numCache>
                <c:formatCode>General</c:formatCode>
                <c:ptCount val="3"/>
              </c:numCache>
            </c:numRef>
          </c:cat>
          <c:val>
            <c:numRef>
              <c:f>'14.6'!$K$34:$M$34</c:f>
              <c:numCache>
                <c:formatCode>#,##0.0</c:formatCode>
                <c:ptCount val="3"/>
              </c:numCache>
            </c:numRef>
          </c:val>
        </c:ser>
        <c:ser>
          <c:idx val="4"/>
          <c:order val="4"/>
          <c:tx>
            <c:strRef>
              <c:f>'14.6'!$J$35</c:f>
              <c:strCache>
                <c:ptCount val="1"/>
              </c:strCache>
            </c:strRef>
          </c:tx>
          <c:invertIfNegative val="0"/>
          <c:cat>
            <c:numRef>
              <c:f>'14.6'!$K$30:$M$30</c:f>
              <c:numCache>
                <c:formatCode>General</c:formatCode>
                <c:ptCount val="3"/>
              </c:numCache>
            </c:numRef>
          </c:cat>
          <c:val>
            <c:numRef>
              <c:f>'14.6'!$K$35:$M$35</c:f>
              <c:numCache>
                <c:formatCode>#,##0.0</c:formatCode>
                <c:ptCount val="3"/>
              </c:numCache>
            </c:numRef>
          </c:val>
        </c:ser>
        <c:ser>
          <c:idx val="5"/>
          <c:order val="5"/>
          <c:tx>
            <c:strRef>
              <c:f>'14.6'!$J$36</c:f>
              <c:strCache>
                <c:ptCount val="1"/>
              </c:strCache>
            </c:strRef>
          </c:tx>
          <c:invertIfNegative val="0"/>
          <c:cat>
            <c:numRef>
              <c:f>'14.6'!$K$30:$M$30</c:f>
              <c:numCache>
                <c:formatCode>General</c:formatCode>
                <c:ptCount val="3"/>
              </c:numCache>
            </c:numRef>
          </c:cat>
          <c:val>
            <c:numRef>
              <c:f>'14.6'!$K$36:$M$36</c:f>
              <c:numCache>
                <c:formatCode>#,##0.0</c:formatCode>
                <c:ptCount val="3"/>
              </c:numCache>
            </c:numRef>
          </c:val>
        </c:ser>
        <c:ser>
          <c:idx val="6"/>
          <c:order val="6"/>
          <c:tx>
            <c:strRef>
              <c:f>'14.6'!$J$37</c:f>
              <c:strCache>
                <c:ptCount val="1"/>
              </c:strCache>
            </c:strRef>
          </c:tx>
          <c:invertIfNegative val="0"/>
          <c:cat>
            <c:numRef>
              <c:f>'14.6'!$K$30:$M$30</c:f>
              <c:numCache>
                <c:formatCode>General</c:formatCode>
                <c:ptCount val="3"/>
              </c:numCache>
            </c:numRef>
          </c:cat>
          <c:val>
            <c:numRef>
              <c:f>'14.6'!$K$37:$M$37</c:f>
              <c:numCache>
                <c:formatCode>#,##0.0</c:formatCode>
                <c:ptCount val="3"/>
              </c:numCache>
            </c:numRef>
          </c:val>
        </c:ser>
        <c:ser>
          <c:idx val="7"/>
          <c:order val="7"/>
          <c:tx>
            <c:strRef>
              <c:f>'14.6'!$J$38</c:f>
              <c:strCache>
                <c:ptCount val="1"/>
              </c:strCache>
            </c:strRef>
          </c:tx>
          <c:spPr>
            <a:solidFill>
              <a:srgbClr val="FFC000"/>
            </a:solidFill>
          </c:spPr>
          <c:invertIfNegative val="0"/>
          <c:cat>
            <c:numRef>
              <c:f>'14.6'!$K$30:$M$30</c:f>
              <c:numCache>
                <c:formatCode>General</c:formatCode>
                <c:ptCount val="3"/>
              </c:numCache>
            </c:numRef>
          </c:cat>
          <c:val>
            <c:numRef>
              <c:f>'14.6'!$K$38:$M$38</c:f>
              <c:numCache>
                <c:formatCode>#,##0.0</c:formatCode>
                <c:ptCount val="3"/>
              </c:numCache>
            </c:numRef>
          </c:val>
        </c:ser>
        <c:dLbls>
          <c:showLegendKey val="0"/>
          <c:showVal val="0"/>
          <c:showCatName val="0"/>
          <c:showSerName val="0"/>
          <c:showPercent val="0"/>
          <c:showBubbleSize val="0"/>
        </c:dLbls>
        <c:gapWidth val="150"/>
        <c:overlap val="100"/>
        <c:axId val="199513216"/>
        <c:axId val="199514752"/>
      </c:barChart>
      <c:catAx>
        <c:axId val="199513216"/>
        <c:scaling>
          <c:orientation val="minMax"/>
        </c:scaling>
        <c:delete val="0"/>
        <c:axPos val="b"/>
        <c:numFmt formatCode="General" sourceLinked="1"/>
        <c:majorTickMark val="none"/>
        <c:minorTickMark val="none"/>
        <c:tickLblPos val="nextTo"/>
        <c:txPr>
          <a:bodyPr/>
          <a:lstStyle/>
          <a:p>
            <a:pPr>
              <a:defRPr sz="900"/>
            </a:pPr>
            <a:endParaRPr lang="cs-CZ"/>
          </a:p>
        </c:txPr>
        <c:crossAx val="199514752"/>
        <c:crosses val="autoZero"/>
        <c:auto val="1"/>
        <c:lblAlgn val="ctr"/>
        <c:lblOffset val="100"/>
        <c:noMultiLvlLbl val="0"/>
      </c:catAx>
      <c:valAx>
        <c:axId val="199514752"/>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99513216"/>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'14.6'!$L$19:$L$26</c:f>
              <c:numCache>
                <c:formatCode>General</c:formatCode>
                <c:ptCount val="8"/>
              </c:numCache>
            </c:numRef>
          </c:cat>
          <c:val>
            <c:numRef>
              <c:f>'14.6'!$M$19:$M$26</c:f>
              <c:numCache>
                <c:formatCode>0.0%</c:formatCode>
                <c:ptCount val="8"/>
              </c:numCache>
            </c:numRef>
          </c:val>
        </c:ser>
        <c:dLbls>
          <c:showLegendKey val="0"/>
          <c:showVal val="0"/>
          <c:showCatName val="0"/>
          <c:showSerName val="0"/>
          <c:showPercent val="0"/>
          <c:showBubbleSize val="0"/>
        </c:dLbls>
        <c:gapWidth val="150"/>
        <c:axId val="199539712"/>
        <c:axId val="200540928"/>
      </c:barChart>
      <c:catAx>
        <c:axId val="199539712"/>
        <c:scaling>
          <c:orientation val="minMax"/>
        </c:scaling>
        <c:delete val="0"/>
        <c:axPos val="l"/>
        <c:numFmt formatCode="General" sourceLinked="1"/>
        <c:majorTickMark val="none"/>
        <c:minorTickMark val="none"/>
        <c:tickLblPos val="nextTo"/>
        <c:txPr>
          <a:bodyPr/>
          <a:lstStyle/>
          <a:p>
            <a:pPr>
              <a:defRPr sz="900"/>
            </a:pPr>
            <a:endParaRPr lang="cs-CZ"/>
          </a:p>
        </c:txPr>
        <c:crossAx val="200540928"/>
        <c:crosses val="autoZero"/>
        <c:auto val="1"/>
        <c:lblAlgn val="ctr"/>
        <c:lblOffset val="100"/>
        <c:noMultiLvlLbl val="0"/>
      </c:catAx>
      <c:valAx>
        <c:axId val="20054092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199539712"/>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'14.7'!$J$19:$J$26</c:f>
              <c:numCache>
                <c:formatCode>General</c:formatCode>
                <c:ptCount val="8"/>
              </c:numCache>
            </c:numRef>
          </c:cat>
          <c:val>
            <c:numRef>
              <c:f>'14.7'!$K$19:$K$26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'14.7'!$H$19:$H$22</c:f>
              <c:numCache>
                <c:formatCode>0.0</c:formatCode>
                <c:ptCount val="4"/>
              </c:numCache>
            </c:numRef>
          </c:cat>
          <c:val>
            <c:numRef>
              <c:f>'14.7'!$I$19:$I$22</c:f>
              <c:numCache>
                <c:formatCode>0.0%</c:formatCode>
                <c:ptCount val="4"/>
              </c:numCache>
            </c:numRef>
          </c:val>
        </c:ser>
        <c:dLbls>
          <c:showLegendKey val="0"/>
          <c:showVal val="0"/>
          <c:showCatName val="0"/>
          <c:showSerName val="0"/>
          <c:showPercent val="0"/>
          <c:showBubbleSize val="0"/>
        </c:dLbls>
        <c:gapWidth val="150"/>
        <c:axId val="200880128"/>
        <c:axId val="200881664"/>
      </c:barChart>
      <c:catAx>
        <c:axId val="200880128"/>
        <c:scaling>
          <c:orientation val="maxMin"/>
        </c:scaling>
        <c:delete val="0"/>
        <c:axPos val="l"/>
        <c:numFmt formatCode="0.0" sourceLinked="1"/>
        <c:majorTickMark val="none"/>
        <c:minorTickMark val="none"/>
        <c:tickLblPos val="nextTo"/>
        <c:txPr>
          <a:bodyPr/>
          <a:lstStyle/>
          <a:p>
            <a:pPr>
              <a:defRPr sz="900"/>
            </a:pPr>
            <a:endParaRPr lang="cs-CZ"/>
          </a:p>
        </c:txPr>
        <c:crossAx val="200881664"/>
        <c:crosses val="autoZero"/>
        <c:auto val="1"/>
        <c:lblAlgn val="ctr"/>
        <c:lblOffset val="100"/>
        <c:noMultiLvlLbl val="0"/>
      </c:catAx>
      <c:valAx>
        <c:axId val="200881664"/>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00880128"/>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'14.7'!$H$31:$H$38</c:f>
              <c:numCache>
                <c:formatCode>General</c:formatCode>
                <c:ptCount val="8"/>
              </c:numCache>
            </c:numRef>
          </c:cat>
          <c:val>
            <c:numRef>
              <c:f>'14.7'!$I$31:$I$38</c:f>
              <c:numCache>
                <c:formatCode>0.0%</c:formatCode>
                <c:ptCount val="8"/>
              </c:numCache>
            </c:numRef>
          </c:val>
        </c:ser>
        <c:dLbls>
          <c:showLegendKey val="0"/>
          <c:showVal val="0"/>
          <c:showCatName val="0"/>
          <c:showSerName val="0"/>
          <c:showPercent val="0"/>
          <c:showBubbleSize val="0"/>
        </c:dLbls>
        <c:gapWidth val="150"/>
        <c:axId val="200914048"/>
        <c:axId val="200915584"/>
      </c:barChart>
      <c:catAx>
        <c:axId val="200914048"/>
        <c:scaling>
          <c:orientation val="minMax"/>
        </c:scaling>
        <c:delete val="0"/>
        <c:axPos val="l"/>
        <c:numFmt formatCode="General" sourceLinked="1"/>
        <c:majorTickMark val="none"/>
        <c:minorTickMark val="none"/>
        <c:tickLblPos val="nextTo"/>
        <c:txPr>
          <a:bodyPr/>
          <a:lstStyle/>
          <a:p>
            <a:pPr>
              <a:defRPr sz="900"/>
            </a:pPr>
            <a:endParaRPr lang="cs-CZ"/>
          </a:p>
        </c:txPr>
        <c:crossAx val="200915584"/>
        <c:crosses val="autoZero"/>
        <c:auto val="1"/>
        <c:lblAlgn val="ctr"/>
        <c:lblOffset val="100"/>
        <c:noMultiLvlLbl val="0"/>
      </c:catAx>
      <c:valAx>
        <c:axId val="20091558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0091404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'14.7'!$J$31</c:f>
              <c:strCache>
                <c:ptCount val="1"/>
              </c:strCache>
            </c:strRef>
          </c:tx>
          <c:invertIfNegative val="0"/>
          <c:cat>
            <c:numRef>
              <c:f>'14.7'!$K$30:$M$30</c:f>
              <c:numCache>
                <c:formatCode>General</c:formatCode>
                <c:ptCount val="3"/>
              </c:numCache>
            </c:numRef>
          </c:cat>
          <c:val>
            <c:numRef>
              <c:f>'14.7'!$K$31:$M$31</c:f>
              <c:numCache>
                <c:formatCode>#,##0.0</c:formatCode>
                <c:ptCount val="3"/>
              </c:numCache>
            </c:numRef>
          </c:val>
        </c:ser>
        <c:ser>
          <c:idx val="1"/>
          <c:order val="1"/>
          <c:tx>
            <c:strRef>
              <c:f>'14.7'!$J$32</c:f>
              <c:strCache>
                <c:ptCount val="1"/>
              </c:strCache>
            </c:strRef>
          </c:tx>
          <c:invertIfNegative val="0"/>
          <c:cat>
            <c:numRef>
              <c:f>'14.7'!$K$30:$M$30</c:f>
              <c:numCache>
                <c:formatCode>General</c:formatCode>
                <c:ptCount val="3"/>
              </c:numCache>
            </c:numRef>
          </c:cat>
          <c:val>
            <c:numRef>
              <c:f>'14.7'!$K$32:$M$32</c:f>
              <c:numCache>
                <c:formatCode>#,##0.0</c:formatCode>
                <c:ptCount val="3"/>
              </c:numCache>
            </c:numRef>
          </c:val>
        </c:ser>
        <c:ser>
          <c:idx val="2"/>
          <c:order val="2"/>
          <c:tx>
            <c:strRef>
              <c:f>'14.7'!$J$33</c:f>
              <c:strCache>
                <c:ptCount val="1"/>
              </c:strCache>
            </c:strRef>
          </c:tx>
          <c:invertIfNegative val="0"/>
          <c:cat>
            <c:numRef>
              <c:f>'14.7'!$K$30:$M$30</c:f>
              <c:numCache>
                <c:formatCode>General</c:formatCode>
                <c:ptCount val="3"/>
              </c:numCache>
            </c:numRef>
          </c:cat>
          <c:val>
            <c:numRef>
              <c:f>'14.7'!$K$33:$M$33</c:f>
              <c:numCache>
                <c:formatCode>#,##0.0</c:formatCode>
                <c:ptCount val="3"/>
              </c:numCache>
            </c:numRef>
          </c:val>
        </c:ser>
        <c:ser>
          <c:idx val="3"/>
          <c:order val="3"/>
          <c:tx>
            <c:strRef>
              <c:f>'14.7'!$J$34</c:f>
              <c:strCache>
                <c:ptCount val="1"/>
              </c:strCache>
            </c:strRef>
          </c:tx>
          <c:invertIfNegative val="0"/>
          <c:cat>
            <c:numRef>
              <c:f>'14.7'!$K$30:$M$30</c:f>
              <c:numCache>
                <c:formatCode>General</c:formatCode>
                <c:ptCount val="3"/>
              </c:numCache>
            </c:numRef>
          </c:cat>
          <c:val>
            <c:numRef>
              <c:f>'14.7'!$K$34:$M$34</c:f>
              <c:numCache>
                <c:formatCode>#,##0.0</c:formatCode>
                <c:ptCount val="3"/>
              </c:numCache>
            </c:numRef>
          </c:val>
        </c:ser>
        <c:ser>
          <c:idx val="4"/>
          <c:order val="4"/>
          <c:tx>
            <c:strRef>
              <c:f>'14.7'!$J$35</c:f>
              <c:strCache>
                <c:ptCount val="1"/>
              </c:strCache>
            </c:strRef>
          </c:tx>
          <c:invertIfNegative val="0"/>
          <c:cat>
            <c:numRef>
              <c:f>'14.7'!$K$30:$M$30</c:f>
              <c:numCache>
                <c:formatCode>General</c:formatCode>
                <c:ptCount val="3"/>
              </c:numCache>
            </c:numRef>
          </c:cat>
          <c:val>
            <c:numRef>
              <c:f>'14.7'!$K$35:$M$35</c:f>
              <c:numCache>
                <c:formatCode>#,##0.0</c:formatCode>
                <c:ptCount val="3"/>
              </c:numCache>
            </c:numRef>
          </c:val>
        </c:ser>
        <c:ser>
          <c:idx val="5"/>
          <c:order val="5"/>
          <c:tx>
            <c:strRef>
              <c:f>'14.7'!$J$36</c:f>
              <c:strCache>
                <c:ptCount val="1"/>
              </c:strCache>
            </c:strRef>
          </c:tx>
          <c:invertIfNegative val="0"/>
          <c:cat>
            <c:numRef>
              <c:f>'14.7'!$K$30:$M$30</c:f>
              <c:numCache>
                <c:formatCode>General</c:formatCode>
                <c:ptCount val="3"/>
              </c:numCache>
            </c:numRef>
          </c:cat>
          <c:val>
            <c:numRef>
              <c:f>'14.7'!$K$36:$M$36</c:f>
              <c:numCache>
                <c:formatCode>#,##0.0</c:formatCode>
                <c:ptCount val="3"/>
              </c:numCache>
            </c:numRef>
          </c:val>
        </c:ser>
        <c:ser>
          <c:idx val="6"/>
          <c:order val="6"/>
          <c:tx>
            <c:strRef>
              <c:f>'14.7'!$J$37</c:f>
              <c:strCache>
                <c:ptCount val="1"/>
              </c:strCache>
            </c:strRef>
          </c:tx>
          <c:invertIfNegative val="0"/>
          <c:cat>
            <c:numRef>
              <c:f>'14.7'!$K$30:$M$30</c:f>
              <c:numCache>
                <c:formatCode>General</c:formatCode>
                <c:ptCount val="3"/>
              </c:numCache>
            </c:numRef>
          </c:cat>
          <c:val>
            <c:numRef>
              <c:f>'14.7'!$K$37:$M$37</c:f>
              <c:numCache>
                <c:formatCode>#,##0.0</c:formatCode>
                <c:ptCount val="3"/>
              </c:numCache>
            </c:numRef>
          </c:val>
        </c:ser>
        <c:ser>
          <c:idx val="7"/>
          <c:order val="7"/>
          <c:tx>
            <c:strRef>
              <c:f>'14.7'!$J$38</c:f>
              <c:strCache>
                <c:ptCount val="1"/>
              </c:strCache>
            </c:strRef>
          </c:tx>
          <c:spPr>
            <a:solidFill>
              <a:srgbClr val="FFC000"/>
            </a:solidFill>
          </c:spPr>
          <c:invertIfNegative val="0"/>
          <c:cat>
            <c:numRef>
              <c:f>'14.7'!$K$30:$M$30</c:f>
              <c:numCache>
                <c:formatCode>General</c:formatCode>
                <c:ptCount val="3"/>
              </c:numCache>
            </c:numRef>
          </c:cat>
          <c:val>
            <c:numRef>
              <c:f>'14.7'!$K$38:$M$38</c:f>
              <c:numCache>
                <c:formatCode>#,##0.0</c:formatCode>
                <c:ptCount val="3"/>
              </c:numCache>
            </c:numRef>
          </c:val>
        </c:ser>
        <c:dLbls>
          <c:showLegendKey val="0"/>
          <c:showVal val="0"/>
          <c:showCatName val="0"/>
          <c:showSerName val="0"/>
          <c:showPercent val="0"/>
          <c:showBubbleSize val="0"/>
        </c:dLbls>
        <c:gapWidth val="150"/>
        <c:overlap val="100"/>
        <c:axId val="200978432"/>
        <c:axId val="200979968"/>
      </c:barChart>
      <c:catAx>
        <c:axId val="200978432"/>
        <c:scaling>
          <c:orientation val="minMax"/>
        </c:scaling>
        <c:delete val="0"/>
        <c:axPos val="b"/>
        <c:numFmt formatCode="General" sourceLinked="1"/>
        <c:majorTickMark val="none"/>
        <c:minorTickMark val="none"/>
        <c:tickLblPos val="nextTo"/>
        <c:txPr>
          <a:bodyPr/>
          <a:lstStyle/>
          <a:p>
            <a:pPr>
              <a:defRPr sz="900"/>
            </a:pPr>
            <a:endParaRPr lang="cs-CZ"/>
          </a:p>
        </c:txPr>
        <c:crossAx val="200979968"/>
        <c:crosses val="autoZero"/>
        <c:auto val="1"/>
        <c:lblAlgn val="ctr"/>
        <c:lblOffset val="100"/>
        <c:noMultiLvlLbl val="0"/>
      </c:catAx>
      <c:valAx>
        <c:axId val="200979968"/>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00978432"/>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'14.7'!$L$19:$L$26</c:f>
              <c:numCache>
                <c:formatCode>General</c:formatCode>
                <c:ptCount val="8"/>
              </c:numCache>
            </c:numRef>
          </c:cat>
          <c:val>
            <c:numRef>
              <c:f>'14.7'!$M$19:$M$26</c:f>
              <c:numCache>
                <c:formatCode>0.0%</c:formatCode>
                <c:ptCount val="8"/>
              </c:numCache>
            </c:numRef>
          </c:val>
        </c:ser>
        <c:dLbls>
          <c:showLegendKey val="0"/>
          <c:showVal val="0"/>
          <c:showCatName val="0"/>
          <c:showSerName val="0"/>
          <c:showPercent val="0"/>
          <c:showBubbleSize val="0"/>
        </c:dLbls>
        <c:gapWidth val="150"/>
        <c:axId val="200996736"/>
        <c:axId val="200998272"/>
      </c:barChart>
      <c:catAx>
        <c:axId val="200996736"/>
        <c:scaling>
          <c:orientation val="minMax"/>
        </c:scaling>
        <c:delete val="0"/>
        <c:axPos val="l"/>
        <c:numFmt formatCode="General" sourceLinked="1"/>
        <c:majorTickMark val="none"/>
        <c:minorTickMark val="none"/>
        <c:tickLblPos val="nextTo"/>
        <c:txPr>
          <a:bodyPr/>
          <a:lstStyle/>
          <a:p>
            <a:pPr>
              <a:defRPr sz="900"/>
            </a:pPr>
            <a:endParaRPr lang="cs-CZ"/>
          </a:p>
        </c:txPr>
        <c:crossAx val="200998272"/>
        <c:crosses val="autoZero"/>
        <c:auto val="1"/>
        <c:lblAlgn val="ctr"/>
        <c:lblOffset val="100"/>
        <c:noMultiLvlLbl val="0"/>
      </c:catAx>
      <c:valAx>
        <c:axId val="20099827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0099673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'14.8'!$J$19:$J$26</c:f>
              <c:numCache>
                <c:formatCode>General</c:formatCode>
                <c:ptCount val="8"/>
              </c:numCache>
            </c:numRef>
          </c:cat>
          <c:val>
            <c:numRef>
              <c:f>'14.8'!$K$19:$K$26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'14.8'!$H$19:$H$22</c:f>
              <c:numCache>
                <c:formatCode>0.0</c:formatCode>
                <c:ptCount val="4"/>
              </c:numCache>
            </c:numRef>
          </c:cat>
          <c:val>
            <c:numRef>
              <c:f>'14.8'!$I$19:$I$22</c:f>
              <c:numCache>
                <c:formatCode>0.0%</c:formatCode>
                <c:ptCount val="4"/>
              </c:numCache>
            </c:numRef>
          </c:val>
        </c:ser>
        <c:dLbls>
          <c:showLegendKey val="0"/>
          <c:showVal val="0"/>
          <c:showCatName val="0"/>
          <c:showSerName val="0"/>
          <c:showPercent val="0"/>
          <c:showBubbleSize val="0"/>
        </c:dLbls>
        <c:gapWidth val="150"/>
        <c:axId val="201489024"/>
        <c:axId val="201503104"/>
      </c:barChart>
      <c:catAx>
        <c:axId val="201489024"/>
        <c:scaling>
          <c:orientation val="maxMin"/>
        </c:scaling>
        <c:delete val="0"/>
        <c:axPos val="l"/>
        <c:numFmt formatCode="0.0" sourceLinked="1"/>
        <c:majorTickMark val="none"/>
        <c:minorTickMark val="none"/>
        <c:tickLblPos val="nextTo"/>
        <c:txPr>
          <a:bodyPr/>
          <a:lstStyle/>
          <a:p>
            <a:pPr>
              <a:defRPr sz="900"/>
            </a:pPr>
            <a:endParaRPr lang="cs-CZ"/>
          </a:p>
        </c:txPr>
        <c:crossAx val="201503104"/>
        <c:crosses val="autoZero"/>
        <c:auto val="1"/>
        <c:lblAlgn val="ctr"/>
        <c:lblOffset val="100"/>
        <c:noMultiLvlLbl val="0"/>
      </c:catAx>
      <c:valAx>
        <c:axId val="201503104"/>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01489024"/>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tepla brutto v krajích ČR (TJ)</a:t>
            </a:r>
          </a:p>
        </c:rich>
      </c:tx>
      <c:overlay val="0"/>
    </c:title>
    <c:autoTitleDeleted val="0"/>
    <c:plotArea>
      <c:layout/>
      <c:barChart>
        <c:barDir val="col"/>
        <c:grouping val="stacked"/>
        <c:varyColors val="0"/>
        <c:ser>
          <c:idx val="0"/>
          <c:order val="0"/>
          <c:tx>
            <c:strRef>
              <c:f>'4.2'!$A$7</c:f>
              <c:strCache>
                <c:ptCount val="1"/>
                <c:pt idx="0">
                  <c:v>Hlavní město Praha</c:v>
                </c:pt>
              </c:strCache>
            </c:strRef>
          </c:tx>
          <c:invertIfNegative val="0"/>
          <c:val>
            <c:numRef>
              <c:f>'4.2'!$B$7:$M$7</c:f>
              <c:numCache>
                <c:formatCode>#,##0.0</c:formatCode>
                <c:ptCount val="12"/>
                <c:pt idx="0">
                  <c:v>900.90467799999999</c:v>
                </c:pt>
                <c:pt idx="1">
                  <c:v>660.85309400000006</c:v>
                </c:pt>
                <c:pt idx="2">
                  <c:v>586.817318</c:v>
                </c:pt>
                <c:pt idx="3">
                  <c:v>0</c:v>
                </c:pt>
                <c:pt idx="4">
                  <c:v>0</c:v>
                </c:pt>
                <c:pt idx="5">
                  <c:v>0</c:v>
                </c:pt>
                <c:pt idx="6">
                  <c:v>0</c:v>
                </c:pt>
                <c:pt idx="7">
                  <c:v>0</c:v>
                </c:pt>
                <c:pt idx="8">
                  <c:v>0</c:v>
                </c:pt>
                <c:pt idx="9">
                  <c:v>0</c:v>
                </c:pt>
                <c:pt idx="10">
                  <c:v>0</c:v>
                </c:pt>
                <c:pt idx="11">
                  <c:v>0</c:v>
                </c:pt>
              </c:numCache>
            </c:numRef>
          </c:val>
        </c:ser>
        <c:ser>
          <c:idx val="1"/>
          <c:order val="1"/>
          <c:tx>
            <c:strRef>
              <c:f>'4.2'!$A$8</c:f>
              <c:strCache>
                <c:ptCount val="1"/>
                <c:pt idx="0">
                  <c:v>Jihočeský kraj</c:v>
                </c:pt>
              </c:strCache>
            </c:strRef>
          </c:tx>
          <c:invertIfNegative val="0"/>
          <c:val>
            <c:numRef>
              <c:f>'4.2'!$B$8:$M$8</c:f>
              <c:numCache>
                <c:formatCode>#,##0.0</c:formatCode>
                <c:ptCount val="12"/>
                <c:pt idx="0">
                  <c:v>1085.0866599999999</c:v>
                </c:pt>
                <c:pt idx="1">
                  <c:v>863.06701200000055</c:v>
                </c:pt>
                <c:pt idx="2">
                  <c:v>760.31166900000017</c:v>
                </c:pt>
                <c:pt idx="3">
                  <c:v>0</c:v>
                </c:pt>
                <c:pt idx="4">
                  <c:v>0</c:v>
                </c:pt>
                <c:pt idx="5">
                  <c:v>0</c:v>
                </c:pt>
                <c:pt idx="6">
                  <c:v>0</c:v>
                </c:pt>
                <c:pt idx="7">
                  <c:v>0</c:v>
                </c:pt>
                <c:pt idx="8">
                  <c:v>0</c:v>
                </c:pt>
                <c:pt idx="9">
                  <c:v>0</c:v>
                </c:pt>
                <c:pt idx="10">
                  <c:v>0</c:v>
                </c:pt>
                <c:pt idx="11">
                  <c:v>0</c:v>
                </c:pt>
              </c:numCache>
            </c:numRef>
          </c:val>
        </c:ser>
        <c:ser>
          <c:idx val="2"/>
          <c:order val="2"/>
          <c:tx>
            <c:strRef>
              <c:f>'4.2'!$A$9</c:f>
              <c:strCache>
                <c:ptCount val="1"/>
                <c:pt idx="0">
                  <c:v>Jihomoravský kraj</c:v>
                </c:pt>
              </c:strCache>
            </c:strRef>
          </c:tx>
          <c:invertIfNegative val="0"/>
          <c:val>
            <c:numRef>
              <c:f>'4.2'!$B$9:$M$9</c:f>
              <c:numCache>
                <c:formatCode>#,##0.0</c:formatCode>
                <c:ptCount val="12"/>
                <c:pt idx="0">
                  <c:v>1224.0466100000001</c:v>
                </c:pt>
                <c:pt idx="1">
                  <c:v>901.56587799999954</c:v>
                </c:pt>
                <c:pt idx="2">
                  <c:v>769.85678699999983</c:v>
                </c:pt>
                <c:pt idx="3">
                  <c:v>0</c:v>
                </c:pt>
                <c:pt idx="4">
                  <c:v>0</c:v>
                </c:pt>
                <c:pt idx="5">
                  <c:v>0</c:v>
                </c:pt>
                <c:pt idx="6">
                  <c:v>0</c:v>
                </c:pt>
                <c:pt idx="7">
                  <c:v>0</c:v>
                </c:pt>
                <c:pt idx="8">
                  <c:v>0</c:v>
                </c:pt>
                <c:pt idx="9">
                  <c:v>0</c:v>
                </c:pt>
                <c:pt idx="10">
                  <c:v>0</c:v>
                </c:pt>
                <c:pt idx="11">
                  <c:v>0</c:v>
                </c:pt>
              </c:numCache>
            </c:numRef>
          </c:val>
        </c:ser>
        <c:ser>
          <c:idx val="3"/>
          <c:order val="3"/>
          <c:tx>
            <c:strRef>
              <c:f>'4.2'!$A$10</c:f>
              <c:strCache>
                <c:ptCount val="1"/>
                <c:pt idx="0">
                  <c:v>Karlovarský kraj</c:v>
                </c:pt>
              </c:strCache>
            </c:strRef>
          </c:tx>
          <c:invertIfNegative val="0"/>
          <c:val>
            <c:numRef>
              <c:f>'4.2'!$B$10:$M$10</c:f>
              <c:numCache>
                <c:formatCode>#,##0.0</c:formatCode>
                <c:ptCount val="12"/>
                <c:pt idx="0">
                  <c:v>1699.9042419999992</c:v>
                </c:pt>
                <c:pt idx="1">
                  <c:v>1480.9304789999999</c:v>
                </c:pt>
                <c:pt idx="2">
                  <c:v>1398.7241389999999</c:v>
                </c:pt>
                <c:pt idx="3">
                  <c:v>0</c:v>
                </c:pt>
                <c:pt idx="4">
                  <c:v>0</c:v>
                </c:pt>
                <c:pt idx="5">
                  <c:v>0</c:v>
                </c:pt>
                <c:pt idx="6">
                  <c:v>0</c:v>
                </c:pt>
                <c:pt idx="7">
                  <c:v>0</c:v>
                </c:pt>
                <c:pt idx="8">
                  <c:v>0</c:v>
                </c:pt>
                <c:pt idx="9">
                  <c:v>0</c:v>
                </c:pt>
                <c:pt idx="10">
                  <c:v>0</c:v>
                </c:pt>
                <c:pt idx="11">
                  <c:v>0</c:v>
                </c:pt>
              </c:numCache>
            </c:numRef>
          </c:val>
        </c:ser>
        <c:ser>
          <c:idx val="4"/>
          <c:order val="4"/>
          <c:tx>
            <c:strRef>
              <c:f>'4.2'!$A$11</c:f>
              <c:strCache>
                <c:ptCount val="1"/>
                <c:pt idx="0">
                  <c:v>Kraj Vysočina</c:v>
                </c:pt>
              </c:strCache>
            </c:strRef>
          </c:tx>
          <c:invertIfNegative val="0"/>
          <c:val>
            <c:numRef>
              <c:f>'4.2'!$B$11:$M$11</c:f>
              <c:numCache>
                <c:formatCode>#,##0.0</c:formatCode>
                <c:ptCount val="12"/>
                <c:pt idx="0">
                  <c:v>486.91012292526079</c:v>
                </c:pt>
                <c:pt idx="1">
                  <c:v>387.2712503925934</c:v>
                </c:pt>
                <c:pt idx="2">
                  <c:v>330.61280495913951</c:v>
                </c:pt>
                <c:pt idx="3">
                  <c:v>0</c:v>
                </c:pt>
                <c:pt idx="4">
                  <c:v>0</c:v>
                </c:pt>
                <c:pt idx="5">
                  <c:v>0</c:v>
                </c:pt>
                <c:pt idx="6">
                  <c:v>0</c:v>
                </c:pt>
                <c:pt idx="7">
                  <c:v>0</c:v>
                </c:pt>
                <c:pt idx="8">
                  <c:v>0</c:v>
                </c:pt>
                <c:pt idx="9">
                  <c:v>0</c:v>
                </c:pt>
                <c:pt idx="10">
                  <c:v>0</c:v>
                </c:pt>
                <c:pt idx="11">
                  <c:v>0</c:v>
                </c:pt>
              </c:numCache>
            </c:numRef>
          </c:val>
        </c:ser>
        <c:ser>
          <c:idx val="5"/>
          <c:order val="5"/>
          <c:tx>
            <c:strRef>
              <c:f>'4.2'!$A$12</c:f>
              <c:strCache>
                <c:ptCount val="1"/>
                <c:pt idx="0">
                  <c:v>Královéhradecký kraj</c:v>
                </c:pt>
              </c:strCache>
            </c:strRef>
          </c:tx>
          <c:invertIfNegative val="0"/>
          <c:val>
            <c:numRef>
              <c:f>'4.2'!$B$12:$M$12</c:f>
              <c:numCache>
                <c:formatCode>#,##0.0</c:formatCode>
                <c:ptCount val="12"/>
                <c:pt idx="0">
                  <c:v>631.87546992655882</c:v>
                </c:pt>
                <c:pt idx="1">
                  <c:v>475.1484874386137</c:v>
                </c:pt>
                <c:pt idx="2">
                  <c:v>439.37733050337698</c:v>
                </c:pt>
                <c:pt idx="3">
                  <c:v>0</c:v>
                </c:pt>
                <c:pt idx="4">
                  <c:v>0</c:v>
                </c:pt>
                <c:pt idx="5">
                  <c:v>0</c:v>
                </c:pt>
                <c:pt idx="6">
                  <c:v>0</c:v>
                </c:pt>
                <c:pt idx="7">
                  <c:v>0</c:v>
                </c:pt>
                <c:pt idx="8">
                  <c:v>0</c:v>
                </c:pt>
                <c:pt idx="9">
                  <c:v>0</c:v>
                </c:pt>
                <c:pt idx="10">
                  <c:v>0</c:v>
                </c:pt>
                <c:pt idx="11">
                  <c:v>0</c:v>
                </c:pt>
              </c:numCache>
            </c:numRef>
          </c:val>
        </c:ser>
        <c:ser>
          <c:idx val="6"/>
          <c:order val="6"/>
          <c:tx>
            <c:strRef>
              <c:f>'4.2'!$A$13</c:f>
              <c:strCache>
                <c:ptCount val="1"/>
                <c:pt idx="0">
                  <c:v>Liberecký kraj</c:v>
                </c:pt>
              </c:strCache>
            </c:strRef>
          </c:tx>
          <c:invertIfNegative val="0"/>
          <c:val>
            <c:numRef>
              <c:f>'4.2'!$B$13:$M$13</c:f>
              <c:numCache>
                <c:formatCode>#,##0.0</c:formatCode>
                <c:ptCount val="12"/>
                <c:pt idx="0">
                  <c:v>389.39264700000001</c:v>
                </c:pt>
                <c:pt idx="1">
                  <c:v>302.21148299999999</c:v>
                </c:pt>
                <c:pt idx="2">
                  <c:v>271.85642199999995</c:v>
                </c:pt>
                <c:pt idx="3">
                  <c:v>0</c:v>
                </c:pt>
                <c:pt idx="4">
                  <c:v>0</c:v>
                </c:pt>
                <c:pt idx="5">
                  <c:v>0</c:v>
                </c:pt>
                <c:pt idx="6">
                  <c:v>0</c:v>
                </c:pt>
                <c:pt idx="7">
                  <c:v>0</c:v>
                </c:pt>
                <c:pt idx="8">
                  <c:v>0</c:v>
                </c:pt>
                <c:pt idx="9">
                  <c:v>0</c:v>
                </c:pt>
                <c:pt idx="10">
                  <c:v>0</c:v>
                </c:pt>
                <c:pt idx="11">
                  <c:v>0</c:v>
                </c:pt>
              </c:numCache>
            </c:numRef>
          </c:val>
        </c:ser>
        <c:ser>
          <c:idx val="7"/>
          <c:order val="7"/>
          <c:tx>
            <c:strRef>
              <c:f>'4.2'!$A$14</c:f>
              <c:strCache>
                <c:ptCount val="1"/>
                <c:pt idx="0">
                  <c:v>Moravskoslezský kraj</c:v>
                </c:pt>
              </c:strCache>
            </c:strRef>
          </c:tx>
          <c:invertIfNegative val="0"/>
          <c:val>
            <c:numRef>
              <c:f>'4.2'!$B$14:$M$14</c:f>
              <c:numCache>
                <c:formatCode>#,##0.0</c:formatCode>
                <c:ptCount val="12"/>
                <c:pt idx="0">
                  <c:v>4203.9406099999997</c:v>
                </c:pt>
                <c:pt idx="1">
                  <c:v>3212.3859882714146</c:v>
                </c:pt>
                <c:pt idx="2">
                  <c:v>3042.1193105060306</c:v>
                </c:pt>
                <c:pt idx="3">
                  <c:v>0</c:v>
                </c:pt>
                <c:pt idx="4">
                  <c:v>0</c:v>
                </c:pt>
                <c:pt idx="5">
                  <c:v>0</c:v>
                </c:pt>
                <c:pt idx="6">
                  <c:v>0</c:v>
                </c:pt>
                <c:pt idx="7">
                  <c:v>0</c:v>
                </c:pt>
                <c:pt idx="8">
                  <c:v>0</c:v>
                </c:pt>
                <c:pt idx="9">
                  <c:v>0</c:v>
                </c:pt>
                <c:pt idx="10">
                  <c:v>0</c:v>
                </c:pt>
                <c:pt idx="11">
                  <c:v>0</c:v>
                </c:pt>
              </c:numCache>
            </c:numRef>
          </c:val>
        </c:ser>
        <c:ser>
          <c:idx val="8"/>
          <c:order val="8"/>
          <c:tx>
            <c:strRef>
              <c:f>'4.2'!$A$15</c:f>
              <c:strCache>
                <c:ptCount val="1"/>
                <c:pt idx="0">
                  <c:v>Olomoucký kraj</c:v>
                </c:pt>
              </c:strCache>
            </c:strRef>
          </c:tx>
          <c:invertIfNegative val="0"/>
          <c:val>
            <c:numRef>
              <c:f>'4.2'!$B$15:$M$15</c:f>
              <c:numCache>
                <c:formatCode>#,##0.0</c:formatCode>
                <c:ptCount val="12"/>
                <c:pt idx="0">
                  <c:v>904.41005300000018</c:v>
                </c:pt>
                <c:pt idx="1">
                  <c:v>681.45602099999974</c:v>
                </c:pt>
                <c:pt idx="2">
                  <c:v>605.09093499999994</c:v>
                </c:pt>
                <c:pt idx="3">
                  <c:v>0</c:v>
                </c:pt>
                <c:pt idx="4">
                  <c:v>0</c:v>
                </c:pt>
                <c:pt idx="5">
                  <c:v>0</c:v>
                </c:pt>
                <c:pt idx="6">
                  <c:v>0</c:v>
                </c:pt>
                <c:pt idx="7">
                  <c:v>0</c:v>
                </c:pt>
                <c:pt idx="8">
                  <c:v>0</c:v>
                </c:pt>
                <c:pt idx="9">
                  <c:v>0</c:v>
                </c:pt>
                <c:pt idx="10">
                  <c:v>0</c:v>
                </c:pt>
                <c:pt idx="11">
                  <c:v>0</c:v>
                </c:pt>
              </c:numCache>
            </c:numRef>
          </c:val>
        </c:ser>
        <c:ser>
          <c:idx val="9"/>
          <c:order val="9"/>
          <c:tx>
            <c:strRef>
              <c:f>'4.2'!$A$16</c:f>
              <c:strCache>
                <c:ptCount val="1"/>
                <c:pt idx="0">
                  <c:v>Pardubický kraj</c:v>
                </c:pt>
              </c:strCache>
            </c:strRef>
          </c:tx>
          <c:invertIfNegative val="0"/>
          <c:val>
            <c:numRef>
              <c:f>'4.2'!$B$16:$M$16</c:f>
              <c:numCache>
                <c:formatCode>#,##0.0</c:formatCode>
                <c:ptCount val="12"/>
                <c:pt idx="0">
                  <c:v>1049.9038746258959</c:v>
                </c:pt>
                <c:pt idx="1">
                  <c:v>827.06828853561501</c:v>
                </c:pt>
                <c:pt idx="2">
                  <c:v>709.56223924339088</c:v>
                </c:pt>
                <c:pt idx="3">
                  <c:v>0</c:v>
                </c:pt>
                <c:pt idx="4">
                  <c:v>0</c:v>
                </c:pt>
                <c:pt idx="5">
                  <c:v>0</c:v>
                </c:pt>
                <c:pt idx="6">
                  <c:v>0</c:v>
                </c:pt>
                <c:pt idx="7">
                  <c:v>0</c:v>
                </c:pt>
                <c:pt idx="8">
                  <c:v>0</c:v>
                </c:pt>
                <c:pt idx="9">
                  <c:v>0</c:v>
                </c:pt>
                <c:pt idx="10">
                  <c:v>0</c:v>
                </c:pt>
                <c:pt idx="11">
                  <c:v>0</c:v>
                </c:pt>
              </c:numCache>
            </c:numRef>
          </c:val>
        </c:ser>
        <c:ser>
          <c:idx val="10"/>
          <c:order val="10"/>
          <c:tx>
            <c:strRef>
              <c:f>'4.2'!$A$17</c:f>
              <c:strCache>
                <c:ptCount val="1"/>
                <c:pt idx="0">
                  <c:v>Plzeňský kraj</c:v>
                </c:pt>
              </c:strCache>
            </c:strRef>
          </c:tx>
          <c:invertIfNegative val="0"/>
          <c:val>
            <c:numRef>
              <c:f>'4.2'!$B$17:$M$17</c:f>
              <c:numCache>
                <c:formatCode>#,##0.0</c:formatCode>
                <c:ptCount val="12"/>
                <c:pt idx="0">
                  <c:v>869.0121552783877</c:v>
                </c:pt>
                <c:pt idx="1">
                  <c:v>693.15248450050001</c:v>
                </c:pt>
                <c:pt idx="2">
                  <c:v>618.28409247665149</c:v>
                </c:pt>
                <c:pt idx="3">
                  <c:v>0</c:v>
                </c:pt>
                <c:pt idx="4">
                  <c:v>0</c:v>
                </c:pt>
                <c:pt idx="5">
                  <c:v>0</c:v>
                </c:pt>
                <c:pt idx="6">
                  <c:v>0</c:v>
                </c:pt>
                <c:pt idx="7">
                  <c:v>0</c:v>
                </c:pt>
                <c:pt idx="8">
                  <c:v>0</c:v>
                </c:pt>
                <c:pt idx="9">
                  <c:v>0</c:v>
                </c:pt>
                <c:pt idx="10">
                  <c:v>0</c:v>
                </c:pt>
                <c:pt idx="11">
                  <c:v>0</c:v>
                </c:pt>
              </c:numCache>
            </c:numRef>
          </c:val>
        </c:ser>
        <c:ser>
          <c:idx val="11"/>
          <c:order val="11"/>
          <c:tx>
            <c:strRef>
              <c:f>'4.2'!$A$18</c:f>
              <c:strCache>
                <c:ptCount val="1"/>
                <c:pt idx="0">
                  <c:v>Středočeský kraj</c:v>
                </c:pt>
              </c:strCache>
            </c:strRef>
          </c:tx>
          <c:invertIfNegative val="0"/>
          <c:val>
            <c:numRef>
              <c:f>'4.2'!$B$18:$M$18</c:f>
              <c:numCache>
                <c:formatCode>#,##0.0</c:formatCode>
                <c:ptCount val="12"/>
                <c:pt idx="0">
                  <c:v>3837.0777510000012</c:v>
                </c:pt>
                <c:pt idx="1">
                  <c:v>3110.4758809999994</c:v>
                </c:pt>
                <c:pt idx="2">
                  <c:v>2801.0366599999993</c:v>
                </c:pt>
                <c:pt idx="3">
                  <c:v>0</c:v>
                </c:pt>
                <c:pt idx="4">
                  <c:v>0</c:v>
                </c:pt>
                <c:pt idx="5">
                  <c:v>0</c:v>
                </c:pt>
                <c:pt idx="6">
                  <c:v>0</c:v>
                </c:pt>
                <c:pt idx="7">
                  <c:v>0</c:v>
                </c:pt>
                <c:pt idx="8">
                  <c:v>0</c:v>
                </c:pt>
                <c:pt idx="9">
                  <c:v>0</c:v>
                </c:pt>
                <c:pt idx="10">
                  <c:v>0</c:v>
                </c:pt>
                <c:pt idx="11">
                  <c:v>0</c:v>
                </c:pt>
              </c:numCache>
            </c:numRef>
          </c:val>
        </c:ser>
        <c:ser>
          <c:idx val="12"/>
          <c:order val="12"/>
          <c:tx>
            <c:strRef>
              <c:f>'4.2'!$A$19</c:f>
              <c:strCache>
                <c:ptCount val="1"/>
                <c:pt idx="0">
                  <c:v>Ústecký kraj</c:v>
                </c:pt>
              </c:strCache>
            </c:strRef>
          </c:tx>
          <c:invertIfNegative val="0"/>
          <c:val>
            <c:numRef>
              <c:f>'4.2'!$B$19:$M$19</c:f>
              <c:numCache>
                <c:formatCode>#,##0.0</c:formatCode>
                <c:ptCount val="12"/>
                <c:pt idx="0">
                  <c:v>3550.4981470000007</c:v>
                </c:pt>
                <c:pt idx="1">
                  <c:v>3008.329412</c:v>
                </c:pt>
                <c:pt idx="2">
                  <c:v>2898.1155269999999</c:v>
                </c:pt>
                <c:pt idx="3">
                  <c:v>0</c:v>
                </c:pt>
                <c:pt idx="4">
                  <c:v>0</c:v>
                </c:pt>
                <c:pt idx="5">
                  <c:v>0</c:v>
                </c:pt>
                <c:pt idx="6">
                  <c:v>0</c:v>
                </c:pt>
                <c:pt idx="7">
                  <c:v>0</c:v>
                </c:pt>
                <c:pt idx="8">
                  <c:v>0</c:v>
                </c:pt>
                <c:pt idx="9">
                  <c:v>0</c:v>
                </c:pt>
                <c:pt idx="10">
                  <c:v>0</c:v>
                </c:pt>
                <c:pt idx="11">
                  <c:v>0</c:v>
                </c:pt>
              </c:numCache>
            </c:numRef>
          </c:val>
        </c:ser>
        <c:ser>
          <c:idx val="13"/>
          <c:order val="13"/>
          <c:tx>
            <c:strRef>
              <c:f>'4.2'!$A$20</c:f>
              <c:strCache>
                <c:ptCount val="1"/>
                <c:pt idx="0">
                  <c:v>Zlínský kraj</c:v>
                </c:pt>
              </c:strCache>
            </c:strRef>
          </c:tx>
          <c:invertIfNegative val="0"/>
          <c:val>
            <c:numRef>
              <c:f>'4.2'!$B$20:$M$20</c:f>
              <c:numCache>
                <c:formatCode>#,##0.0</c:formatCode>
                <c:ptCount val="12"/>
                <c:pt idx="0">
                  <c:v>1084.1741829999992</c:v>
                </c:pt>
                <c:pt idx="1">
                  <c:v>880.56289999999979</c:v>
                </c:pt>
                <c:pt idx="2">
                  <c:v>779.85695999999984</c:v>
                </c:pt>
                <c:pt idx="3">
                  <c:v>0</c:v>
                </c:pt>
                <c:pt idx="4">
                  <c:v>0</c:v>
                </c:pt>
                <c:pt idx="5">
                  <c:v>0</c:v>
                </c:pt>
                <c:pt idx="6">
                  <c:v>0</c:v>
                </c:pt>
                <c:pt idx="7">
                  <c:v>0</c:v>
                </c:pt>
                <c:pt idx="8">
                  <c:v>0</c:v>
                </c:pt>
                <c:pt idx="9">
                  <c:v>0</c:v>
                </c:pt>
                <c:pt idx="10">
                  <c:v>0</c:v>
                </c:pt>
                <c:pt idx="11">
                  <c:v>0</c:v>
                </c:pt>
              </c:numCache>
            </c:numRef>
          </c:val>
        </c:ser>
        <c:dLbls>
          <c:showLegendKey val="0"/>
          <c:showVal val="0"/>
          <c:showCatName val="0"/>
          <c:showSerName val="0"/>
          <c:showPercent val="0"/>
          <c:showBubbleSize val="0"/>
        </c:dLbls>
        <c:gapWidth val="104"/>
        <c:overlap val="100"/>
        <c:axId val="103965056"/>
        <c:axId val="103966592"/>
      </c:barChart>
      <c:catAx>
        <c:axId val="103965056"/>
        <c:scaling>
          <c:orientation val="minMax"/>
        </c:scaling>
        <c:delete val="0"/>
        <c:axPos val="b"/>
        <c:majorTickMark val="none"/>
        <c:minorTickMark val="none"/>
        <c:tickLblPos val="nextTo"/>
        <c:txPr>
          <a:bodyPr/>
          <a:lstStyle/>
          <a:p>
            <a:pPr>
              <a:defRPr sz="900"/>
            </a:pPr>
            <a:endParaRPr lang="cs-CZ"/>
          </a:p>
        </c:txPr>
        <c:crossAx val="103966592"/>
        <c:crosses val="autoZero"/>
        <c:auto val="1"/>
        <c:lblAlgn val="ctr"/>
        <c:lblOffset val="100"/>
        <c:noMultiLvlLbl val="0"/>
      </c:catAx>
      <c:valAx>
        <c:axId val="103966592"/>
        <c:scaling>
          <c:orientation val="minMax"/>
          <c:max val="25000"/>
        </c:scaling>
        <c:delete val="0"/>
        <c:axPos val="l"/>
        <c:majorGridlines/>
        <c:numFmt formatCode="#,##0" sourceLinked="0"/>
        <c:majorTickMark val="out"/>
        <c:minorTickMark val="none"/>
        <c:tickLblPos val="nextTo"/>
        <c:spPr>
          <a:ln>
            <a:noFill/>
          </a:ln>
        </c:spPr>
        <c:txPr>
          <a:bodyPr/>
          <a:lstStyle/>
          <a:p>
            <a:pPr>
              <a:defRPr sz="900"/>
            </a:pPr>
            <a:endParaRPr lang="cs-CZ"/>
          </a:p>
        </c:txPr>
        <c:crossAx val="103965056"/>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'14.8'!$H$31:$H$38</c:f>
              <c:numCache>
                <c:formatCode>General</c:formatCode>
                <c:ptCount val="8"/>
              </c:numCache>
            </c:numRef>
          </c:cat>
          <c:val>
            <c:numRef>
              <c:f>'14.8'!$I$31:$I$38</c:f>
              <c:numCache>
                <c:formatCode>0.0%</c:formatCode>
                <c:ptCount val="8"/>
              </c:numCache>
            </c:numRef>
          </c:val>
        </c:ser>
        <c:dLbls>
          <c:showLegendKey val="0"/>
          <c:showVal val="0"/>
          <c:showCatName val="0"/>
          <c:showSerName val="0"/>
          <c:showPercent val="0"/>
          <c:showBubbleSize val="0"/>
        </c:dLbls>
        <c:gapWidth val="150"/>
        <c:axId val="201609216"/>
        <c:axId val="201610752"/>
      </c:barChart>
      <c:catAx>
        <c:axId val="201609216"/>
        <c:scaling>
          <c:orientation val="minMax"/>
        </c:scaling>
        <c:delete val="0"/>
        <c:axPos val="l"/>
        <c:numFmt formatCode="General" sourceLinked="1"/>
        <c:majorTickMark val="none"/>
        <c:minorTickMark val="none"/>
        <c:tickLblPos val="nextTo"/>
        <c:txPr>
          <a:bodyPr/>
          <a:lstStyle/>
          <a:p>
            <a:pPr>
              <a:defRPr sz="900"/>
            </a:pPr>
            <a:endParaRPr lang="cs-CZ"/>
          </a:p>
        </c:txPr>
        <c:crossAx val="201610752"/>
        <c:crosses val="autoZero"/>
        <c:auto val="1"/>
        <c:lblAlgn val="ctr"/>
        <c:lblOffset val="100"/>
        <c:noMultiLvlLbl val="0"/>
      </c:catAx>
      <c:valAx>
        <c:axId val="201610752"/>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0160921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'14.8'!$J$31</c:f>
              <c:strCache>
                <c:ptCount val="1"/>
              </c:strCache>
            </c:strRef>
          </c:tx>
          <c:invertIfNegative val="0"/>
          <c:cat>
            <c:numRef>
              <c:f>'14.8'!$K$30:$M$30</c:f>
              <c:numCache>
                <c:formatCode>General</c:formatCode>
                <c:ptCount val="3"/>
              </c:numCache>
            </c:numRef>
          </c:cat>
          <c:val>
            <c:numRef>
              <c:f>'14.8'!$K$31:$M$31</c:f>
              <c:numCache>
                <c:formatCode>#,##0.0</c:formatCode>
                <c:ptCount val="3"/>
              </c:numCache>
            </c:numRef>
          </c:val>
        </c:ser>
        <c:ser>
          <c:idx val="1"/>
          <c:order val="1"/>
          <c:tx>
            <c:strRef>
              <c:f>'14.8'!$J$32</c:f>
              <c:strCache>
                <c:ptCount val="1"/>
              </c:strCache>
            </c:strRef>
          </c:tx>
          <c:invertIfNegative val="0"/>
          <c:cat>
            <c:numRef>
              <c:f>'14.8'!$K$30:$M$30</c:f>
              <c:numCache>
                <c:formatCode>General</c:formatCode>
                <c:ptCount val="3"/>
              </c:numCache>
            </c:numRef>
          </c:cat>
          <c:val>
            <c:numRef>
              <c:f>'14.8'!$K$32:$M$32</c:f>
              <c:numCache>
                <c:formatCode>#,##0.0</c:formatCode>
                <c:ptCount val="3"/>
              </c:numCache>
            </c:numRef>
          </c:val>
        </c:ser>
        <c:ser>
          <c:idx val="2"/>
          <c:order val="2"/>
          <c:tx>
            <c:strRef>
              <c:f>'14.8'!$J$33</c:f>
              <c:strCache>
                <c:ptCount val="1"/>
              </c:strCache>
            </c:strRef>
          </c:tx>
          <c:invertIfNegative val="0"/>
          <c:cat>
            <c:numRef>
              <c:f>'14.8'!$K$30:$M$30</c:f>
              <c:numCache>
                <c:formatCode>General</c:formatCode>
                <c:ptCount val="3"/>
              </c:numCache>
            </c:numRef>
          </c:cat>
          <c:val>
            <c:numRef>
              <c:f>'14.8'!$K$33:$M$33</c:f>
              <c:numCache>
                <c:formatCode>#,##0.0</c:formatCode>
                <c:ptCount val="3"/>
              </c:numCache>
            </c:numRef>
          </c:val>
        </c:ser>
        <c:ser>
          <c:idx val="3"/>
          <c:order val="3"/>
          <c:tx>
            <c:strRef>
              <c:f>'14.8'!$J$34</c:f>
              <c:strCache>
                <c:ptCount val="1"/>
              </c:strCache>
            </c:strRef>
          </c:tx>
          <c:invertIfNegative val="0"/>
          <c:cat>
            <c:numRef>
              <c:f>'14.8'!$K$30:$M$30</c:f>
              <c:numCache>
                <c:formatCode>General</c:formatCode>
                <c:ptCount val="3"/>
              </c:numCache>
            </c:numRef>
          </c:cat>
          <c:val>
            <c:numRef>
              <c:f>'14.8'!$K$34:$M$34</c:f>
              <c:numCache>
                <c:formatCode>#,##0.0</c:formatCode>
                <c:ptCount val="3"/>
              </c:numCache>
            </c:numRef>
          </c:val>
        </c:ser>
        <c:ser>
          <c:idx val="4"/>
          <c:order val="4"/>
          <c:tx>
            <c:strRef>
              <c:f>'14.8'!$J$35</c:f>
              <c:strCache>
                <c:ptCount val="1"/>
              </c:strCache>
            </c:strRef>
          </c:tx>
          <c:invertIfNegative val="0"/>
          <c:cat>
            <c:numRef>
              <c:f>'14.8'!$K$30:$M$30</c:f>
              <c:numCache>
                <c:formatCode>General</c:formatCode>
                <c:ptCount val="3"/>
              </c:numCache>
            </c:numRef>
          </c:cat>
          <c:val>
            <c:numRef>
              <c:f>'14.8'!$K$35:$M$35</c:f>
              <c:numCache>
                <c:formatCode>#,##0.0</c:formatCode>
                <c:ptCount val="3"/>
              </c:numCache>
            </c:numRef>
          </c:val>
        </c:ser>
        <c:ser>
          <c:idx val="5"/>
          <c:order val="5"/>
          <c:tx>
            <c:strRef>
              <c:f>'14.8'!$J$36</c:f>
              <c:strCache>
                <c:ptCount val="1"/>
              </c:strCache>
            </c:strRef>
          </c:tx>
          <c:invertIfNegative val="0"/>
          <c:cat>
            <c:numRef>
              <c:f>'14.8'!$K$30:$M$30</c:f>
              <c:numCache>
                <c:formatCode>General</c:formatCode>
                <c:ptCount val="3"/>
              </c:numCache>
            </c:numRef>
          </c:cat>
          <c:val>
            <c:numRef>
              <c:f>'14.8'!$K$36:$M$36</c:f>
              <c:numCache>
                <c:formatCode>#,##0.0</c:formatCode>
                <c:ptCount val="3"/>
              </c:numCache>
            </c:numRef>
          </c:val>
        </c:ser>
        <c:ser>
          <c:idx val="6"/>
          <c:order val="6"/>
          <c:tx>
            <c:strRef>
              <c:f>'14.8'!$J$37</c:f>
              <c:strCache>
                <c:ptCount val="1"/>
              </c:strCache>
            </c:strRef>
          </c:tx>
          <c:invertIfNegative val="0"/>
          <c:cat>
            <c:numRef>
              <c:f>'14.8'!$K$30:$M$30</c:f>
              <c:numCache>
                <c:formatCode>General</c:formatCode>
                <c:ptCount val="3"/>
              </c:numCache>
            </c:numRef>
          </c:cat>
          <c:val>
            <c:numRef>
              <c:f>'14.8'!$K$37:$M$37</c:f>
              <c:numCache>
                <c:formatCode>#,##0.0</c:formatCode>
                <c:ptCount val="3"/>
              </c:numCache>
            </c:numRef>
          </c:val>
        </c:ser>
        <c:ser>
          <c:idx val="7"/>
          <c:order val="7"/>
          <c:tx>
            <c:strRef>
              <c:f>'14.8'!$J$38</c:f>
              <c:strCache>
                <c:ptCount val="1"/>
              </c:strCache>
            </c:strRef>
          </c:tx>
          <c:spPr>
            <a:solidFill>
              <a:srgbClr val="FFC000"/>
            </a:solidFill>
          </c:spPr>
          <c:invertIfNegative val="0"/>
          <c:cat>
            <c:numRef>
              <c:f>'14.8'!$K$30:$M$30</c:f>
              <c:numCache>
                <c:formatCode>General</c:formatCode>
                <c:ptCount val="3"/>
              </c:numCache>
            </c:numRef>
          </c:cat>
          <c:val>
            <c:numRef>
              <c:f>'14.8'!$K$38:$M$38</c:f>
              <c:numCache>
                <c:formatCode>#,##0.0</c:formatCode>
                <c:ptCount val="3"/>
              </c:numCache>
            </c:numRef>
          </c:val>
        </c:ser>
        <c:dLbls>
          <c:showLegendKey val="0"/>
          <c:showVal val="0"/>
          <c:showCatName val="0"/>
          <c:showSerName val="0"/>
          <c:showPercent val="0"/>
          <c:showBubbleSize val="0"/>
        </c:dLbls>
        <c:gapWidth val="150"/>
        <c:overlap val="100"/>
        <c:axId val="201923200"/>
        <c:axId val="201933184"/>
      </c:barChart>
      <c:catAx>
        <c:axId val="201923200"/>
        <c:scaling>
          <c:orientation val="minMax"/>
        </c:scaling>
        <c:delete val="0"/>
        <c:axPos val="b"/>
        <c:numFmt formatCode="General" sourceLinked="1"/>
        <c:majorTickMark val="none"/>
        <c:minorTickMark val="none"/>
        <c:tickLblPos val="nextTo"/>
        <c:txPr>
          <a:bodyPr/>
          <a:lstStyle/>
          <a:p>
            <a:pPr>
              <a:defRPr sz="900"/>
            </a:pPr>
            <a:endParaRPr lang="cs-CZ"/>
          </a:p>
        </c:txPr>
        <c:crossAx val="201933184"/>
        <c:crosses val="autoZero"/>
        <c:auto val="1"/>
        <c:lblAlgn val="ctr"/>
        <c:lblOffset val="100"/>
        <c:noMultiLvlLbl val="0"/>
      </c:catAx>
      <c:valAx>
        <c:axId val="20193318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01923200"/>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'14.8'!$L$19:$L$26</c:f>
              <c:numCache>
                <c:formatCode>General</c:formatCode>
                <c:ptCount val="8"/>
              </c:numCache>
            </c:numRef>
          </c:cat>
          <c:val>
            <c:numRef>
              <c:f>'14.8'!$M$19:$M$26</c:f>
              <c:numCache>
                <c:formatCode>0.0%</c:formatCode>
                <c:ptCount val="8"/>
              </c:numCache>
            </c:numRef>
          </c:val>
        </c:ser>
        <c:dLbls>
          <c:showLegendKey val="0"/>
          <c:showVal val="0"/>
          <c:showCatName val="0"/>
          <c:showSerName val="0"/>
          <c:showPercent val="0"/>
          <c:showBubbleSize val="0"/>
        </c:dLbls>
        <c:gapWidth val="150"/>
        <c:axId val="201962240"/>
        <c:axId val="201963776"/>
      </c:barChart>
      <c:catAx>
        <c:axId val="201962240"/>
        <c:scaling>
          <c:orientation val="minMax"/>
        </c:scaling>
        <c:delete val="0"/>
        <c:axPos val="l"/>
        <c:numFmt formatCode="General" sourceLinked="1"/>
        <c:majorTickMark val="none"/>
        <c:minorTickMark val="none"/>
        <c:tickLblPos val="nextTo"/>
        <c:txPr>
          <a:bodyPr/>
          <a:lstStyle/>
          <a:p>
            <a:pPr>
              <a:defRPr sz="900"/>
            </a:pPr>
            <a:endParaRPr lang="cs-CZ"/>
          </a:p>
        </c:txPr>
        <c:crossAx val="201963776"/>
        <c:crosses val="autoZero"/>
        <c:auto val="1"/>
        <c:lblAlgn val="ctr"/>
        <c:lblOffset val="100"/>
        <c:noMultiLvlLbl val="0"/>
      </c:catAx>
      <c:valAx>
        <c:axId val="201963776"/>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0196224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'14.9'!$J$19:$J$26</c:f>
              <c:numCache>
                <c:formatCode>General</c:formatCode>
                <c:ptCount val="8"/>
              </c:numCache>
            </c:numRef>
          </c:cat>
          <c:val>
            <c:numRef>
              <c:f>'14.9'!$K$19:$K$26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'14.9'!$H$19:$H$22</c:f>
              <c:numCache>
                <c:formatCode>0.0</c:formatCode>
                <c:ptCount val="4"/>
              </c:numCache>
            </c:numRef>
          </c:cat>
          <c:val>
            <c:numRef>
              <c:f>'14.9'!$I$19:$I$22</c:f>
              <c:numCache>
                <c:formatCode>0.0%</c:formatCode>
                <c:ptCount val="4"/>
              </c:numCache>
            </c:numRef>
          </c:val>
        </c:ser>
        <c:dLbls>
          <c:showLegendKey val="0"/>
          <c:showVal val="0"/>
          <c:showCatName val="0"/>
          <c:showSerName val="0"/>
          <c:showPercent val="0"/>
          <c:showBubbleSize val="0"/>
        </c:dLbls>
        <c:gapWidth val="150"/>
        <c:axId val="245310976"/>
        <c:axId val="245312512"/>
      </c:barChart>
      <c:catAx>
        <c:axId val="245310976"/>
        <c:scaling>
          <c:orientation val="maxMin"/>
        </c:scaling>
        <c:delete val="0"/>
        <c:axPos val="l"/>
        <c:numFmt formatCode="0.0" sourceLinked="1"/>
        <c:majorTickMark val="none"/>
        <c:minorTickMark val="none"/>
        <c:tickLblPos val="nextTo"/>
        <c:txPr>
          <a:bodyPr/>
          <a:lstStyle/>
          <a:p>
            <a:pPr>
              <a:defRPr sz="900"/>
            </a:pPr>
            <a:endParaRPr lang="cs-CZ"/>
          </a:p>
        </c:txPr>
        <c:crossAx val="245312512"/>
        <c:crosses val="autoZero"/>
        <c:auto val="1"/>
        <c:lblAlgn val="ctr"/>
        <c:lblOffset val="100"/>
        <c:noMultiLvlLbl val="0"/>
      </c:catAx>
      <c:valAx>
        <c:axId val="245312512"/>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45310976"/>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'14.9'!$H$31:$H$38</c:f>
              <c:numCache>
                <c:formatCode>General</c:formatCode>
                <c:ptCount val="8"/>
              </c:numCache>
            </c:numRef>
          </c:cat>
          <c:val>
            <c:numRef>
              <c:f>'14.9'!$I$31:$I$38</c:f>
              <c:numCache>
                <c:formatCode>0.0%</c:formatCode>
                <c:ptCount val="8"/>
              </c:numCache>
            </c:numRef>
          </c:val>
        </c:ser>
        <c:dLbls>
          <c:showLegendKey val="0"/>
          <c:showVal val="0"/>
          <c:showCatName val="0"/>
          <c:showSerName val="0"/>
          <c:showPercent val="0"/>
          <c:showBubbleSize val="0"/>
        </c:dLbls>
        <c:gapWidth val="150"/>
        <c:axId val="245344896"/>
        <c:axId val="245346688"/>
      </c:barChart>
      <c:catAx>
        <c:axId val="245344896"/>
        <c:scaling>
          <c:orientation val="minMax"/>
        </c:scaling>
        <c:delete val="0"/>
        <c:axPos val="l"/>
        <c:numFmt formatCode="General" sourceLinked="1"/>
        <c:majorTickMark val="none"/>
        <c:minorTickMark val="none"/>
        <c:tickLblPos val="nextTo"/>
        <c:txPr>
          <a:bodyPr/>
          <a:lstStyle/>
          <a:p>
            <a:pPr>
              <a:defRPr sz="900"/>
            </a:pPr>
            <a:endParaRPr lang="cs-CZ"/>
          </a:p>
        </c:txPr>
        <c:crossAx val="245346688"/>
        <c:crosses val="autoZero"/>
        <c:auto val="1"/>
        <c:lblAlgn val="ctr"/>
        <c:lblOffset val="100"/>
        <c:noMultiLvlLbl val="0"/>
      </c:catAx>
      <c:valAx>
        <c:axId val="245346688"/>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4534489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'14.9'!$J$31</c:f>
              <c:strCache>
                <c:ptCount val="1"/>
              </c:strCache>
            </c:strRef>
          </c:tx>
          <c:invertIfNegative val="0"/>
          <c:cat>
            <c:numRef>
              <c:f>'14.9'!$K$30:$M$30</c:f>
              <c:numCache>
                <c:formatCode>General</c:formatCode>
                <c:ptCount val="3"/>
              </c:numCache>
            </c:numRef>
          </c:cat>
          <c:val>
            <c:numRef>
              <c:f>'14.9'!$K$31:$M$31</c:f>
              <c:numCache>
                <c:formatCode>#,##0.0</c:formatCode>
                <c:ptCount val="3"/>
              </c:numCache>
            </c:numRef>
          </c:val>
        </c:ser>
        <c:ser>
          <c:idx val="1"/>
          <c:order val="1"/>
          <c:tx>
            <c:strRef>
              <c:f>'14.9'!$J$32</c:f>
              <c:strCache>
                <c:ptCount val="1"/>
              </c:strCache>
            </c:strRef>
          </c:tx>
          <c:invertIfNegative val="0"/>
          <c:cat>
            <c:numRef>
              <c:f>'14.9'!$K$30:$M$30</c:f>
              <c:numCache>
                <c:formatCode>General</c:formatCode>
                <c:ptCount val="3"/>
              </c:numCache>
            </c:numRef>
          </c:cat>
          <c:val>
            <c:numRef>
              <c:f>'14.9'!$K$32:$M$32</c:f>
              <c:numCache>
                <c:formatCode>#,##0.0</c:formatCode>
                <c:ptCount val="3"/>
              </c:numCache>
            </c:numRef>
          </c:val>
        </c:ser>
        <c:ser>
          <c:idx val="2"/>
          <c:order val="2"/>
          <c:tx>
            <c:strRef>
              <c:f>'14.9'!$J$33</c:f>
              <c:strCache>
                <c:ptCount val="1"/>
              </c:strCache>
            </c:strRef>
          </c:tx>
          <c:invertIfNegative val="0"/>
          <c:cat>
            <c:numRef>
              <c:f>'14.9'!$K$30:$M$30</c:f>
              <c:numCache>
                <c:formatCode>General</c:formatCode>
                <c:ptCount val="3"/>
              </c:numCache>
            </c:numRef>
          </c:cat>
          <c:val>
            <c:numRef>
              <c:f>'14.9'!$K$33:$M$33</c:f>
              <c:numCache>
                <c:formatCode>#,##0.0</c:formatCode>
                <c:ptCount val="3"/>
              </c:numCache>
            </c:numRef>
          </c:val>
        </c:ser>
        <c:ser>
          <c:idx val="3"/>
          <c:order val="3"/>
          <c:tx>
            <c:strRef>
              <c:f>'14.9'!$J$34</c:f>
              <c:strCache>
                <c:ptCount val="1"/>
              </c:strCache>
            </c:strRef>
          </c:tx>
          <c:invertIfNegative val="0"/>
          <c:cat>
            <c:numRef>
              <c:f>'14.9'!$K$30:$M$30</c:f>
              <c:numCache>
                <c:formatCode>General</c:formatCode>
                <c:ptCount val="3"/>
              </c:numCache>
            </c:numRef>
          </c:cat>
          <c:val>
            <c:numRef>
              <c:f>'14.9'!$K$34:$M$34</c:f>
              <c:numCache>
                <c:formatCode>#,##0.0</c:formatCode>
                <c:ptCount val="3"/>
              </c:numCache>
            </c:numRef>
          </c:val>
        </c:ser>
        <c:ser>
          <c:idx val="4"/>
          <c:order val="4"/>
          <c:tx>
            <c:strRef>
              <c:f>'14.9'!$J$35</c:f>
              <c:strCache>
                <c:ptCount val="1"/>
              </c:strCache>
            </c:strRef>
          </c:tx>
          <c:invertIfNegative val="0"/>
          <c:cat>
            <c:numRef>
              <c:f>'14.9'!$K$30:$M$30</c:f>
              <c:numCache>
                <c:formatCode>General</c:formatCode>
                <c:ptCount val="3"/>
              </c:numCache>
            </c:numRef>
          </c:cat>
          <c:val>
            <c:numRef>
              <c:f>'14.9'!$K$35:$M$35</c:f>
              <c:numCache>
                <c:formatCode>#,##0.0</c:formatCode>
                <c:ptCount val="3"/>
              </c:numCache>
            </c:numRef>
          </c:val>
        </c:ser>
        <c:ser>
          <c:idx val="5"/>
          <c:order val="5"/>
          <c:tx>
            <c:strRef>
              <c:f>'14.9'!$J$36</c:f>
              <c:strCache>
                <c:ptCount val="1"/>
              </c:strCache>
            </c:strRef>
          </c:tx>
          <c:invertIfNegative val="0"/>
          <c:cat>
            <c:numRef>
              <c:f>'14.9'!$K$30:$M$30</c:f>
              <c:numCache>
                <c:formatCode>General</c:formatCode>
                <c:ptCount val="3"/>
              </c:numCache>
            </c:numRef>
          </c:cat>
          <c:val>
            <c:numRef>
              <c:f>'14.9'!$K$36:$M$36</c:f>
              <c:numCache>
                <c:formatCode>#,##0.0</c:formatCode>
                <c:ptCount val="3"/>
              </c:numCache>
            </c:numRef>
          </c:val>
        </c:ser>
        <c:ser>
          <c:idx val="6"/>
          <c:order val="6"/>
          <c:tx>
            <c:strRef>
              <c:f>'14.9'!$J$37</c:f>
              <c:strCache>
                <c:ptCount val="1"/>
              </c:strCache>
            </c:strRef>
          </c:tx>
          <c:invertIfNegative val="0"/>
          <c:cat>
            <c:numRef>
              <c:f>'14.9'!$K$30:$M$30</c:f>
              <c:numCache>
                <c:formatCode>General</c:formatCode>
                <c:ptCount val="3"/>
              </c:numCache>
            </c:numRef>
          </c:cat>
          <c:val>
            <c:numRef>
              <c:f>'14.9'!$K$37:$M$37</c:f>
              <c:numCache>
                <c:formatCode>#,##0.0</c:formatCode>
                <c:ptCount val="3"/>
              </c:numCache>
            </c:numRef>
          </c:val>
        </c:ser>
        <c:ser>
          <c:idx val="7"/>
          <c:order val="7"/>
          <c:tx>
            <c:strRef>
              <c:f>'14.9'!$J$38</c:f>
              <c:strCache>
                <c:ptCount val="1"/>
              </c:strCache>
            </c:strRef>
          </c:tx>
          <c:spPr>
            <a:solidFill>
              <a:srgbClr val="FFC000"/>
            </a:solidFill>
          </c:spPr>
          <c:invertIfNegative val="0"/>
          <c:cat>
            <c:numRef>
              <c:f>'14.9'!$K$30:$M$30</c:f>
              <c:numCache>
                <c:formatCode>General</c:formatCode>
                <c:ptCount val="3"/>
              </c:numCache>
            </c:numRef>
          </c:cat>
          <c:val>
            <c:numRef>
              <c:f>'14.9'!$K$38:$M$38</c:f>
              <c:numCache>
                <c:formatCode>#,##0.0</c:formatCode>
                <c:ptCount val="3"/>
              </c:numCache>
            </c:numRef>
          </c:val>
        </c:ser>
        <c:dLbls>
          <c:showLegendKey val="0"/>
          <c:showVal val="0"/>
          <c:showCatName val="0"/>
          <c:showSerName val="0"/>
          <c:showPercent val="0"/>
          <c:showBubbleSize val="0"/>
        </c:dLbls>
        <c:gapWidth val="150"/>
        <c:overlap val="100"/>
        <c:axId val="246793728"/>
        <c:axId val="246795264"/>
      </c:barChart>
      <c:catAx>
        <c:axId val="246793728"/>
        <c:scaling>
          <c:orientation val="minMax"/>
        </c:scaling>
        <c:delete val="0"/>
        <c:axPos val="b"/>
        <c:numFmt formatCode="General" sourceLinked="1"/>
        <c:majorTickMark val="none"/>
        <c:minorTickMark val="none"/>
        <c:tickLblPos val="nextTo"/>
        <c:txPr>
          <a:bodyPr/>
          <a:lstStyle/>
          <a:p>
            <a:pPr>
              <a:defRPr sz="900"/>
            </a:pPr>
            <a:endParaRPr lang="cs-CZ"/>
          </a:p>
        </c:txPr>
        <c:crossAx val="246795264"/>
        <c:crosses val="autoZero"/>
        <c:auto val="1"/>
        <c:lblAlgn val="ctr"/>
        <c:lblOffset val="100"/>
        <c:noMultiLvlLbl val="0"/>
      </c:catAx>
      <c:valAx>
        <c:axId val="246795264"/>
        <c:scaling>
          <c:orientation val="minMax"/>
          <c:max val="120000"/>
        </c:scaling>
        <c:delete val="0"/>
        <c:axPos val="l"/>
        <c:majorGridlines/>
        <c:numFmt formatCode="#,##0" sourceLinked="0"/>
        <c:majorTickMark val="out"/>
        <c:minorTickMark val="none"/>
        <c:tickLblPos val="nextTo"/>
        <c:spPr>
          <a:ln>
            <a:noFill/>
          </a:ln>
        </c:spPr>
        <c:txPr>
          <a:bodyPr/>
          <a:lstStyle/>
          <a:p>
            <a:pPr>
              <a:defRPr sz="900"/>
            </a:pPr>
            <a:endParaRPr lang="cs-CZ"/>
          </a:p>
        </c:txPr>
        <c:crossAx val="246793728"/>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'14.9'!$L$19:$L$26</c:f>
              <c:numCache>
                <c:formatCode>General</c:formatCode>
                <c:ptCount val="8"/>
              </c:numCache>
            </c:numRef>
          </c:cat>
          <c:val>
            <c:numRef>
              <c:f>'14.9'!$M$19:$M$26</c:f>
              <c:numCache>
                <c:formatCode>0.0%</c:formatCode>
                <c:ptCount val="8"/>
              </c:numCache>
            </c:numRef>
          </c:val>
        </c:ser>
        <c:dLbls>
          <c:showLegendKey val="0"/>
          <c:showVal val="0"/>
          <c:showCatName val="0"/>
          <c:showSerName val="0"/>
          <c:showPercent val="0"/>
          <c:showBubbleSize val="0"/>
        </c:dLbls>
        <c:gapWidth val="150"/>
        <c:axId val="246803840"/>
        <c:axId val="247223424"/>
      </c:barChart>
      <c:catAx>
        <c:axId val="246803840"/>
        <c:scaling>
          <c:orientation val="minMax"/>
        </c:scaling>
        <c:delete val="0"/>
        <c:axPos val="l"/>
        <c:numFmt formatCode="General" sourceLinked="1"/>
        <c:majorTickMark val="none"/>
        <c:minorTickMark val="none"/>
        <c:tickLblPos val="nextTo"/>
        <c:txPr>
          <a:bodyPr/>
          <a:lstStyle/>
          <a:p>
            <a:pPr>
              <a:defRPr sz="900"/>
            </a:pPr>
            <a:endParaRPr lang="cs-CZ"/>
          </a:p>
        </c:txPr>
        <c:crossAx val="247223424"/>
        <c:crosses val="autoZero"/>
        <c:auto val="1"/>
        <c:lblAlgn val="ctr"/>
        <c:lblOffset val="100"/>
        <c:noMultiLvlLbl val="0"/>
      </c:catAx>
      <c:valAx>
        <c:axId val="24722342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46803840"/>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'14.10'!$J$19:$J$26</c:f>
              <c:numCache>
                <c:formatCode>General</c:formatCode>
                <c:ptCount val="8"/>
              </c:numCache>
            </c:numRef>
          </c:cat>
          <c:val>
            <c:numRef>
              <c:f>'14.10'!$K$19:$K$26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'14.10'!$H$19:$H$22</c:f>
              <c:numCache>
                <c:formatCode>0.0</c:formatCode>
                <c:ptCount val="4"/>
              </c:numCache>
            </c:numRef>
          </c:cat>
          <c:val>
            <c:numRef>
              <c:f>'14.10'!$I$19:$I$22</c:f>
              <c:numCache>
                <c:formatCode>0.0%</c:formatCode>
                <c:ptCount val="4"/>
              </c:numCache>
            </c:numRef>
          </c:val>
        </c:ser>
        <c:dLbls>
          <c:showLegendKey val="0"/>
          <c:showVal val="0"/>
          <c:showCatName val="0"/>
          <c:showSerName val="0"/>
          <c:showPercent val="0"/>
          <c:showBubbleSize val="0"/>
        </c:dLbls>
        <c:gapWidth val="150"/>
        <c:axId val="247390592"/>
        <c:axId val="247392128"/>
      </c:barChart>
      <c:catAx>
        <c:axId val="247390592"/>
        <c:scaling>
          <c:orientation val="maxMin"/>
        </c:scaling>
        <c:delete val="0"/>
        <c:axPos val="l"/>
        <c:numFmt formatCode="0.0" sourceLinked="1"/>
        <c:majorTickMark val="none"/>
        <c:minorTickMark val="none"/>
        <c:tickLblPos val="nextTo"/>
        <c:txPr>
          <a:bodyPr/>
          <a:lstStyle/>
          <a:p>
            <a:pPr>
              <a:defRPr sz="900"/>
            </a:pPr>
            <a:endParaRPr lang="cs-CZ"/>
          </a:p>
        </c:txPr>
        <c:crossAx val="247392128"/>
        <c:crosses val="autoZero"/>
        <c:auto val="1"/>
        <c:lblAlgn val="ctr"/>
        <c:lblOffset val="100"/>
        <c:noMultiLvlLbl val="0"/>
      </c:catAx>
      <c:valAx>
        <c:axId val="247392128"/>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47390592"/>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tepla brutto v krajích ČR </a:t>
            </a:r>
            <a:r>
              <a:rPr lang="en-US" sz="1000"/>
              <a:t>(</a:t>
            </a:r>
            <a:r>
              <a:rPr lang="cs-CZ" sz="1000"/>
              <a:t>TJ</a:t>
            </a:r>
            <a:r>
              <a:rPr lang="en-US" sz="1000"/>
              <a:t>)</a:t>
            </a:r>
          </a:p>
        </c:rich>
      </c:tx>
      <c:overlay val="0"/>
    </c:title>
    <c:autoTitleDeleted val="0"/>
    <c:plotArea>
      <c:layout>
        <c:manualLayout>
          <c:layoutTarget val="inner"/>
          <c:xMode val="edge"/>
          <c:yMode val="edge"/>
          <c:x val="5.1838093547854083E-2"/>
          <c:y val="0.12187734508007306"/>
          <c:w val="0.93541618173979413"/>
          <c:h val="0.78496549808149885"/>
        </c:manualLayout>
      </c:layout>
      <c:barChart>
        <c:barDir val="col"/>
        <c:grouping val="stacked"/>
        <c:varyColors val="0"/>
        <c:ser>
          <c:idx val="0"/>
          <c:order val="0"/>
          <c:tx>
            <c:strRef>
              <c:f>'4.3'!$A$5</c:f>
              <c:strCache>
                <c:ptCount val="1"/>
                <c:pt idx="0">
                  <c:v>Biomasa</c:v>
                </c:pt>
              </c:strCache>
            </c:strRef>
          </c:tx>
          <c:spPr>
            <a:solidFill>
              <a:schemeClr val="accent3">
                <a:lumMod val="75000"/>
              </a:schemeClr>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'4.3'!$B$5:$O$5</c:f>
              <c:numCache>
                <c:formatCode>#,##0.0</c:formatCode>
                <c:ptCount val="14"/>
                <c:pt idx="0">
                  <c:v>0</c:v>
                </c:pt>
                <c:pt idx="1">
                  <c:v>390.50970600000005</c:v>
                </c:pt>
                <c:pt idx="2">
                  <c:v>170.97569000000004</c:v>
                </c:pt>
                <c:pt idx="3">
                  <c:v>104.97799999999999</c:v>
                </c:pt>
                <c:pt idx="4">
                  <c:v>382.47976999999997</c:v>
                </c:pt>
                <c:pt idx="5">
                  <c:v>183.679722</c:v>
                </c:pt>
                <c:pt idx="6">
                  <c:v>0.64463000000000004</c:v>
                </c:pt>
                <c:pt idx="7">
                  <c:v>1619.2169219999996</c:v>
                </c:pt>
                <c:pt idx="8">
                  <c:v>46.265116999999996</c:v>
                </c:pt>
                <c:pt idx="9">
                  <c:v>18.691320000000001</c:v>
                </c:pt>
                <c:pt idx="10">
                  <c:v>292.81473299999999</c:v>
                </c:pt>
                <c:pt idx="11">
                  <c:v>297.60200800000001</c:v>
                </c:pt>
                <c:pt idx="12">
                  <c:v>1853.0910699999995</c:v>
                </c:pt>
                <c:pt idx="13">
                  <c:v>145.40738999999999</c:v>
                </c:pt>
              </c:numCache>
            </c:numRef>
          </c:val>
        </c:ser>
        <c:ser>
          <c:idx val="1"/>
          <c:order val="1"/>
          <c:tx>
            <c:strRef>
              <c:f>'4.3'!$A$6</c:f>
              <c:strCache>
                <c:ptCount val="1"/>
                <c:pt idx="0">
                  <c:v>Bioplyn</c:v>
                </c:pt>
              </c:strCache>
            </c:strRef>
          </c:tx>
          <c:spPr>
            <a:solidFill>
              <a:schemeClr val="bg2">
                <a:lumMod val="50000"/>
              </a:schemeClr>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'4.3'!$B$6:$O$6</c:f>
              <c:numCache>
                <c:formatCode>#,##0.0</c:formatCode>
                <c:ptCount val="14"/>
                <c:pt idx="0">
                  <c:v>42.041199999999996</c:v>
                </c:pt>
                <c:pt idx="1">
                  <c:v>101.94741099999997</c:v>
                </c:pt>
                <c:pt idx="2">
                  <c:v>84.946137000000007</c:v>
                </c:pt>
                <c:pt idx="3">
                  <c:v>20.043620999999998</c:v>
                </c:pt>
                <c:pt idx="4">
                  <c:v>194.55895600000014</c:v>
                </c:pt>
                <c:pt idx="5">
                  <c:v>110.67474599999997</c:v>
                </c:pt>
                <c:pt idx="6">
                  <c:v>10.550812000000002</c:v>
                </c:pt>
                <c:pt idx="7">
                  <c:v>86.173976999999965</c:v>
                </c:pt>
                <c:pt idx="8">
                  <c:v>101.87438299999998</c:v>
                </c:pt>
                <c:pt idx="9">
                  <c:v>109.45221000000002</c:v>
                </c:pt>
                <c:pt idx="10">
                  <c:v>110.54318499999997</c:v>
                </c:pt>
                <c:pt idx="11">
                  <c:v>128.08249599999996</c:v>
                </c:pt>
                <c:pt idx="12">
                  <c:v>33.228214999999999</c:v>
                </c:pt>
                <c:pt idx="13">
                  <c:v>37.601190999999993</c:v>
                </c:pt>
              </c:numCache>
            </c:numRef>
          </c:val>
        </c:ser>
        <c:ser>
          <c:idx val="2"/>
          <c:order val="2"/>
          <c:tx>
            <c:strRef>
              <c:f>'4.3'!$A$7</c:f>
              <c:strCache>
                <c:ptCount val="1"/>
                <c:pt idx="0">
                  <c:v>Černé uhlí</c:v>
                </c:pt>
              </c:strCache>
            </c:strRef>
          </c:tx>
          <c:spPr>
            <a:solidFill>
              <a:schemeClr val="tx1"/>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'4.3'!$B$7:$O$7</c:f>
              <c:numCache>
                <c:formatCode>#,##0.0</c:formatCode>
                <c:ptCount val="14"/>
                <c:pt idx="0">
                  <c:v>0</c:v>
                </c:pt>
                <c:pt idx="1">
                  <c:v>0</c:v>
                </c:pt>
                <c:pt idx="2">
                  <c:v>0</c:v>
                </c:pt>
                <c:pt idx="3">
                  <c:v>0</c:v>
                </c:pt>
                <c:pt idx="4">
                  <c:v>0</c:v>
                </c:pt>
                <c:pt idx="5">
                  <c:v>0</c:v>
                </c:pt>
                <c:pt idx="6">
                  <c:v>0</c:v>
                </c:pt>
                <c:pt idx="7">
                  <c:v>5413.4401680000001</c:v>
                </c:pt>
                <c:pt idx="8">
                  <c:v>592.15956400000005</c:v>
                </c:pt>
                <c:pt idx="9">
                  <c:v>130.41800000000001</c:v>
                </c:pt>
                <c:pt idx="10">
                  <c:v>0</c:v>
                </c:pt>
                <c:pt idx="11">
                  <c:v>0.249</c:v>
                </c:pt>
                <c:pt idx="12">
                  <c:v>0</c:v>
                </c:pt>
                <c:pt idx="13">
                  <c:v>27.187000000000001</c:v>
                </c:pt>
              </c:numCache>
            </c:numRef>
          </c:val>
        </c:ser>
        <c:ser>
          <c:idx val="3"/>
          <c:order val="3"/>
          <c:tx>
            <c:strRef>
              <c:f>'4.3'!$A$8</c:f>
              <c:strCache>
                <c:ptCount val="1"/>
                <c:pt idx="0">
                  <c:v>Elektrická energie</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'4.3'!$B$8:$O$8</c:f>
              <c:numCache>
                <c:formatCode>#,##0.0</c:formatCode>
                <c:ptCount val="14"/>
                <c:pt idx="0">
                  <c:v>0</c:v>
                </c:pt>
                <c:pt idx="1">
                  <c:v>0.10188800000000001</c:v>
                </c:pt>
                <c:pt idx="2">
                  <c:v>1.4770000000000001</c:v>
                </c:pt>
                <c:pt idx="3">
                  <c:v>0</c:v>
                </c:pt>
                <c:pt idx="4">
                  <c:v>0.03</c:v>
                </c:pt>
                <c:pt idx="5">
                  <c:v>0</c:v>
                </c:pt>
                <c:pt idx="6">
                  <c:v>0</c:v>
                </c:pt>
                <c:pt idx="7">
                  <c:v>0.82699999999999996</c:v>
                </c:pt>
                <c:pt idx="8">
                  <c:v>0</c:v>
                </c:pt>
                <c:pt idx="9">
                  <c:v>0</c:v>
                </c:pt>
                <c:pt idx="10">
                  <c:v>1.2246400000000002</c:v>
                </c:pt>
                <c:pt idx="11">
                  <c:v>0</c:v>
                </c:pt>
                <c:pt idx="12">
                  <c:v>0</c:v>
                </c:pt>
                <c:pt idx="13">
                  <c:v>0</c:v>
                </c:pt>
              </c:numCache>
            </c:numRef>
          </c:val>
        </c:ser>
        <c:ser>
          <c:idx val="4"/>
          <c:order val="4"/>
          <c:tx>
            <c:strRef>
              <c:f>'4.3'!$A$9</c:f>
              <c:strCache>
                <c:ptCount val="1"/>
                <c:pt idx="0">
                  <c:v>Energie prostředí (tepelné čerpadlo)</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'4.3'!$B$9:$O$9</c:f>
              <c:numCache>
                <c:formatCode>#,##0.0</c:formatCode>
                <c:ptCount val="14"/>
                <c:pt idx="0">
                  <c:v>0</c:v>
                </c:pt>
                <c:pt idx="1">
                  <c:v>4.1412000000000004E-2</c:v>
                </c:pt>
                <c:pt idx="2">
                  <c:v>0.24399999999999999</c:v>
                </c:pt>
                <c:pt idx="3">
                  <c:v>1.84171</c:v>
                </c:pt>
                <c:pt idx="4">
                  <c:v>0</c:v>
                </c:pt>
                <c:pt idx="5">
                  <c:v>0</c:v>
                </c:pt>
                <c:pt idx="6">
                  <c:v>0</c:v>
                </c:pt>
                <c:pt idx="7">
                  <c:v>0</c:v>
                </c:pt>
                <c:pt idx="8">
                  <c:v>0</c:v>
                </c:pt>
                <c:pt idx="9">
                  <c:v>0</c:v>
                </c:pt>
                <c:pt idx="10">
                  <c:v>0</c:v>
                </c:pt>
                <c:pt idx="11">
                  <c:v>0</c:v>
                </c:pt>
                <c:pt idx="12">
                  <c:v>1.6617700000000002</c:v>
                </c:pt>
                <c:pt idx="13">
                  <c:v>0</c:v>
                </c:pt>
              </c:numCache>
            </c:numRef>
          </c:val>
        </c:ser>
        <c:ser>
          <c:idx val="5"/>
          <c:order val="5"/>
          <c:tx>
            <c:strRef>
              <c:f>'4.3'!$A$10</c:f>
              <c:strCache>
                <c:ptCount val="1"/>
                <c:pt idx="0">
                  <c:v>Energie Slunce (solární kolektor)</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'4.3'!$B$10:$O$10</c:f>
              <c:numCache>
                <c:formatCode>#,##0.0</c:formatCode>
                <c:ptCount val="14"/>
                <c:pt idx="0">
                  <c:v>0</c:v>
                </c:pt>
                <c:pt idx="1">
                  <c:v>0</c:v>
                </c:pt>
                <c:pt idx="2">
                  <c:v>5.0000000000000001E-3</c:v>
                </c:pt>
                <c:pt idx="3">
                  <c:v>1.0673999999999999E-2</c:v>
                </c:pt>
                <c:pt idx="4">
                  <c:v>2.6600000000000002E-2</c:v>
                </c:pt>
                <c:pt idx="5">
                  <c:v>0</c:v>
                </c:pt>
                <c:pt idx="6">
                  <c:v>0</c:v>
                </c:pt>
                <c:pt idx="7">
                  <c:v>0</c:v>
                </c:pt>
                <c:pt idx="8">
                  <c:v>0</c:v>
                </c:pt>
                <c:pt idx="9">
                  <c:v>0</c:v>
                </c:pt>
                <c:pt idx="10">
                  <c:v>0</c:v>
                </c:pt>
                <c:pt idx="11">
                  <c:v>0</c:v>
                </c:pt>
                <c:pt idx="12">
                  <c:v>1.2E-2</c:v>
                </c:pt>
                <c:pt idx="13">
                  <c:v>0</c:v>
                </c:pt>
              </c:numCache>
            </c:numRef>
          </c:val>
        </c:ser>
        <c:ser>
          <c:idx val="6"/>
          <c:order val="6"/>
          <c:tx>
            <c:strRef>
              <c:f>'4.3'!$A$11</c:f>
              <c:strCache>
                <c:ptCount val="1"/>
                <c:pt idx="0">
                  <c:v>Hnědé uhlí</c:v>
                </c:pt>
              </c:strCache>
            </c:strRef>
          </c:tx>
          <c:spPr>
            <a:solidFill>
              <a:srgbClr val="6E4932"/>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'4.3'!$B$11:$O$11</c:f>
              <c:numCache>
                <c:formatCode>#,##0.0</c:formatCode>
                <c:ptCount val="14"/>
                <c:pt idx="0">
                  <c:v>0</c:v>
                </c:pt>
                <c:pt idx="1">
                  <c:v>1795.4559400000001</c:v>
                </c:pt>
                <c:pt idx="2">
                  <c:v>45.652099999999997</c:v>
                </c:pt>
                <c:pt idx="3">
                  <c:v>3684.5472719999993</c:v>
                </c:pt>
                <c:pt idx="4">
                  <c:v>207.61888000000002</c:v>
                </c:pt>
                <c:pt idx="5">
                  <c:v>671.13135000000011</c:v>
                </c:pt>
                <c:pt idx="6">
                  <c:v>47.551406999999998</c:v>
                </c:pt>
                <c:pt idx="7">
                  <c:v>430.54329899999999</c:v>
                </c:pt>
                <c:pt idx="8">
                  <c:v>710.96267399999988</c:v>
                </c:pt>
                <c:pt idx="9">
                  <c:v>1954.6933499999998</c:v>
                </c:pt>
                <c:pt idx="10">
                  <c:v>1334.0597420000001</c:v>
                </c:pt>
                <c:pt idx="11">
                  <c:v>6181.9671580000004</c:v>
                </c:pt>
                <c:pt idx="12">
                  <c:v>6535.2068470000004</c:v>
                </c:pt>
                <c:pt idx="13">
                  <c:v>1325.38184</c:v>
                </c:pt>
              </c:numCache>
            </c:numRef>
          </c:val>
        </c:ser>
        <c:ser>
          <c:idx val="7"/>
          <c:order val="7"/>
          <c:tx>
            <c:strRef>
              <c:f>'4.3'!$A$12</c:f>
              <c:strCache>
                <c:ptCount val="1"/>
                <c:pt idx="0">
                  <c:v>Jaderné palivo</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'4.3'!$B$12:$O$12</c:f>
              <c:numCache>
                <c:formatCode>#,##0.0</c:formatCode>
                <c:ptCount val="14"/>
                <c:pt idx="0">
                  <c:v>0</c:v>
                </c:pt>
                <c:pt idx="1">
                  <c:v>207.98500000000001</c:v>
                </c:pt>
                <c:pt idx="2">
                  <c:v>0</c:v>
                </c:pt>
                <c:pt idx="3">
                  <c:v>0</c:v>
                </c:pt>
                <c:pt idx="4">
                  <c:v>163.32499999999999</c:v>
                </c:pt>
                <c:pt idx="5">
                  <c:v>0</c:v>
                </c:pt>
                <c:pt idx="6">
                  <c:v>0</c:v>
                </c:pt>
                <c:pt idx="7">
                  <c:v>0</c:v>
                </c:pt>
                <c:pt idx="8">
                  <c:v>0</c:v>
                </c:pt>
                <c:pt idx="9">
                  <c:v>0</c:v>
                </c:pt>
                <c:pt idx="10">
                  <c:v>0</c:v>
                </c:pt>
                <c:pt idx="11">
                  <c:v>0</c:v>
                </c:pt>
                <c:pt idx="12">
                  <c:v>0</c:v>
                </c:pt>
                <c:pt idx="13">
                  <c:v>0</c:v>
                </c:pt>
              </c:numCache>
            </c:numRef>
          </c:val>
        </c:ser>
        <c:ser>
          <c:idx val="8"/>
          <c:order val="8"/>
          <c:tx>
            <c:strRef>
              <c:f>'4.3'!$A$13</c:f>
              <c:strCache>
                <c:ptCount val="1"/>
                <c:pt idx="0">
                  <c:v>Koks</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'4.3'!$B$13:$O$13</c:f>
              <c:numCache>
                <c:formatCode>#,##0.0</c:formatCode>
                <c:ptCount val="14"/>
                <c:pt idx="0">
                  <c:v>0</c:v>
                </c:pt>
                <c:pt idx="1">
                  <c:v>0</c:v>
                </c:pt>
                <c:pt idx="2">
                  <c:v>0</c:v>
                </c:pt>
                <c:pt idx="3">
                  <c:v>0</c:v>
                </c:pt>
                <c:pt idx="4">
                  <c:v>0</c:v>
                </c:pt>
                <c:pt idx="5">
                  <c:v>0</c:v>
                </c:pt>
                <c:pt idx="6">
                  <c:v>0</c:v>
                </c:pt>
                <c:pt idx="7">
                  <c:v>0.13250999999999999</c:v>
                </c:pt>
                <c:pt idx="8">
                  <c:v>0</c:v>
                </c:pt>
                <c:pt idx="9">
                  <c:v>0</c:v>
                </c:pt>
                <c:pt idx="10">
                  <c:v>0</c:v>
                </c:pt>
                <c:pt idx="11">
                  <c:v>0</c:v>
                </c:pt>
                <c:pt idx="12">
                  <c:v>0</c:v>
                </c:pt>
                <c:pt idx="13">
                  <c:v>0</c:v>
                </c:pt>
              </c:numCache>
            </c:numRef>
          </c:val>
        </c:ser>
        <c:ser>
          <c:idx val="9"/>
          <c:order val="9"/>
          <c:tx>
            <c:strRef>
              <c:f>'4.3'!$A$14</c:f>
              <c:strCache>
                <c:ptCount val="1"/>
                <c:pt idx="0">
                  <c:v>Odpadní teplo</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'4.3'!$B$14:$O$14</c:f>
              <c:numCache>
                <c:formatCode>#,##0.0</c:formatCode>
                <c:ptCount val="14"/>
                <c:pt idx="0">
                  <c:v>0</c:v>
                </c:pt>
                <c:pt idx="1">
                  <c:v>0</c:v>
                </c:pt>
                <c:pt idx="2">
                  <c:v>31.262</c:v>
                </c:pt>
                <c:pt idx="3">
                  <c:v>3.2023999999999995</c:v>
                </c:pt>
                <c:pt idx="4">
                  <c:v>6.851</c:v>
                </c:pt>
                <c:pt idx="5">
                  <c:v>0.88090000000000002</c:v>
                </c:pt>
                <c:pt idx="6">
                  <c:v>1.2367999999999999</c:v>
                </c:pt>
                <c:pt idx="7">
                  <c:v>333.71870999999999</c:v>
                </c:pt>
                <c:pt idx="8">
                  <c:v>177.55855</c:v>
                </c:pt>
                <c:pt idx="9">
                  <c:v>53.854999999999997</c:v>
                </c:pt>
                <c:pt idx="10">
                  <c:v>0</c:v>
                </c:pt>
                <c:pt idx="11">
                  <c:v>958.09309800000005</c:v>
                </c:pt>
                <c:pt idx="12">
                  <c:v>288.67807900000003</c:v>
                </c:pt>
                <c:pt idx="13">
                  <c:v>54.607999999999997</c:v>
                </c:pt>
              </c:numCache>
            </c:numRef>
          </c:val>
        </c:ser>
        <c:ser>
          <c:idx val="10"/>
          <c:order val="10"/>
          <c:tx>
            <c:strRef>
              <c:f>'4.3'!$A$15</c:f>
              <c:strCache>
                <c:ptCount val="1"/>
                <c:pt idx="0">
                  <c:v>Ostatní kapalná paliva</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'4.3'!$B$15:$O$15</c:f>
              <c:numCache>
                <c:formatCode>#,##0.0</c:formatCode>
                <c:ptCount val="14"/>
                <c:pt idx="0">
                  <c:v>0</c:v>
                </c:pt>
                <c:pt idx="1">
                  <c:v>1.69</c:v>
                </c:pt>
                <c:pt idx="2">
                  <c:v>0</c:v>
                </c:pt>
                <c:pt idx="3">
                  <c:v>1.9156199999999999</c:v>
                </c:pt>
                <c:pt idx="4">
                  <c:v>0</c:v>
                </c:pt>
                <c:pt idx="5">
                  <c:v>0</c:v>
                </c:pt>
                <c:pt idx="6">
                  <c:v>0</c:v>
                </c:pt>
                <c:pt idx="7">
                  <c:v>0</c:v>
                </c:pt>
                <c:pt idx="8">
                  <c:v>9.6339570000000005</c:v>
                </c:pt>
                <c:pt idx="9">
                  <c:v>0</c:v>
                </c:pt>
                <c:pt idx="10">
                  <c:v>0</c:v>
                </c:pt>
                <c:pt idx="11">
                  <c:v>11.216721000000001</c:v>
                </c:pt>
                <c:pt idx="12">
                  <c:v>0</c:v>
                </c:pt>
                <c:pt idx="13">
                  <c:v>201.65199999999999</c:v>
                </c:pt>
              </c:numCache>
            </c:numRef>
          </c:val>
        </c:ser>
        <c:ser>
          <c:idx val="11"/>
          <c:order val="11"/>
          <c:tx>
            <c:strRef>
              <c:f>'4.3'!$A$16</c:f>
              <c:strCache>
                <c:ptCount val="1"/>
                <c:pt idx="0">
                  <c:v>Ostatní pevná paliva</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'4.3'!$B$16:$O$16</c:f>
              <c:numCache>
                <c:formatCode>#,##0.0</c:formatCode>
                <c:ptCount val="14"/>
                <c:pt idx="0">
                  <c:v>419.08392999999995</c:v>
                </c:pt>
                <c:pt idx="1">
                  <c:v>2.2629999999999999</c:v>
                </c:pt>
                <c:pt idx="2">
                  <c:v>399.74900000000002</c:v>
                </c:pt>
                <c:pt idx="3">
                  <c:v>0</c:v>
                </c:pt>
                <c:pt idx="4">
                  <c:v>2.2909999999999999</c:v>
                </c:pt>
                <c:pt idx="5">
                  <c:v>0</c:v>
                </c:pt>
                <c:pt idx="6">
                  <c:v>217.59100000000001</c:v>
                </c:pt>
                <c:pt idx="7">
                  <c:v>26.452107999999999</c:v>
                </c:pt>
                <c:pt idx="8">
                  <c:v>0.120806</c:v>
                </c:pt>
                <c:pt idx="9">
                  <c:v>2.9530599999999998</c:v>
                </c:pt>
                <c:pt idx="10">
                  <c:v>105.19581600000001</c:v>
                </c:pt>
                <c:pt idx="11">
                  <c:v>27.465019118713574</c:v>
                </c:pt>
                <c:pt idx="12">
                  <c:v>11.777123</c:v>
                </c:pt>
                <c:pt idx="13">
                  <c:v>21.312000000000001</c:v>
                </c:pt>
              </c:numCache>
            </c:numRef>
          </c:val>
        </c:ser>
        <c:ser>
          <c:idx val="12"/>
          <c:order val="12"/>
          <c:tx>
            <c:strRef>
              <c:f>'4.3'!$A$17</c:f>
              <c:strCache>
                <c:ptCount val="1"/>
                <c:pt idx="0">
                  <c:v>Ostatní plyny</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'4.3'!$B$17:$O$17</c:f>
              <c:numCache>
                <c:formatCode>#,##0.0</c:formatCode>
                <c:ptCount val="14"/>
                <c:pt idx="0">
                  <c:v>0</c:v>
                </c:pt>
                <c:pt idx="1">
                  <c:v>0.39515799999999995</c:v>
                </c:pt>
                <c:pt idx="2">
                  <c:v>0</c:v>
                </c:pt>
                <c:pt idx="3">
                  <c:v>449.90024000000005</c:v>
                </c:pt>
                <c:pt idx="4">
                  <c:v>0</c:v>
                </c:pt>
                <c:pt idx="5">
                  <c:v>0</c:v>
                </c:pt>
                <c:pt idx="6">
                  <c:v>0</c:v>
                </c:pt>
                <c:pt idx="7">
                  <c:v>1635.9640210000002</c:v>
                </c:pt>
                <c:pt idx="8">
                  <c:v>0</c:v>
                </c:pt>
                <c:pt idx="9">
                  <c:v>0</c:v>
                </c:pt>
                <c:pt idx="10">
                  <c:v>0.73</c:v>
                </c:pt>
                <c:pt idx="11">
                  <c:v>243.45488</c:v>
                </c:pt>
                <c:pt idx="12">
                  <c:v>236.41072699999998</c:v>
                </c:pt>
                <c:pt idx="13">
                  <c:v>274.25900000000001</c:v>
                </c:pt>
              </c:numCache>
            </c:numRef>
          </c:val>
        </c:ser>
        <c:ser>
          <c:idx val="13"/>
          <c:order val="13"/>
          <c:tx>
            <c:strRef>
              <c:f>'4.3'!$A$18</c:f>
              <c:strCache>
                <c:ptCount val="1"/>
                <c:pt idx="0">
                  <c:v>Ostatní</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'4.3'!$B$18:$O$18</c:f>
              <c:numCache>
                <c:formatCode>#,##0.0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ser>
        <c:ser>
          <c:idx val="14"/>
          <c:order val="14"/>
          <c:tx>
            <c:strRef>
              <c:f>'4.3'!$A$19</c:f>
              <c:strCache>
                <c:ptCount val="1"/>
                <c:pt idx="0">
                  <c:v>Topné oleje</c:v>
                </c:pt>
              </c:strCache>
            </c:strRef>
          </c:tx>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'4.3'!$B$19:$O$19</c:f>
              <c:numCache>
                <c:formatCode>#,##0.0</c:formatCode>
                <c:ptCount val="14"/>
                <c:pt idx="0">
                  <c:v>1.0444259999999999</c:v>
                </c:pt>
                <c:pt idx="1">
                  <c:v>0.89417100000000005</c:v>
                </c:pt>
                <c:pt idx="2">
                  <c:v>0.25071199999999999</c:v>
                </c:pt>
                <c:pt idx="3">
                  <c:v>0.24273800000000001</c:v>
                </c:pt>
                <c:pt idx="4">
                  <c:v>0.85948500000000005</c:v>
                </c:pt>
                <c:pt idx="5">
                  <c:v>1.64818</c:v>
                </c:pt>
                <c:pt idx="6">
                  <c:v>0.737452</c:v>
                </c:pt>
                <c:pt idx="7">
                  <c:v>1.2459849999999997</c:v>
                </c:pt>
                <c:pt idx="8">
                  <c:v>8.856658000000003</c:v>
                </c:pt>
                <c:pt idx="9">
                  <c:v>1.0811909999999998</c:v>
                </c:pt>
                <c:pt idx="10">
                  <c:v>8.3121000000000014E-2</c:v>
                </c:pt>
                <c:pt idx="11">
                  <c:v>2.8552320000000009</c:v>
                </c:pt>
                <c:pt idx="12">
                  <c:v>1.7958540000000001</c:v>
                </c:pt>
                <c:pt idx="13">
                  <c:v>0.69525300000000012</c:v>
                </c:pt>
              </c:numCache>
            </c:numRef>
          </c:val>
        </c:ser>
        <c:ser>
          <c:idx val="15"/>
          <c:order val="15"/>
          <c:tx>
            <c:strRef>
              <c:f>'4.3'!$A$20</c:f>
              <c:strCache>
                <c:ptCount val="1"/>
                <c:pt idx="0">
                  <c:v>Zemní plyn</c:v>
                </c:pt>
              </c:strCache>
            </c:strRef>
          </c:tx>
          <c:spPr>
            <a:solidFill>
              <a:srgbClr val="EBE600"/>
            </a:solidFill>
          </c:spPr>
          <c:invertIfNegative val="0"/>
          <c:cat>
            <c:strRef>
              <c:f>'4.3'!$B$3:$O$3</c:f>
              <c:strCache>
                <c:ptCount val="14"/>
                <c:pt idx="0">
                  <c:v>PHA</c:v>
                </c:pt>
                <c:pt idx="1">
                  <c:v>JHČ</c:v>
                </c:pt>
                <c:pt idx="2">
                  <c:v>JHM</c:v>
                </c:pt>
                <c:pt idx="3">
                  <c:v>KVK</c:v>
                </c:pt>
                <c:pt idx="4">
                  <c:v>VYS</c:v>
                </c:pt>
                <c:pt idx="5">
                  <c:v>HKK</c:v>
                </c:pt>
                <c:pt idx="6">
                  <c:v>LBK</c:v>
                </c:pt>
                <c:pt idx="7">
                  <c:v>MSK</c:v>
                </c:pt>
                <c:pt idx="8">
                  <c:v>OLK</c:v>
                </c:pt>
                <c:pt idx="9">
                  <c:v>PAK</c:v>
                </c:pt>
                <c:pt idx="10">
                  <c:v>PLK</c:v>
                </c:pt>
                <c:pt idx="11">
                  <c:v>STČ</c:v>
                </c:pt>
                <c:pt idx="12">
                  <c:v>ULK</c:v>
                </c:pt>
                <c:pt idx="13">
                  <c:v>ZLK</c:v>
                </c:pt>
              </c:strCache>
            </c:strRef>
          </c:cat>
          <c:val>
            <c:numRef>
              <c:f>'4.3'!$B$20:$O$20</c:f>
              <c:numCache>
                <c:formatCode>#,##0.0</c:formatCode>
                <c:ptCount val="14"/>
                <c:pt idx="0">
                  <c:v>1686.4055339999995</c:v>
                </c:pt>
                <c:pt idx="1">
                  <c:v>207.18165500000006</c:v>
                </c:pt>
                <c:pt idx="2">
                  <c:v>2160.9076359999995</c:v>
                </c:pt>
                <c:pt idx="3">
                  <c:v>312.87658499999998</c:v>
                </c:pt>
                <c:pt idx="4">
                  <c:v>246.75348727699409</c:v>
                </c:pt>
                <c:pt idx="5">
                  <c:v>578.38638986854926</c:v>
                </c:pt>
                <c:pt idx="6">
                  <c:v>685.1484509999998</c:v>
                </c:pt>
                <c:pt idx="7">
                  <c:v>910.7312087774435</c:v>
                </c:pt>
                <c:pt idx="8">
                  <c:v>543.52530000000002</c:v>
                </c:pt>
                <c:pt idx="9">
                  <c:v>315.3902714049018</c:v>
                </c:pt>
                <c:pt idx="10">
                  <c:v>335.79749525553939</c:v>
                </c:pt>
                <c:pt idx="11">
                  <c:v>1897.6046798812863</c:v>
                </c:pt>
                <c:pt idx="12">
                  <c:v>495.08140100000008</c:v>
                </c:pt>
                <c:pt idx="13">
                  <c:v>656.49036899999976</c:v>
                </c:pt>
              </c:numCache>
            </c:numRef>
          </c:val>
        </c:ser>
        <c:dLbls>
          <c:showLegendKey val="0"/>
          <c:showVal val="0"/>
          <c:showCatName val="0"/>
          <c:showSerName val="0"/>
          <c:showPercent val="0"/>
          <c:showBubbleSize val="0"/>
        </c:dLbls>
        <c:gapWidth val="104"/>
        <c:overlap val="100"/>
        <c:axId val="104343808"/>
        <c:axId val="104345600"/>
      </c:barChart>
      <c:catAx>
        <c:axId val="104343808"/>
        <c:scaling>
          <c:orientation val="minMax"/>
        </c:scaling>
        <c:delete val="0"/>
        <c:axPos val="b"/>
        <c:majorTickMark val="none"/>
        <c:minorTickMark val="none"/>
        <c:tickLblPos val="low"/>
        <c:txPr>
          <a:bodyPr rot="0" vert="horz"/>
          <a:lstStyle/>
          <a:p>
            <a:pPr>
              <a:defRPr sz="900"/>
            </a:pPr>
            <a:endParaRPr lang="cs-CZ"/>
          </a:p>
        </c:txPr>
        <c:crossAx val="104345600"/>
        <c:crosses val="autoZero"/>
        <c:auto val="1"/>
        <c:lblAlgn val="ctr"/>
        <c:lblOffset val="100"/>
        <c:noMultiLvlLbl val="0"/>
      </c:catAx>
      <c:valAx>
        <c:axId val="104345600"/>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104343808"/>
        <c:crosses val="autoZero"/>
        <c:crossBetween val="between"/>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'14.10'!$H$31:$H$38</c:f>
              <c:numCache>
                <c:formatCode>General</c:formatCode>
                <c:ptCount val="8"/>
              </c:numCache>
            </c:numRef>
          </c:cat>
          <c:val>
            <c:numRef>
              <c:f>'14.10'!$I$31:$I$38</c:f>
              <c:numCache>
                <c:formatCode>0.0%</c:formatCode>
                <c:ptCount val="8"/>
              </c:numCache>
            </c:numRef>
          </c:val>
        </c:ser>
        <c:dLbls>
          <c:showLegendKey val="0"/>
          <c:showVal val="0"/>
          <c:showCatName val="0"/>
          <c:showSerName val="0"/>
          <c:showPercent val="0"/>
          <c:showBubbleSize val="0"/>
        </c:dLbls>
        <c:gapWidth val="150"/>
        <c:axId val="248477184"/>
        <c:axId val="248478720"/>
      </c:barChart>
      <c:catAx>
        <c:axId val="248477184"/>
        <c:scaling>
          <c:orientation val="minMax"/>
        </c:scaling>
        <c:delete val="0"/>
        <c:axPos val="l"/>
        <c:numFmt formatCode="General" sourceLinked="1"/>
        <c:majorTickMark val="none"/>
        <c:minorTickMark val="none"/>
        <c:tickLblPos val="nextTo"/>
        <c:txPr>
          <a:bodyPr/>
          <a:lstStyle/>
          <a:p>
            <a:pPr>
              <a:defRPr sz="900"/>
            </a:pPr>
            <a:endParaRPr lang="cs-CZ"/>
          </a:p>
        </c:txPr>
        <c:crossAx val="248478720"/>
        <c:crosses val="autoZero"/>
        <c:auto val="1"/>
        <c:lblAlgn val="ctr"/>
        <c:lblOffset val="100"/>
        <c:noMultiLvlLbl val="0"/>
      </c:catAx>
      <c:valAx>
        <c:axId val="24847872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4847718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'14.10'!$J$31</c:f>
              <c:strCache>
                <c:ptCount val="1"/>
              </c:strCache>
            </c:strRef>
          </c:tx>
          <c:invertIfNegative val="0"/>
          <c:cat>
            <c:numRef>
              <c:f>'14.10'!$K$30:$M$30</c:f>
              <c:numCache>
                <c:formatCode>General</c:formatCode>
                <c:ptCount val="3"/>
              </c:numCache>
            </c:numRef>
          </c:cat>
          <c:val>
            <c:numRef>
              <c:f>'14.10'!$K$31:$M$31</c:f>
              <c:numCache>
                <c:formatCode>#,##0.0</c:formatCode>
                <c:ptCount val="3"/>
              </c:numCache>
            </c:numRef>
          </c:val>
        </c:ser>
        <c:ser>
          <c:idx val="1"/>
          <c:order val="1"/>
          <c:tx>
            <c:strRef>
              <c:f>'14.10'!$J$32</c:f>
              <c:strCache>
                <c:ptCount val="1"/>
              </c:strCache>
            </c:strRef>
          </c:tx>
          <c:invertIfNegative val="0"/>
          <c:cat>
            <c:numRef>
              <c:f>'14.10'!$K$30:$M$30</c:f>
              <c:numCache>
                <c:formatCode>General</c:formatCode>
                <c:ptCount val="3"/>
              </c:numCache>
            </c:numRef>
          </c:cat>
          <c:val>
            <c:numRef>
              <c:f>'14.10'!$K$32:$M$32</c:f>
              <c:numCache>
                <c:formatCode>#,##0.0</c:formatCode>
                <c:ptCount val="3"/>
              </c:numCache>
            </c:numRef>
          </c:val>
        </c:ser>
        <c:ser>
          <c:idx val="2"/>
          <c:order val="2"/>
          <c:tx>
            <c:strRef>
              <c:f>'14.10'!$J$33</c:f>
              <c:strCache>
                <c:ptCount val="1"/>
              </c:strCache>
            </c:strRef>
          </c:tx>
          <c:invertIfNegative val="0"/>
          <c:cat>
            <c:numRef>
              <c:f>'14.10'!$K$30:$M$30</c:f>
              <c:numCache>
                <c:formatCode>General</c:formatCode>
                <c:ptCount val="3"/>
              </c:numCache>
            </c:numRef>
          </c:cat>
          <c:val>
            <c:numRef>
              <c:f>'14.10'!$K$33:$M$33</c:f>
              <c:numCache>
                <c:formatCode>#,##0.0</c:formatCode>
                <c:ptCount val="3"/>
              </c:numCache>
            </c:numRef>
          </c:val>
        </c:ser>
        <c:ser>
          <c:idx val="3"/>
          <c:order val="3"/>
          <c:tx>
            <c:strRef>
              <c:f>'14.10'!$J$34</c:f>
              <c:strCache>
                <c:ptCount val="1"/>
              </c:strCache>
            </c:strRef>
          </c:tx>
          <c:invertIfNegative val="0"/>
          <c:cat>
            <c:numRef>
              <c:f>'14.10'!$K$30:$M$30</c:f>
              <c:numCache>
                <c:formatCode>General</c:formatCode>
                <c:ptCount val="3"/>
              </c:numCache>
            </c:numRef>
          </c:cat>
          <c:val>
            <c:numRef>
              <c:f>'14.10'!$K$34:$M$34</c:f>
              <c:numCache>
                <c:formatCode>#,##0.0</c:formatCode>
                <c:ptCount val="3"/>
              </c:numCache>
            </c:numRef>
          </c:val>
        </c:ser>
        <c:ser>
          <c:idx val="4"/>
          <c:order val="4"/>
          <c:tx>
            <c:strRef>
              <c:f>'14.10'!$J$35</c:f>
              <c:strCache>
                <c:ptCount val="1"/>
              </c:strCache>
            </c:strRef>
          </c:tx>
          <c:invertIfNegative val="0"/>
          <c:cat>
            <c:numRef>
              <c:f>'14.10'!$K$30:$M$30</c:f>
              <c:numCache>
                <c:formatCode>General</c:formatCode>
                <c:ptCount val="3"/>
              </c:numCache>
            </c:numRef>
          </c:cat>
          <c:val>
            <c:numRef>
              <c:f>'14.10'!$K$35:$M$35</c:f>
              <c:numCache>
                <c:formatCode>#,##0.0</c:formatCode>
                <c:ptCount val="3"/>
              </c:numCache>
            </c:numRef>
          </c:val>
        </c:ser>
        <c:ser>
          <c:idx val="5"/>
          <c:order val="5"/>
          <c:tx>
            <c:strRef>
              <c:f>'14.10'!$J$36</c:f>
              <c:strCache>
                <c:ptCount val="1"/>
              </c:strCache>
            </c:strRef>
          </c:tx>
          <c:invertIfNegative val="0"/>
          <c:cat>
            <c:numRef>
              <c:f>'14.10'!$K$30:$M$30</c:f>
              <c:numCache>
                <c:formatCode>General</c:formatCode>
                <c:ptCount val="3"/>
              </c:numCache>
            </c:numRef>
          </c:cat>
          <c:val>
            <c:numRef>
              <c:f>'14.10'!$K$36:$M$36</c:f>
              <c:numCache>
                <c:formatCode>#,##0.0</c:formatCode>
                <c:ptCount val="3"/>
              </c:numCache>
            </c:numRef>
          </c:val>
        </c:ser>
        <c:ser>
          <c:idx val="6"/>
          <c:order val="6"/>
          <c:tx>
            <c:strRef>
              <c:f>'14.10'!$J$37</c:f>
              <c:strCache>
                <c:ptCount val="1"/>
              </c:strCache>
            </c:strRef>
          </c:tx>
          <c:invertIfNegative val="0"/>
          <c:cat>
            <c:numRef>
              <c:f>'14.10'!$K$30:$M$30</c:f>
              <c:numCache>
                <c:formatCode>General</c:formatCode>
                <c:ptCount val="3"/>
              </c:numCache>
            </c:numRef>
          </c:cat>
          <c:val>
            <c:numRef>
              <c:f>'14.10'!$K$37:$M$37</c:f>
              <c:numCache>
                <c:formatCode>#,##0.0</c:formatCode>
                <c:ptCount val="3"/>
              </c:numCache>
            </c:numRef>
          </c:val>
        </c:ser>
        <c:ser>
          <c:idx val="7"/>
          <c:order val="7"/>
          <c:tx>
            <c:strRef>
              <c:f>'14.10'!$J$38</c:f>
              <c:strCache>
                <c:ptCount val="1"/>
              </c:strCache>
            </c:strRef>
          </c:tx>
          <c:spPr>
            <a:solidFill>
              <a:srgbClr val="FFC000"/>
            </a:solidFill>
          </c:spPr>
          <c:invertIfNegative val="0"/>
          <c:cat>
            <c:numRef>
              <c:f>'14.10'!$K$30:$M$30</c:f>
              <c:numCache>
                <c:formatCode>General</c:formatCode>
                <c:ptCount val="3"/>
              </c:numCache>
            </c:numRef>
          </c:cat>
          <c:val>
            <c:numRef>
              <c:f>'14.10'!$K$38:$M$38</c:f>
              <c:numCache>
                <c:formatCode>#,##0.0</c:formatCode>
                <c:ptCount val="3"/>
              </c:numCache>
            </c:numRef>
          </c:val>
        </c:ser>
        <c:dLbls>
          <c:showLegendKey val="0"/>
          <c:showVal val="0"/>
          <c:showCatName val="0"/>
          <c:showSerName val="0"/>
          <c:showPercent val="0"/>
          <c:showBubbleSize val="0"/>
        </c:dLbls>
        <c:gapWidth val="150"/>
        <c:overlap val="100"/>
        <c:axId val="248603008"/>
        <c:axId val="248604544"/>
      </c:barChart>
      <c:catAx>
        <c:axId val="248603008"/>
        <c:scaling>
          <c:orientation val="minMax"/>
        </c:scaling>
        <c:delete val="0"/>
        <c:axPos val="b"/>
        <c:numFmt formatCode="General" sourceLinked="1"/>
        <c:majorTickMark val="none"/>
        <c:minorTickMark val="none"/>
        <c:tickLblPos val="nextTo"/>
        <c:txPr>
          <a:bodyPr/>
          <a:lstStyle/>
          <a:p>
            <a:pPr>
              <a:defRPr sz="900"/>
            </a:pPr>
            <a:endParaRPr lang="cs-CZ"/>
          </a:p>
        </c:txPr>
        <c:crossAx val="248604544"/>
        <c:crosses val="autoZero"/>
        <c:auto val="1"/>
        <c:lblAlgn val="ctr"/>
        <c:lblOffset val="100"/>
        <c:noMultiLvlLbl val="0"/>
      </c:catAx>
      <c:valAx>
        <c:axId val="248604544"/>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48603008"/>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'14.10'!$L$19:$L$26</c:f>
              <c:numCache>
                <c:formatCode>General</c:formatCode>
                <c:ptCount val="8"/>
              </c:numCache>
            </c:numRef>
          </c:cat>
          <c:val>
            <c:numRef>
              <c:f>'14.10'!$M$19:$M$26</c:f>
              <c:numCache>
                <c:formatCode>0.0%</c:formatCode>
                <c:ptCount val="8"/>
              </c:numCache>
            </c:numRef>
          </c:val>
        </c:ser>
        <c:dLbls>
          <c:showLegendKey val="0"/>
          <c:showVal val="0"/>
          <c:showCatName val="0"/>
          <c:showSerName val="0"/>
          <c:showPercent val="0"/>
          <c:showBubbleSize val="0"/>
        </c:dLbls>
        <c:gapWidth val="150"/>
        <c:axId val="248658176"/>
        <c:axId val="248664064"/>
      </c:barChart>
      <c:catAx>
        <c:axId val="248658176"/>
        <c:scaling>
          <c:orientation val="minMax"/>
        </c:scaling>
        <c:delete val="0"/>
        <c:axPos val="l"/>
        <c:numFmt formatCode="General" sourceLinked="1"/>
        <c:majorTickMark val="none"/>
        <c:minorTickMark val="none"/>
        <c:tickLblPos val="nextTo"/>
        <c:txPr>
          <a:bodyPr/>
          <a:lstStyle/>
          <a:p>
            <a:pPr>
              <a:defRPr sz="900"/>
            </a:pPr>
            <a:endParaRPr lang="cs-CZ"/>
          </a:p>
        </c:txPr>
        <c:crossAx val="248664064"/>
        <c:crosses val="autoZero"/>
        <c:auto val="1"/>
        <c:lblAlgn val="ctr"/>
        <c:lblOffset val="100"/>
        <c:noMultiLvlLbl val="0"/>
      </c:catAx>
      <c:valAx>
        <c:axId val="24866406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48658176"/>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'14.11'!$J$19:$J$26</c:f>
              <c:numCache>
                <c:formatCode>General</c:formatCode>
                <c:ptCount val="8"/>
              </c:numCache>
            </c:numRef>
          </c:cat>
          <c:val>
            <c:numRef>
              <c:f>'14.11'!$K$19:$K$26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'14.11'!$H$19:$H$22</c:f>
              <c:numCache>
                <c:formatCode>0.0</c:formatCode>
                <c:ptCount val="4"/>
              </c:numCache>
            </c:numRef>
          </c:cat>
          <c:val>
            <c:numRef>
              <c:f>'14.11'!$I$19:$I$22</c:f>
              <c:numCache>
                <c:formatCode>0.0%</c:formatCode>
                <c:ptCount val="4"/>
              </c:numCache>
            </c:numRef>
          </c:val>
        </c:ser>
        <c:dLbls>
          <c:showLegendKey val="0"/>
          <c:showVal val="0"/>
          <c:showCatName val="0"/>
          <c:showSerName val="0"/>
          <c:showPercent val="0"/>
          <c:showBubbleSize val="0"/>
        </c:dLbls>
        <c:gapWidth val="150"/>
        <c:axId val="249011200"/>
        <c:axId val="249012992"/>
      </c:barChart>
      <c:catAx>
        <c:axId val="249011200"/>
        <c:scaling>
          <c:orientation val="maxMin"/>
        </c:scaling>
        <c:delete val="0"/>
        <c:axPos val="l"/>
        <c:numFmt formatCode="0.0" sourceLinked="1"/>
        <c:majorTickMark val="none"/>
        <c:minorTickMark val="none"/>
        <c:tickLblPos val="nextTo"/>
        <c:txPr>
          <a:bodyPr/>
          <a:lstStyle/>
          <a:p>
            <a:pPr>
              <a:defRPr sz="900"/>
            </a:pPr>
            <a:endParaRPr lang="cs-CZ"/>
          </a:p>
        </c:txPr>
        <c:crossAx val="249012992"/>
        <c:crosses val="autoZero"/>
        <c:auto val="1"/>
        <c:lblAlgn val="ctr"/>
        <c:lblOffset val="100"/>
        <c:noMultiLvlLbl val="0"/>
      </c:catAx>
      <c:valAx>
        <c:axId val="249012992"/>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49011200"/>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 instalovaném výkonu v ČR</a:t>
            </a:r>
          </a:p>
        </c:rich>
      </c:tx>
      <c:overlay val="0"/>
    </c:title>
    <c:autoTitleDeleted val="0"/>
    <c:plotArea>
      <c:layout/>
      <c:barChart>
        <c:barDir val="bar"/>
        <c:grouping val="clustered"/>
        <c:varyColors val="0"/>
        <c:ser>
          <c:idx val="0"/>
          <c:order val="0"/>
          <c:invertIfNegative val="0"/>
          <c:cat>
            <c:numRef>
              <c:f>'14.11'!$H$31:$H$38</c:f>
              <c:numCache>
                <c:formatCode>General</c:formatCode>
                <c:ptCount val="8"/>
              </c:numCache>
            </c:numRef>
          </c:cat>
          <c:val>
            <c:numRef>
              <c:f>'14.11'!$I$31:$I$38</c:f>
              <c:numCache>
                <c:formatCode>0.0%</c:formatCode>
                <c:ptCount val="8"/>
              </c:numCache>
            </c:numRef>
          </c:val>
        </c:ser>
        <c:dLbls>
          <c:showLegendKey val="0"/>
          <c:showVal val="0"/>
          <c:showCatName val="0"/>
          <c:showSerName val="0"/>
          <c:showPercent val="0"/>
          <c:showBubbleSize val="0"/>
        </c:dLbls>
        <c:gapWidth val="150"/>
        <c:axId val="249033088"/>
        <c:axId val="249034624"/>
      </c:barChart>
      <c:catAx>
        <c:axId val="249033088"/>
        <c:scaling>
          <c:orientation val="minMax"/>
        </c:scaling>
        <c:delete val="0"/>
        <c:axPos val="l"/>
        <c:numFmt formatCode="General" sourceLinked="1"/>
        <c:majorTickMark val="none"/>
        <c:minorTickMark val="none"/>
        <c:tickLblPos val="nextTo"/>
        <c:txPr>
          <a:bodyPr/>
          <a:lstStyle/>
          <a:p>
            <a:pPr>
              <a:defRPr sz="900"/>
            </a:pPr>
            <a:endParaRPr lang="cs-CZ"/>
          </a:p>
        </c:txPr>
        <c:crossAx val="249034624"/>
        <c:crosses val="autoZero"/>
        <c:auto val="1"/>
        <c:lblAlgn val="ctr"/>
        <c:lblOffset val="100"/>
        <c:noMultiLvlLbl val="0"/>
      </c:catAx>
      <c:valAx>
        <c:axId val="249034624"/>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49033088"/>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Výroba elektřiny brutto (GWh)</a:t>
            </a:r>
          </a:p>
        </c:rich>
      </c:tx>
      <c:overlay val="0"/>
    </c:title>
    <c:autoTitleDeleted val="0"/>
    <c:plotArea>
      <c:layout/>
      <c:barChart>
        <c:barDir val="col"/>
        <c:grouping val="stacked"/>
        <c:varyColors val="0"/>
        <c:ser>
          <c:idx val="0"/>
          <c:order val="0"/>
          <c:tx>
            <c:strRef>
              <c:f>'14.11'!$J$31</c:f>
              <c:strCache>
                <c:ptCount val="1"/>
              </c:strCache>
            </c:strRef>
          </c:tx>
          <c:invertIfNegative val="0"/>
          <c:cat>
            <c:numRef>
              <c:f>'14.11'!$K$30:$M$30</c:f>
              <c:numCache>
                <c:formatCode>General</c:formatCode>
                <c:ptCount val="3"/>
              </c:numCache>
            </c:numRef>
          </c:cat>
          <c:val>
            <c:numRef>
              <c:f>'14.11'!$K$31:$M$31</c:f>
              <c:numCache>
                <c:formatCode>#,##0.0</c:formatCode>
                <c:ptCount val="3"/>
              </c:numCache>
            </c:numRef>
          </c:val>
        </c:ser>
        <c:ser>
          <c:idx val="1"/>
          <c:order val="1"/>
          <c:tx>
            <c:strRef>
              <c:f>'14.11'!$J$32</c:f>
              <c:strCache>
                <c:ptCount val="1"/>
              </c:strCache>
            </c:strRef>
          </c:tx>
          <c:invertIfNegative val="0"/>
          <c:cat>
            <c:numRef>
              <c:f>'14.11'!$K$30:$M$30</c:f>
              <c:numCache>
                <c:formatCode>General</c:formatCode>
                <c:ptCount val="3"/>
              </c:numCache>
            </c:numRef>
          </c:cat>
          <c:val>
            <c:numRef>
              <c:f>'14.11'!$K$32:$M$32</c:f>
              <c:numCache>
                <c:formatCode>#,##0.0</c:formatCode>
                <c:ptCount val="3"/>
              </c:numCache>
            </c:numRef>
          </c:val>
        </c:ser>
        <c:ser>
          <c:idx val="2"/>
          <c:order val="2"/>
          <c:tx>
            <c:strRef>
              <c:f>'14.11'!$J$33</c:f>
              <c:strCache>
                <c:ptCount val="1"/>
              </c:strCache>
            </c:strRef>
          </c:tx>
          <c:invertIfNegative val="0"/>
          <c:cat>
            <c:numRef>
              <c:f>'14.11'!$K$30:$M$30</c:f>
              <c:numCache>
                <c:formatCode>General</c:formatCode>
                <c:ptCount val="3"/>
              </c:numCache>
            </c:numRef>
          </c:cat>
          <c:val>
            <c:numRef>
              <c:f>'14.11'!$K$33:$M$33</c:f>
              <c:numCache>
                <c:formatCode>#,##0.0</c:formatCode>
                <c:ptCount val="3"/>
              </c:numCache>
            </c:numRef>
          </c:val>
        </c:ser>
        <c:ser>
          <c:idx val="3"/>
          <c:order val="3"/>
          <c:tx>
            <c:strRef>
              <c:f>'14.11'!$J$34</c:f>
              <c:strCache>
                <c:ptCount val="1"/>
              </c:strCache>
            </c:strRef>
          </c:tx>
          <c:invertIfNegative val="0"/>
          <c:cat>
            <c:numRef>
              <c:f>'14.11'!$K$30:$M$30</c:f>
              <c:numCache>
                <c:formatCode>General</c:formatCode>
                <c:ptCount val="3"/>
              </c:numCache>
            </c:numRef>
          </c:cat>
          <c:val>
            <c:numRef>
              <c:f>'14.11'!$K$34:$M$34</c:f>
              <c:numCache>
                <c:formatCode>#,##0.0</c:formatCode>
                <c:ptCount val="3"/>
              </c:numCache>
            </c:numRef>
          </c:val>
        </c:ser>
        <c:ser>
          <c:idx val="4"/>
          <c:order val="4"/>
          <c:tx>
            <c:strRef>
              <c:f>'14.11'!$J$35</c:f>
              <c:strCache>
                <c:ptCount val="1"/>
              </c:strCache>
            </c:strRef>
          </c:tx>
          <c:invertIfNegative val="0"/>
          <c:cat>
            <c:numRef>
              <c:f>'14.11'!$K$30:$M$30</c:f>
              <c:numCache>
                <c:formatCode>General</c:formatCode>
                <c:ptCount val="3"/>
              </c:numCache>
            </c:numRef>
          </c:cat>
          <c:val>
            <c:numRef>
              <c:f>'14.11'!$K$35:$M$35</c:f>
              <c:numCache>
                <c:formatCode>#,##0.0</c:formatCode>
                <c:ptCount val="3"/>
              </c:numCache>
            </c:numRef>
          </c:val>
        </c:ser>
        <c:ser>
          <c:idx val="5"/>
          <c:order val="5"/>
          <c:tx>
            <c:strRef>
              <c:f>'14.11'!$J$36</c:f>
              <c:strCache>
                <c:ptCount val="1"/>
              </c:strCache>
            </c:strRef>
          </c:tx>
          <c:invertIfNegative val="0"/>
          <c:cat>
            <c:numRef>
              <c:f>'14.11'!$K$30:$M$30</c:f>
              <c:numCache>
                <c:formatCode>General</c:formatCode>
                <c:ptCount val="3"/>
              </c:numCache>
            </c:numRef>
          </c:cat>
          <c:val>
            <c:numRef>
              <c:f>'14.11'!$K$36:$M$36</c:f>
              <c:numCache>
                <c:formatCode>#,##0.0</c:formatCode>
                <c:ptCount val="3"/>
              </c:numCache>
            </c:numRef>
          </c:val>
        </c:ser>
        <c:ser>
          <c:idx val="6"/>
          <c:order val="6"/>
          <c:tx>
            <c:strRef>
              <c:f>'14.11'!$J$37</c:f>
              <c:strCache>
                <c:ptCount val="1"/>
              </c:strCache>
            </c:strRef>
          </c:tx>
          <c:invertIfNegative val="0"/>
          <c:cat>
            <c:numRef>
              <c:f>'14.11'!$K$30:$M$30</c:f>
              <c:numCache>
                <c:formatCode>General</c:formatCode>
                <c:ptCount val="3"/>
              </c:numCache>
            </c:numRef>
          </c:cat>
          <c:val>
            <c:numRef>
              <c:f>'14.11'!$K$37:$M$37</c:f>
              <c:numCache>
                <c:formatCode>#,##0.0</c:formatCode>
                <c:ptCount val="3"/>
              </c:numCache>
            </c:numRef>
          </c:val>
        </c:ser>
        <c:ser>
          <c:idx val="7"/>
          <c:order val="7"/>
          <c:tx>
            <c:strRef>
              <c:f>'14.11'!$J$38</c:f>
              <c:strCache>
                <c:ptCount val="1"/>
              </c:strCache>
            </c:strRef>
          </c:tx>
          <c:spPr>
            <a:solidFill>
              <a:srgbClr val="FFC000"/>
            </a:solidFill>
          </c:spPr>
          <c:invertIfNegative val="0"/>
          <c:cat>
            <c:numRef>
              <c:f>'14.11'!$K$30:$M$30</c:f>
              <c:numCache>
                <c:formatCode>General</c:formatCode>
                <c:ptCount val="3"/>
              </c:numCache>
            </c:numRef>
          </c:cat>
          <c:val>
            <c:numRef>
              <c:f>'14.11'!$K$38:$M$38</c:f>
              <c:numCache>
                <c:formatCode>#,##0.0</c:formatCode>
                <c:ptCount val="3"/>
              </c:numCache>
            </c:numRef>
          </c:val>
        </c:ser>
        <c:dLbls>
          <c:showLegendKey val="0"/>
          <c:showVal val="0"/>
          <c:showCatName val="0"/>
          <c:showSerName val="0"/>
          <c:showPercent val="0"/>
          <c:showBubbleSize val="0"/>
        </c:dLbls>
        <c:gapWidth val="150"/>
        <c:overlap val="100"/>
        <c:axId val="249093120"/>
        <c:axId val="249377536"/>
      </c:barChart>
      <c:catAx>
        <c:axId val="249093120"/>
        <c:scaling>
          <c:orientation val="minMax"/>
        </c:scaling>
        <c:delete val="0"/>
        <c:axPos val="b"/>
        <c:numFmt formatCode="General" sourceLinked="1"/>
        <c:majorTickMark val="none"/>
        <c:minorTickMark val="none"/>
        <c:tickLblPos val="nextTo"/>
        <c:txPr>
          <a:bodyPr/>
          <a:lstStyle/>
          <a:p>
            <a:pPr>
              <a:defRPr sz="900"/>
            </a:pPr>
            <a:endParaRPr lang="cs-CZ"/>
          </a:p>
        </c:txPr>
        <c:crossAx val="249377536"/>
        <c:crosses val="autoZero"/>
        <c:auto val="1"/>
        <c:lblAlgn val="ctr"/>
        <c:lblOffset val="100"/>
        <c:noMultiLvlLbl val="0"/>
      </c:catAx>
      <c:valAx>
        <c:axId val="249377536"/>
        <c:scaling>
          <c:orientation val="minMax"/>
        </c:scaling>
        <c:delete val="0"/>
        <c:axPos val="l"/>
        <c:majorGridlines/>
        <c:numFmt formatCode="#,##0" sourceLinked="0"/>
        <c:majorTickMark val="out"/>
        <c:minorTickMark val="none"/>
        <c:tickLblPos val="nextTo"/>
        <c:spPr>
          <a:ln>
            <a:noFill/>
          </a:ln>
        </c:spPr>
        <c:txPr>
          <a:bodyPr/>
          <a:lstStyle/>
          <a:p>
            <a:pPr>
              <a:defRPr sz="900"/>
            </a:pPr>
            <a:endParaRPr lang="cs-CZ"/>
          </a:p>
        </c:txPr>
        <c:crossAx val="249093120"/>
        <c:crosses val="autoZero"/>
        <c:crossBetween val="between"/>
        <c:dispUnits>
          <c:builtInUnit val="thousands"/>
        </c:dispUnits>
      </c:valAx>
    </c:plotArea>
    <c:legend>
      <c:legendPos val="r"/>
      <c:overlay val="0"/>
      <c:txPr>
        <a:bodyPr/>
        <a:lstStyle/>
        <a:p>
          <a:pPr>
            <a:defRPr sz="900"/>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výrobě elektřiny brutto </a:t>
            </a:r>
            <a:r>
              <a:rPr lang="cs-CZ" sz="1000"/>
              <a:t>v ČR</a:t>
            </a:r>
          </a:p>
        </c:rich>
      </c:tx>
      <c:overlay val="0"/>
    </c:title>
    <c:autoTitleDeleted val="0"/>
    <c:plotArea>
      <c:layout/>
      <c:barChart>
        <c:barDir val="bar"/>
        <c:grouping val="clustered"/>
        <c:varyColors val="0"/>
        <c:ser>
          <c:idx val="0"/>
          <c:order val="0"/>
          <c:invertIfNegative val="0"/>
          <c:cat>
            <c:numRef>
              <c:f>'14.11'!$L$19:$L$26</c:f>
              <c:numCache>
                <c:formatCode>General</c:formatCode>
                <c:ptCount val="8"/>
              </c:numCache>
            </c:numRef>
          </c:cat>
          <c:val>
            <c:numRef>
              <c:f>'14.11'!$M$19:$M$26</c:f>
              <c:numCache>
                <c:formatCode>0.0%</c:formatCode>
                <c:ptCount val="8"/>
              </c:numCache>
            </c:numRef>
          </c:val>
        </c:ser>
        <c:dLbls>
          <c:showLegendKey val="0"/>
          <c:showVal val="0"/>
          <c:showCatName val="0"/>
          <c:showSerName val="0"/>
          <c:showPercent val="0"/>
          <c:showBubbleSize val="0"/>
        </c:dLbls>
        <c:gapWidth val="150"/>
        <c:axId val="249414784"/>
        <c:axId val="249416320"/>
      </c:barChart>
      <c:catAx>
        <c:axId val="249414784"/>
        <c:scaling>
          <c:orientation val="minMax"/>
        </c:scaling>
        <c:delete val="0"/>
        <c:axPos val="l"/>
        <c:numFmt formatCode="General" sourceLinked="1"/>
        <c:majorTickMark val="none"/>
        <c:minorTickMark val="none"/>
        <c:tickLblPos val="nextTo"/>
        <c:txPr>
          <a:bodyPr/>
          <a:lstStyle/>
          <a:p>
            <a:pPr>
              <a:defRPr sz="900"/>
            </a:pPr>
            <a:endParaRPr lang="cs-CZ"/>
          </a:p>
        </c:txPr>
        <c:crossAx val="249416320"/>
        <c:crosses val="autoZero"/>
        <c:auto val="1"/>
        <c:lblAlgn val="ctr"/>
        <c:lblOffset val="100"/>
        <c:noMultiLvlLbl val="0"/>
      </c:catAx>
      <c:valAx>
        <c:axId val="249416320"/>
        <c:scaling>
          <c:orientation val="minMax"/>
          <c:max val="1"/>
        </c:scaling>
        <c:delete val="0"/>
        <c:axPos val="b"/>
        <c:majorGridlines/>
        <c:numFmt formatCode="0%" sourceLinked="0"/>
        <c:majorTickMark val="out"/>
        <c:minorTickMark val="none"/>
        <c:tickLblPos val="nextTo"/>
        <c:spPr>
          <a:ln>
            <a:noFill/>
          </a:ln>
        </c:spPr>
        <c:txPr>
          <a:bodyPr/>
          <a:lstStyle/>
          <a:p>
            <a:pPr>
              <a:defRPr sz="900"/>
            </a:pPr>
            <a:endParaRPr lang="cs-CZ"/>
          </a:p>
        </c:txPr>
        <c:crossAx val="249414784"/>
        <c:crosses val="autoZero"/>
        <c:crossBetween val="between"/>
        <c:majorUnit val="0.1"/>
      </c:valAx>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technologií na v</a:t>
            </a:r>
            <a:r>
              <a:rPr lang="en-US" sz="1000"/>
              <a:t>ýrob</a:t>
            </a:r>
            <a:r>
              <a:rPr lang="cs-CZ" sz="1000"/>
              <a:t>ě</a:t>
            </a:r>
            <a:r>
              <a:rPr lang="en-US" sz="1000"/>
              <a:t> elektřiny brutto</a:t>
            </a:r>
          </a:p>
        </c:rich>
      </c:tx>
      <c:overlay val="0"/>
    </c:title>
    <c:autoTitleDeleted val="0"/>
    <c:plotArea>
      <c:layout/>
      <c:doughnutChart>
        <c:varyColors val="1"/>
        <c:ser>
          <c:idx val="2"/>
          <c:order val="0"/>
          <c:dPt>
            <c:idx val="7"/>
            <c:bubble3D val="0"/>
            <c:spPr>
              <a:solidFill>
                <a:srgbClr val="FFC000"/>
              </a:solidFill>
            </c:spPr>
          </c:dPt>
          <c:cat>
            <c:numRef>
              <c:f>'14.12'!$J$19:$J$26</c:f>
              <c:numCache>
                <c:formatCode>General</c:formatCode>
                <c:ptCount val="8"/>
              </c:numCache>
            </c:numRef>
          </c:cat>
          <c:val>
            <c:numRef>
              <c:f>'14.12'!$K$19:$K$26</c:f>
              <c:numCache>
                <c:formatCode>General</c:formatCode>
                <c:ptCount val="8"/>
              </c:numCache>
            </c:numRef>
          </c:val>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73366905738454002"/>
          <c:y val="0.21518680535303458"/>
          <c:w val="0.24404682005278588"/>
          <c:h val="0.74415281423155444"/>
        </c:manualLayout>
      </c:layout>
      <c:overlay val="0"/>
      <c:txPr>
        <a:bodyPr/>
        <a:lstStyle/>
        <a:p>
          <a:pPr rtl="0">
            <a:defRPr/>
          </a:pPr>
          <a:endParaRPr lang="cs-CZ"/>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cs-CZ" sz="1000"/>
              <a:t>Podíl kraje na</a:t>
            </a:r>
            <a:r>
              <a:rPr lang="cs-CZ" sz="1000" baseline="0"/>
              <a:t> spotřebě elektřiny </a:t>
            </a:r>
            <a:r>
              <a:rPr lang="cs-CZ" sz="1000"/>
              <a:t>v ČR</a:t>
            </a:r>
          </a:p>
        </c:rich>
      </c:tx>
      <c:overlay val="0"/>
    </c:title>
    <c:autoTitleDeleted val="0"/>
    <c:plotArea>
      <c:layout/>
      <c:barChart>
        <c:barDir val="bar"/>
        <c:grouping val="clustered"/>
        <c:varyColors val="0"/>
        <c:ser>
          <c:idx val="0"/>
          <c:order val="0"/>
          <c:invertIfNegative val="0"/>
          <c:cat>
            <c:numRef>
              <c:f>'14.12'!$H$19:$H$22</c:f>
              <c:numCache>
                <c:formatCode>0.0</c:formatCode>
                <c:ptCount val="4"/>
              </c:numCache>
            </c:numRef>
          </c:cat>
          <c:val>
            <c:numRef>
              <c:f>'14.12'!$I$19:$I$22</c:f>
              <c:numCache>
                <c:formatCode>0.0%</c:formatCode>
                <c:ptCount val="4"/>
              </c:numCache>
            </c:numRef>
          </c:val>
        </c:ser>
        <c:dLbls>
          <c:showLegendKey val="0"/>
          <c:showVal val="0"/>
          <c:showCatName val="0"/>
          <c:showSerName val="0"/>
          <c:showPercent val="0"/>
          <c:showBubbleSize val="0"/>
        </c:dLbls>
        <c:gapWidth val="150"/>
        <c:axId val="249624448"/>
        <c:axId val="249625984"/>
      </c:barChart>
      <c:catAx>
        <c:axId val="249624448"/>
        <c:scaling>
          <c:orientation val="maxMin"/>
        </c:scaling>
        <c:delete val="0"/>
        <c:axPos val="l"/>
        <c:numFmt formatCode="0.0" sourceLinked="1"/>
        <c:majorTickMark val="none"/>
        <c:minorTickMark val="none"/>
        <c:tickLblPos val="nextTo"/>
        <c:txPr>
          <a:bodyPr/>
          <a:lstStyle/>
          <a:p>
            <a:pPr>
              <a:defRPr sz="900"/>
            </a:pPr>
            <a:endParaRPr lang="cs-CZ"/>
          </a:p>
        </c:txPr>
        <c:crossAx val="249625984"/>
        <c:crosses val="autoZero"/>
        <c:auto val="1"/>
        <c:lblAlgn val="ctr"/>
        <c:lblOffset val="100"/>
        <c:noMultiLvlLbl val="0"/>
      </c:catAx>
      <c:valAx>
        <c:axId val="249625984"/>
        <c:scaling>
          <c:orientation val="minMax"/>
          <c:max val="1"/>
        </c:scaling>
        <c:delete val="0"/>
        <c:axPos val="t"/>
        <c:majorGridlines/>
        <c:numFmt formatCode="0%" sourceLinked="0"/>
        <c:majorTickMark val="out"/>
        <c:minorTickMark val="none"/>
        <c:tickLblPos val="high"/>
        <c:spPr>
          <a:ln>
            <a:noFill/>
          </a:ln>
        </c:spPr>
        <c:txPr>
          <a:bodyPr/>
          <a:lstStyle/>
          <a:p>
            <a:pPr>
              <a:defRPr sz="900"/>
            </a:pPr>
            <a:endParaRPr lang="cs-CZ"/>
          </a:p>
        </c:txPr>
        <c:crossAx val="249624448"/>
        <c:crosses val="autoZero"/>
        <c:crossBetween val="between"/>
        <c:majorUnit val="0.2"/>
      </c:valAx>
    </c:plotArea>
    <c:plotVisOnly val="1"/>
    <c:dispBlanksAs val="gap"/>
    <c:showDLblsOverMax val="0"/>
  </c:chart>
  <c:spPr>
    <a:ln>
      <a:noFill/>
    </a:ln>
  </c:spPr>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8" Type="http://schemas.openxmlformats.org/officeDocument/2006/relationships/chart" Target="../charts/chart26.xml"/><Relationship Id="rId3" Type="http://schemas.openxmlformats.org/officeDocument/2006/relationships/chart" Target="../charts/chart21.xml"/><Relationship Id="rId7" Type="http://schemas.openxmlformats.org/officeDocument/2006/relationships/chart" Target="../charts/chart25.xml"/><Relationship Id="rId2" Type="http://schemas.openxmlformats.org/officeDocument/2006/relationships/chart" Target="../charts/chart20.xml"/><Relationship Id="rId1" Type="http://schemas.openxmlformats.org/officeDocument/2006/relationships/chart" Target="../charts/chart19.xml"/><Relationship Id="rId6" Type="http://schemas.openxmlformats.org/officeDocument/2006/relationships/chart" Target="../charts/chart24.xml"/><Relationship Id="rId5" Type="http://schemas.openxmlformats.org/officeDocument/2006/relationships/chart" Target="../charts/chart23.xml"/><Relationship Id="rId4" Type="http://schemas.openxmlformats.org/officeDocument/2006/relationships/chart" Target="../charts/chart22.xml"/><Relationship Id="rId9" Type="http://schemas.openxmlformats.org/officeDocument/2006/relationships/chart" Target="../charts/chart27.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chart" Target="../charts/chart28.xml"/><Relationship Id="rId4" Type="http://schemas.openxmlformats.org/officeDocument/2006/relationships/chart" Target="../charts/chart31.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33.xml"/><Relationship Id="rId1" Type="http://schemas.openxmlformats.org/officeDocument/2006/relationships/chart" Target="../charts/chart32.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35.xml"/><Relationship Id="rId1" Type="http://schemas.openxmlformats.org/officeDocument/2006/relationships/chart" Target="../charts/chart34.xml"/></Relationships>
</file>

<file path=xl/drawings/_rels/drawing14.xml.rels><?xml version="1.0" encoding="UTF-8" standalone="yes"?>
<Relationships xmlns="http://schemas.openxmlformats.org/package/2006/relationships"><Relationship Id="rId8" Type="http://schemas.openxmlformats.org/officeDocument/2006/relationships/chart" Target="../charts/chart41.xml"/><Relationship Id="rId3" Type="http://schemas.openxmlformats.org/officeDocument/2006/relationships/chart" Target="../charts/chart38.xml"/><Relationship Id="rId7" Type="http://schemas.openxmlformats.org/officeDocument/2006/relationships/chart" Target="../charts/chart40.xml"/><Relationship Id="rId2" Type="http://schemas.openxmlformats.org/officeDocument/2006/relationships/chart" Target="../charts/chart37.xml"/><Relationship Id="rId1" Type="http://schemas.openxmlformats.org/officeDocument/2006/relationships/chart" Target="../charts/chart36.xml"/><Relationship Id="rId6" Type="http://schemas.microsoft.com/office/2007/relationships/hdphoto" Target="../media/hdphoto1.wdp"/><Relationship Id="rId5" Type="http://schemas.openxmlformats.org/officeDocument/2006/relationships/image" Target="../media/image3.png"/><Relationship Id="rId4" Type="http://schemas.openxmlformats.org/officeDocument/2006/relationships/chart" Target="../charts/chart39.xml"/></Relationships>
</file>

<file path=xl/drawings/_rels/drawing15.xml.rels><?xml version="1.0" encoding="UTF-8" standalone="yes"?>
<Relationships xmlns="http://schemas.openxmlformats.org/package/2006/relationships"><Relationship Id="rId8" Type="http://schemas.openxmlformats.org/officeDocument/2006/relationships/chart" Target="../charts/chart47.xml"/><Relationship Id="rId3" Type="http://schemas.openxmlformats.org/officeDocument/2006/relationships/chart" Target="../charts/chart44.xml"/><Relationship Id="rId7" Type="http://schemas.microsoft.com/office/2007/relationships/hdphoto" Target="../media/hdphoto2.wdp"/><Relationship Id="rId2" Type="http://schemas.openxmlformats.org/officeDocument/2006/relationships/chart" Target="../charts/chart43.xml"/><Relationship Id="rId1" Type="http://schemas.openxmlformats.org/officeDocument/2006/relationships/chart" Target="../charts/chart42.xml"/><Relationship Id="rId6" Type="http://schemas.openxmlformats.org/officeDocument/2006/relationships/image" Target="../media/image4.png"/><Relationship Id="rId5" Type="http://schemas.openxmlformats.org/officeDocument/2006/relationships/chart" Target="../charts/chart46.xml"/><Relationship Id="rId4" Type="http://schemas.openxmlformats.org/officeDocument/2006/relationships/chart" Target="../charts/chart45.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48.xml"/><Relationship Id="rId7" Type="http://schemas.openxmlformats.org/officeDocument/2006/relationships/chart" Target="../charts/chart52.xml"/><Relationship Id="rId2" Type="http://schemas.microsoft.com/office/2007/relationships/hdphoto" Target="../media/hdphoto3.wdp"/><Relationship Id="rId1" Type="http://schemas.openxmlformats.org/officeDocument/2006/relationships/image" Target="../media/image5.png"/><Relationship Id="rId6" Type="http://schemas.openxmlformats.org/officeDocument/2006/relationships/chart" Target="../charts/chart51.xml"/><Relationship Id="rId5" Type="http://schemas.openxmlformats.org/officeDocument/2006/relationships/chart" Target="../charts/chart50.xml"/><Relationship Id="rId4" Type="http://schemas.openxmlformats.org/officeDocument/2006/relationships/chart" Target="../charts/chart49.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53.xml"/><Relationship Id="rId7" Type="http://schemas.openxmlformats.org/officeDocument/2006/relationships/chart" Target="../charts/chart57.xml"/><Relationship Id="rId2" Type="http://schemas.microsoft.com/office/2007/relationships/hdphoto" Target="../media/hdphoto4.wdp"/><Relationship Id="rId1" Type="http://schemas.openxmlformats.org/officeDocument/2006/relationships/image" Target="../media/image6.png"/><Relationship Id="rId6" Type="http://schemas.openxmlformats.org/officeDocument/2006/relationships/chart" Target="../charts/chart56.xml"/><Relationship Id="rId5" Type="http://schemas.openxmlformats.org/officeDocument/2006/relationships/chart" Target="../charts/chart55.xml"/><Relationship Id="rId4" Type="http://schemas.openxmlformats.org/officeDocument/2006/relationships/chart" Target="../charts/chart54.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58.xml"/><Relationship Id="rId7" Type="http://schemas.openxmlformats.org/officeDocument/2006/relationships/chart" Target="../charts/chart62.xml"/><Relationship Id="rId2" Type="http://schemas.microsoft.com/office/2007/relationships/hdphoto" Target="../media/hdphoto5.wdp"/><Relationship Id="rId1" Type="http://schemas.openxmlformats.org/officeDocument/2006/relationships/image" Target="../media/image7.png"/><Relationship Id="rId6" Type="http://schemas.openxmlformats.org/officeDocument/2006/relationships/chart" Target="../charts/chart61.xml"/><Relationship Id="rId5" Type="http://schemas.openxmlformats.org/officeDocument/2006/relationships/chart" Target="../charts/chart60.xml"/><Relationship Id="rId4" Type="http://schemas.openxmlformats.org/officeDocument/2006/relationships/chart" Target="../charts/chart59.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63.xml"/><Relationship Id="rId7" Type="http://schemas.openxmlformats.org/officeDocument/2006/relationships/chart" Target="../charts/chart67.xml"/><Relationship Id="rId2" Type="http://schemas.microsoft.com/office/2007/relationships/hdphoto" Target="../media/hdphoto6.wdp"/><Relationship Id="rId1" Type="http://schemas.openxmlformats.org/officeDocument/2006/relationships/image" Target="../media/image8.png"/><Relationship Id="rId6" Type="http://schemas.openxmlformats.org/officeDocument/2006/relationships/chart" Target="../charts/chart66.xml"/><Relationship Id="rId5" Type="http://schemas.openxmlformats.org/officeDocument/2006/relationships/chart" Target="../charts/chart65.xml"/><Relationship Id="rId4" Type="http://schemas.openxmlformats.org/officeDocument/2006/relationships/chart" Target="../charts/chart64.xml"/></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3" Type="http://schemas.openxmlformats.org/officeDocument/2006/relationships/chart" Target="../charts/chart68.xml"/><Relationship Id="rId7" Type="http://schemas.openxmlformats.org/officeDocument/2006/relationships/chart" Target="../charts/chart72.xml"/><Relationship Id="rId2" Type="http://schemas.microsoft.com/office/2007/relationships/hdphoto" Target="../media/hdphoto7.wdp"/><Relationship Id="rId1" Type="http://schemas.openxmlformats.org/officeDocument/2006/relationships/image" Target="../media/image9.png"/><Relationship Id="rId6" Type="http://schemas.openxmlformats.org/officeDocument/2006/relationships/chart" Target="../charts/chart71.xml"/><Relationship Id="rId5" Type="http://schemas.openxmlformats.org/officeDocument/2006/relationships/chart" Target="../charts/chart70.xml"/><Relationship Id="rId4" Type="http://schemas.openxmlformats.org/officeDocument/2006/relationships/chart" Target="../charts/chart69.xml"/></Relationships>
</file>

<file path=xl/drawings/_rels/drawing21.xml.rels><?xml version="1.0" encoding="UTF-8" standalone="yes"?>
<Relationships xmlns="http://schemas.openxmlformats.org/package/2006/relationships"><Relationship Id="rId8" Type="http://schemas.openxmlformats.org/officeDocument/2006/relationships/chart" Target="../charts/chart76.xml"/><Relationship Id="rId3" Type="http://schemas.openxmlformats.org/officeDocument/2006/relationships/image" Target="../media/image11.png"/><Relationship Id="rId7" Type="http://schemas.openxmlformats.org/officeDocument/2006/relationships/chart" Target="../charts/chart75.xml"/><Relationship Id="rId2" Type="http://schemas.microsoft.com/office/2007/relationships/hdphoto" Target="../media/hdphoto8.wdp"/><Relationship Id="rId1" Type="http://schemas.openxmlformats.org/officeDocument/2006/relationships/image" Target="../media/image10.png"/><Relationship Id="rId6" Type="http://schemas.openxmlformats.org/officeDocument/2006/relationships/chart" Target="../charts/chart74.xml"/><Relationship Id="rId5" Type="http://schemas.openxmlformats.org/officeDocument/2006/relationships/chart" Target="../charts/chart73.xml"/><Relationship Id="rId4" Type="http://schemas.microsoft.com/office/2007/relationships/hdphoto" Target="../media/hdphoto9.wdp"/><Relationship Id="rId9" Type="http://schemas.openxmlformats.org/officeDocument/2006/relationships/chart" Target="../charts/chart77.xml"/></Relationships>
</file>

<file path=xl/drawings/_rels/drawing22.xml.rels><?xml version="1.0" encoding="UTF-8" standalone="yes"?>
<Relationships xmlns="http://schemas.openxmlformats.org/package/2006/relationships"><Relationship Id="rId3" Type="http://schemas.openxmlformats.org/officeDocument/2006/relationships/chart" Target="../charts/chart78.xml"/><Relationship Id="rId7" Type="http://schemas.openxmlformats.org/officeDocument/2006/relationships/chart" Target="../charts/chart82.xml"/><Relationship Id="rId2" Type="http://schemas.microsoft.com/office/2007/relationships/hdphoto" Target="../media/hdphoto10.wdp"/><Relationship Id="rId1" Type="http://schemas.openxmlformats.org/officeDocument/2006/relationships/image" Target="../media/image12.png"/><Relationship Id="rId6" Type="http://schemas.openxmlformats.org/officeDocument/2006/relationships/chart" Target="../charts/chart81.xml"/><Relationship Id="rId5" Type="http://schemas.openxmlformats.org/officeDocument/2006/relationships/chart" Target="../charts/chart80.xml"/><Relationship Id="rId4" Type="http://schemas.openxmlformats.org/officeDocument/2006/relationships/chart" Target="../charts/chart79.xml"/></Relationships>
</file>

<file path=xl/drawings/_rels/drawing23.xml.rels><?xml version="1.0" encoding="UTF-8" standalone="yes"?>
<Relationships xmlns="http://schemas.openxmlformats.org/package/2006/relationships"><Relationship Id="rId8" Type="http://schemas.openxmlformats.org/officeDocument/2006/relationships/chart" Target="../charts/chart86.xml"/><Relationship Id="rId3" Type="http://schemas.openxmlformats.org/officeDocument/2006/relationships/image" Target="../media/image14.png"/><Relationship Id="rId7" Type="http://schemas.openxmlformats.org/officeDocument/2006/relationships/chart" Target="../charts/chart85.xml"/><Relationship Id="rId2" Type="http://schemas.microsoft.com/office/2007/relationships/hdphoto" Target="../media/hdphoto11.wdp"/><Relationship Id="rId1" Type="http://schemas.openxmlformats.org/officeDocument/2006/relationships/image" Target="../media/image13.png"/><Relationship Id="rId6" Type="http://schemas.openxmlformats.org/officeDocument/2006/relationships/chart" Target="../charts/chart84.xml"/><Relationship Id="rId5" Type="http://schemas.openxmlformats.org/officeDocument/2006/relationships/chart" Target="../charts/chart83.xml"/><Relationship Id="rId4" Type="http://schemas.microsoft.com/office/2007/relationships/hdphoto" Target="../media/hdphoto12.wdp"/><Relationship Id="rId9" Type="http://schemas.openxmlformats.org/officeDocument/2006/relationships/chart" Target="../charts/chart87.xml"/></Relationships>
</file>

<file path=xl/drawings/_rels/drawing24.xml.rels><?xml version="1.0" encoding="UTF-8" standalone="yes"?>
<Relationships xmlns="http://schemas.openxmlformats.org/package/2006/relationships"><Relationship Id="rId8" Type="http://schemas.openxmlformats.org/officeDocument/2006/relationships/chart" Target="../charts/chart91.xml"/><Relationship Id="rId3" Type="http://schemas.openxmlformats.org/officeDocument/2006/relationships/image" Target="../media/image16.png"/><Relationship Id="rId7" Type="http://schemas.openxmlformats.org/officeDocument/2006/relationships/chart" Target="../charts/chart90.xml"/><Relationship Id="rId2" Type="http://schemas.microsoft.com/office/2007/relationships/hdphoto" Target="../media/hdphoto13.wdp"/><Relationship Id="rId1" Type="http://schemas.openxmlformats.org/officeDocument/2006/relationships/image" Target="../media/image15.png"/><Relationship Id="rId6" Type="http://schemas.openxmlformats.org/officeDocument/2006/relationships/chart" Target="../charts/chart89.xml"/><Relationship Id="rId5" Type="http://schemas.openxmlformats.org/officeDocument/2006/relationships/chart" Target="../charts/chart88.xml"/><Relationship Id="rId4" Type="http://schemas.microsoft.com/office/2007/relationships/hdphoto" Target="../media/hdphoto14.wdp"/><Relationship Id="rId9" Type="http://schemas.openxmlformats.org/officeDocument/2006/relationships/chart" Target="../charts/chart92.xml"/></Relationships>
</file>

<file path=xl/drawings/_rels/drawing25.xml.rels><?xml version="1.0" encoding="UTF-8" standalone="yes"?>
<Relationships xmlns="http://schemas.openxmlformats.org/package/2006/relationships"><Relationship Id="rId8" Type="http://schemas.openxmlformats.org/officeDocument/2006/relationships/chart" Target="../charts/chart96.xml"/><Relationship Id="rId3" Type="http://schemas.openxmlformats.org/officeDocument/2006/relationships/image" Target="../media/image18.png"/><Relationship Id="rId7" Type="http://schemas.openxmlformats.org/officeDocument/2006/relationships/chart" Target="../charts/chart95.xml"/><Relationship Id="rId2" Type="http://schemas.microsoft.com/office/2007/relationships/hdphoto" Target="../media/hdphoto15.wdp"/><Relationship Id="rId1" Type="http://schemas.openxmlformats.org/officeDocument/2006/relationships/image" Target="../media/image17.png"/><Relationship Id="rId6" Type="http://schemas.openxmlformats.org/officeDocument/2006/relationships/chart" Target="../charts/chart94.xml"/><Relationship Id="rId5" Type="http://schemas.openxmlformats.org/officeDocument/2006/relationships/chart" Target="../charts/chart93.xml"/><Relationship Id="rId4" Type="http://schemas.microsoft.com/office/2007/relationships/hdphoto" Target="../media/hdphoto16.wdp"/><Relationship Id="rId9" Type="http://schemas.openxmlformats.org/officeDocument/2006/relationships/chart" Target="../charts/chart97.xml"/></Relationships>
</file>

<file path=xl/drawings/_rels/drawing26.xml.rels><?xml version="1.0" encoding="UTF-8" standalone="yes"?>
<Relationships xmlns="http://schemas.openxmlformats.org/package/2006/relationships"><Relationship Id="rId8" Type="http://schemas.openxmlformats.org/officeDocument/2006/relationships/chart" Target="../charts/chart101.xml"/><Relationship Id="rId3" Type="http://schemas.openxmlformats.org/officeDocument/2006/relationships/image" Target="../media/image20.png"/><Relationship Id="rId7" Type="http://schemas.openxmlformats.org/officeDocument/2006/relationships/chart" Target="../charts/chart100.xml"/><Relationship Id="rId2" Type="http://schemas.microsoft.com/office/2007/relationships/hdphoto" Target="../media/hdphoto17.wdp"/><Relationship Id="rId1" Type="http://schemas.openxmlformats.org/officeDocument/2006/relationships/image" Target="../media/image19.png"/><Relationship Id="rId6" Type="http://schemas.openxmlformats.org/officeDocument/2006/relationships/chart" Target="../charts/chart99.xml"/><Relationship Id="rId5" Type="http://schemas.openxmlformats.org/officeDocument/2006/relationships/chart" Target="../charts/chart98.xml"/><Relationship Id="rId4" Type="http://schemas.microsoft.com/office/2007/relationships/hdphoto" Target="../media/hdphoto18.wdp"/><Relationship Id="rId9" Type="http://schemas.openxmlformats.org/officeDocument/2006/relationships/chart" Target="../charts/chart102.xml"/></Relationships>
</file>

<file path=xl/drawings/_rels/drawing27.xml.rels><?xml version="1.0" encoding="UTF-8" standalone="yes"?>
<Relationships xmlns="http://schemas.openxmlformats.org/package/2006/relationships"><Relationship Id="rId3" Type="http://schemas.openxmlformats.org/officeDocument/2006/relationships/chart" Target="../charts/chart103.xml"/><Relationship Id="rId7" Type="http://schemas.openxmlformats.org/officeDocument/2006/relationships/chart" Target="../charts/chart107.xml"/><Relationship Id="rId2" Type="http://schemas.microsoft.com/office/2007/relationships/hdphoto" Target="../media/hdphoto19.wdp"/><Relationship Id="rId1" Type="http://schemas.openxmlformats.org/officeDocument/2006/relationships/image" Target="../media/image21.png"/><Relationship Id="rId6" Type="http://schemas.openxmlformats.org/officeDocument/2006/relationships/chart" Target="../charts/chart106.xml"/><Relationship Id="rId5" Type="http://schemas.openxmlformats.org/officeDocument/2006/relationships/chart" Target="../charts/chart105.xml"/><Relationship Id="rId4" Type="http://schemas.openxmlformats.org/officeDocument/2006/relationships/chart" Target="../charts/chart104.xml"/></Relationships>
</file>

<file path=xl/drawings/_rels/drawing28.xml.rels><?xml version="1.0" encoding="UTF-8" standalone="yes"?>
<Relationships xmlns="http://schemas.openxmlformats.org/package/2006/relationships"><Relationship Id="rId3" Type="http://schemas.openxmlformats.org/officeDocument/2006/relationships/chart" Target="../charts/chart108.xml"/><Relationship Id="rId7" Type="http://schemas.openxmlformats.org/officeDocument/2006/relationships/chart" Target="../charts/chart112.xml"/><Relationship Id="rId2" Type="http://schemas.microsoft.com/office/2007/relationships/hdphoto" Target="../media/hdphoto20.wdp"/><Relationship Id="rId1" Type="http://schemas.openxmlformats.org/officeDocument/2006/relationships/image" Target="../media/image22.png"/><Relationship Id="rId6" Type="http://schemas.openxmlformats.org/officeDocument/2006/relationships/chart" Target="../charts/chart111.xml"/><Relationship Id="rId5" Type="http://schemas.openxmlformats.org/officeDocument/2006/relationships/chart" Target="../charts/chart110.xml"/><Relationship Id="rId4" Type="http://schemas.openxmlformats.org/officeDocument/2006/relationships/chart" Target="../charts/chart109.xml"/></Relationships>
</file>

<file path=xl/drawings/_rels/drawing29.xml.rels><?xml version="1.0" encoding="UTF-8" standalone="yes"?>
<Relationships xmlns="http://schemas.openxmlformats.org/package/2006/relationships"><Relationship Id="rId8" Type="http://schemas.openxmlformats.org/officeDocument/2006/relationships/chart" Target="../charts/chart118.xml"/><Relationship Id="rId3" Type="http://schemas.openxmlformats.org/officeDocument/2006/relationships/chart" Target="../charts/chart115.xml"/><Relationship Id="rId7" Type="http://schemas.microsoft.com/office/2007/relationships/hdphoto" Target="../media/hdphoto21.wdp"/><Relationship Id="rId2" Type="http://schemas.openxmlformats.org/officeDocument/2006/relationships/chart" Target="../charts/chart114.xml"/><Relationship Id="rId1" Type="http://schemas.openxmlformats.org/officeDocument/2006/relationships/chart" Target="../charts/chart113.xml"/><Relationship Id="rId6" Type="http://schemas.openxmlformats.org/officeDocument/2006/relationships/image" Target="../media/image23.png"/><Relationship Id="rId5" Type="http://schemas.openxmlformats.org/officeDocument/2006/relationships/chart" Target="../charts/chart117.xml"/><Relationship Id="rId4" Type="http://schemas.openxmlformats.org/officeDocument/2006/relationships/chart" Target="../charts/chart116.xml"/></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0.xml.rels><?xml version="1.0" encoding="UTF-8" standalone="yes"?>
<Relationships xmlns="http://schemas.openxmlformats.org/package/2006/relationships"><Relationship Id="rId8" Type="http://schemas.openxmlformats.org/officeDocument/2006/relationships/chart" Target="../charts/chart124.xml"/><Relationship Id="rId3" Type="http://schemas.openxmlformats.org/officeDocument/2006/relationships/chart" Target="../charts/chart121.xml"/><Relationship Id="rId7" Type="http://schemas.microsoft.com/office/2007/relationships/hdphoto" Target="../media/hdphoto22.wdp"/><Relationship Id="rId2" Type="http://schemas.openxmlformats.org/officeDocument/2006/relationships/chart" Target="../charts/chart120.xml"/><Relationship Id="rId1" Type="http://schemas.openxmlformats.org/officeDocument/2006/relationships/chart" Target="../charts/chart119.xml"/><Relationship Id="rId6" Type="http://schemas.openxmlformats.org/officeDocument/2006/relationships/image" Target="../media/image24.png"/><Relationship Id="rId5" Type="http://schemas.openxmlformats.org/officeDocument/2006/relationships/chart" Target="../charts/chart123.xml"/><Relationship Id="rId4" Type="http://schemas.openxmlformats.org/officeDocument/2006/relationships/chart" Target="../charts/chart122.xml"/></Relationships>
</file>

<file path=xl/drawings/_rels/drawing31.xml.rels><?xml version="1.0" encoding="UTF-8" standalone="yes"?>
<Relationships xmlns="http://schemas.openxmlformats.org/package/2006/relationships"><Relationship Id="rId8" Type="http://schemas.openxmlformats.org/officeDocument/2006/relationships/chart" Target="../charts/chart130.xml"/><Relationship Id="rId3" Type="http://schemas.openxmlformats.org/officeDocument/2006/relationships/chart" Target="../charts/chart127.xml"/><Relationship Id="rId7" Type="http://schemas.microsoft.com/office/2007/relationships/hdphoto" Target="../media/hdphoto23.wdp"/><Relationship Id="rId2" Type="http://schemas.openxmlformats.org/officeDocument/2006/relationships/chart" Target="../charts/chart126.xml"/><Relationship Id="rId1" Type="http://schemas.openxmlformats.org/officeDocument/2006/relationships/chart" Target="../charts/chart125.xml"/><Relationship Id="rId6" Type="http://schemas.openxmlformats.org/officeDocument/2006/relationships/image" Target="../media/image25.png"/><Relationship Id="rId5" Type="http://schemas.openxmlformats.org/officeDocument/2006/relationships/chart" Target="../charts/chart129.xml"/><Relationship Id="rId4" Type="http://schemas.openxmlformats.org/officeDocument/2006/relationships/chart" Target="../charts/chart128.xml"/></Relationships>
</file>

<file path=xl/drawings/_rels/drawing32.xml.rels><?xml version="1.0" encoding="UTF-8" standalone="yes"?>
<Relationships xmlns="http://schemas.openxmlformats.org/package/2006/relationships"><Relationship Id="rId8" Type="http://schemas.openxmlformats.org/officeDocument/2006/relationships/chart" Target="../charts/chart136.xml"/><Relationship Id="rId3" Type="http://schemas.openxmlformats.org/officeDocument/2006/relationships/chart" Target="../charts/chart133.xml"/><Relationship Id="rId7" Type="http://schemas.microsoft.com/office/2007/relationships/hdphoto" Target="../media/hdphoto24.wdp"/><Relationship Id="rId2" Type="http://schemas.openxmlformats.org/officeDocument/2006/relationships/chart" Target="../charts/chart132.xml"/><Relationship Id="rId1" Type="http://schemas.openxmlformats.org/officeDocument/2006/relationships/chart" Target="../charts/chart131.xml"/><Relationship Id="rId6" Type="http://schemas.openxmlformats.org/officeDocument/2006/relationships/image" Target="../media/image26.png"/><Relationship Id="rId5" Type="http://schemas.openxmlformats.org/officeDocument/2006/relationships/chart" Target="../charts/chart135.xml"/><Relationship Id="rId4" Type="http://schemas.openxmlformats.org/officeDocument/2006/relationships/chart" Target="../charts/chart134.xml"/></Relationships>
</file>

<file path=xl/drawings/_rels/drawing33.xml.rels><?xml version="1.0" encoding="UTF-8" standalone="yes"?>
<Relationships xmlns="http://schemas.openxmlformats.org/package/2006/relationships"><Relationship Id="rId8" Type="http://schemas.openxmlformats.org/officeDocument/2006/relationships/chart" Target="../charts/chart142.xml"/><Relationship Id="rId3" Type="http://schemas.openxmlformats.org/officeDocument/2006/relationships/chart" Target="../charts/chart139.xml"/><Relationship Id="rId7" Type="http://schemas.microsoft.com/office/2007/relationships/hdphoto" Target="../media/hdphoto25.wdp"/><Relationship Id="rId2" Type="http://schemas.openxmlformats.org/officeDocument/2006/relationships/chart" Target="../charts/chart138.xml"/><Relationship Id="rId1" Type="http://schemas.openxmlformats.org/officeDocument/2006/relationships/chart" Target="../charts/chart137.xml"/><Relationship Id="rId6" Type="http://schemas.openxmlformats.org/officeDocument/2006/relationships/image" Target="../media/image27.png"/><Relationship Id="rId5" Type="http://schemas.openxmlformats.org/officeDocument/2006/relationships/chart" Target="../charts/chart141.xml"/><Relationship Id="rId4" Type="http://schemas.openxmlformats.org/officeDocument/2006/relationships/chart" Target="../charts/chart140.xml"/></Relationships>
</file>

<file path=xl/drawings/_rels/drawing34.xml.rels><?xml version="1.0" encoding="UTF-8" standalone="yes"?>
<Relationships xmlns="http://schemas.openxmlformats.org/package/2006/relationships"><Relationship Id="rId8" Type="http://schemas.openxmlformats.org/officeDocument/2006/relationships/chart" Target="../charts/chart148.xml"/><Relationship Id="rId3" Type="http://schemas.openxmlformats.org/officeDocument/2006/relationships/chart" Target="../charts/chart145.xml"/><Relationship Id="rId7" Type="http://schemas.microsoft.com/office/2007/relationships/hdphoto" Target="../media/hdphoto26.wdp"/><Relationship Id="rId2" Type="http://schemas.openxmlformats.org/officeDocument/2006/relationships/chart" Target="../charts/chart144.xml"/><Relationship Id="rId1" Type="http://schemas.openxmlformats.org/officeDocument/2006/relationships/chart" Target="../charts/chart143.xml"/><Relationship Id="rId6" Type="http://schemas.openxmlformats.org/officeDocument/2006/relationships/image" Target="../media/image28.png"/><Relationship Id="rId5" Type="http://schemas.openxmlformats.org/officeDocument/2006/relationships/chart" Target="../charts/chart147.xml"/><Relationship Id="rId4" Type="http://schemas.openxmlformats.org/officeDocument/2006/relationships/chart" Target="../charts/chart146.xml"/></Relationships>
</file>

<file path=xl/drawings/_rels/drawing35.xml.rels><?xml version="1.0" encoding="UTF-8" standalone="yes"?>
<Relationships xmlns="http://schemas.openxmlformats.org/package/2006/relationships"><Relationship Id="rId8" Type="http://schemas.openxmlformats.org/officeDocument/2006/relationships/chart" Target="../charts/chart154.xml"/><Relationship Id="rId3" Type="http://schemas.openxmlformats.org/officeDocument/2006/relationships/chart" Target="../charts/chart151.xml"/><Relationship Id="rId7" Type="http://schemas.microsoft.com/office/2007/relationships/hdphoto" Target="../media/hdphoto27.wdp"/><Relationship Id="rId2" Type="http://schemas.openxmlformats.org/officeDocument/2006/relationships/chart" Target="../charts/chart150.xml"/><Relationship Id="rId1" Type="http://schemas.openxmlformats.org/officeDocument/2006/relationships/chart" Target="../charts/chart149.xml"/><Relationship Id="rId6" Type="http://schemas.openxmlformats.org/officeDocument/2006/relationships/image" Target="../media/image29.png"/><Relationship Id="rId5" Type="http://schemas.openxmlformats.org/officeDocument/2006/relationships/chart" Target="../charts/chart153.xml"/><Relationship Id="rId4" Type="http://schemas.openxmlformats.org/officeDocument/2006/relationships/chart" Target="../charts/chart152.xml"/></Relationships>
</file>

<file path=xl/drawings/_rels/drawing36.xml.rels><?xml version="1.0" encoding="UTF-8" standalone="yes"?>
<Relationships xmlns="http://schemas.openxmlformats.org/package/2006/relationships"><Relationship Id="rId8" Type="http://schemas.openxmlformats.org/officeDocument/2006/relationships/chart" Target="../charts/chart160.xml"/><Relationship Id="rId3" Type="http://schemas.openxmlformats.org/officeDocument/2006/relationships/chart" Target="../charts/chart157.xml"/><Relationship Id="rId7" Type="http://schemas.openxmlformats.org/officeDocument/2006/relationships/chart" Target="../charts/chart159.xml"/><Relationship Id="rId2" Type="http://schemas.openxmlformats.org/officeDocument/2006/relationships/chart" Target="../charts/chart156.xml"/><Relationship Id="rId1" Type="http://schemas.openxmlformats.org/officeDocument/2006/relationships/chart" Target="../charts/chart155.xml"/><Relationship Id="rId6" Type="http://schemas.microsoft.com/office/2007/relationships/hdphoto" Target="../media/hdphoto28.wdp"/><Relationship Id="rId5" Type="http://schemas.openxmlformats.org/officeDocument/2006/relationships/image" Target="../media/image30.png"/><Relationship Id="rId4" Type="http://schemas.openxmlformats.org/officeDocument/2006/relationships/chart" Target="../charts/chart158.xml"/></Relationships>
</file>

<file path=xl/drawings/_rels/drawing37.xml.rels><?xml version="1.0" encoding="UTF-8" standalone="yes"?>
<Relationships xmlns="http://schemas.openxmlformats.org/package/2006/relationships"><Relationship Id="rId8" Type="http://schemas.openxmlformats.org/officeDocument/2006/relationships/chart" Target="../charts/chart166.xml"/><Relationship Id="rId3" Type="http://schemas.openxmlformats.org/officeDocument/2006/relationships/chart" Target="../charts/chart163.xml"/><Relationship Id="rId7" Type="http://schemas.microsoft.com/office/2007/relationships/hdphoto" Target="../media/hdphoto29.wdp"/><Relationship Id="rId2" Type="http://schemas.openxmlformats.org/officeDocument/2006/relationships/chart" Target="../charts/chart162.xml"/><Relationship Id="rId1" Type="http://schemas.openxmlformats.org/officeDocument/2006/relationships/chart" Target="../charts/chart161.xml"/><Relationship Id="rId6" Type="http://schemas.openxmlformats.org/officeDocument/2006/relationships/image" Target="../media/image31.png"/><Relationship Id="rId5" Type="http://schemas.openxmlformats.org/officeDocument/2006/relationships/chart" Target="../charts/chart165.xml"/><Relationship Id="rId4" Type="http://schemas.openxmlformats.org/officeDocument/2006/relationships/chart" Target="../charts/chart164.xml"/></Relationships>
</file>

<file path=xl/drawings/_rels/drawing38.xml.rels><?xml version="1.0" encoding="UTF-8" standalone="yes"?>
<Relationships xmlns="http://schemas.openxmlformats.org/package/2006/relationships"><Relationship Id="rId8" Type="http://schemas.openxmlformats.org/officeDocument/2006/relationships/chart" Target="../charts/chart172.xml"/><Relationship Id="rId3" Type="http://schemas.openxmlformats.org/officeDocument/2006/relationships/chart" Target="../charts/chart169.xml"/><Relationship Id="rId7" Type="http://schemas.openxmlformats.org/officeDocument/2006/relationships/chart" Target="../charts/chart171.xml"/><Relationship Id="rId2" Type="http://schemas.openxmlformats.org/officeDocument/2006/relationships/chart" Target="../charts/chart168.xml"/><Relationship Id="rId1" Type="http://schemas.openxmlformats.org/officeDocument/2006/relationships/chart" Target="../charts/chart167.xml"/><Relationship Id="rId6" Type="http://schemas.microsoft.com/office/2007/relationships/hdphoto" Target="../media/hdphoto30.wdp"/><Relationship Id="rId5" Type="http://schemas.openxmlformats.org/officeDocument/2006/relationships/image" Target="../media/image32.png"/><Relationship Id="rId4" Type="http://schemas.openxmlformats.org/officeDocument/2006/relationships/chart" Target="../charts/chart170.xml"/></Relationships>
</file>

<file path=xl/drawings/_rels/drawing39.xml.rels><?xml version="1.0" encoding="UTF-8" standalone="yes"?>
<Relationships xmlns="http://schemas.openxmlformats.org/package/2006/relationships"><Relationship Id="rId8" Type="http://schemas.openxmlformats.org/officeDocument/2006/relationships/chart" Target="../charts/chart178.xml"/><Relationship Id="rId3" Type="http://schemas.openxmlformats.org/officeDocument/2006/relationships/chart" Target="../charts/chart175.xml"/><Relationship Id="rId7" Type="http://schemas.microsoft.com/office/2007/relationships/hdphoto" Target="../media/hdphoto31.wdp"/><Relationship Id="rId2" Type="http://schemas.openxmlformats.org/officeDocument/2006/relationships/chart" Target="../charts/chart174.xml"/><Relationship Id="rId1" Type="http://schemas.openxmlformats.org/officeDocument/2006/relationships/chart" Target="../charts/chart173.xml"/><Relationship Id="rId6" Type="http://schemas.openxmlformats.org/officeDocument/2006/relationships/image" Target="../media/image33.png"/><Relationship Id="rId5" Type="http://schemas.openxmlformats.org/officeDocument/2006/relationships/chart" Target="../charts/chart177.xml"/><Relationship Id="rId4" Type="http://schemas.openxmlformats.org/officeDocument/2006/relationships/chart" Target="../charts/chart176.xml"/></Relationships>
</file>

<file path=xl/drawings/_rels/drawing4.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40.xml.rels><?xml version="1.0" encoding="UTF-8" standalone="yes"?>
<Relationships xmlns="http://schemas.openxmlformats.org/package/2006/relationships"><Relationship Id="rId8" Type="http://schemas.openxmlformats.org/officeDocument/2006/relationships/chart" Target="../charts/chart184.xml"/><Relationship Id="rId3" Type="http://schemas.openxmlformats.org/officeDocument/2006/relationships/chart" Target="../charts/chart181.xml"/><Relationship Id="rId7" Type="http://schemas.microsoft.com/office/2007/relationships/hdphoto" Target="../media/hdphoto32.wdp"/><Relationship Id="rId2" Type="http://schemas.openxmlformats.org/officeDocument/2006/relationships/chart" Target="../charts/chart180.xml"/><Relationship Id="rId1" Type="http://schemas.openxmlformats.org/officeDocument/2006/relationships/chart" Target="../charts/chart179.xml"/><Relationship Id="rId6" Type="http://schemas.openxmlformats.org/officeDocument/2006/relationships/image" Target="../media/image34.png"/><Relationship Id="rId5" Type="http://schemas.openxmlformats.org/officeDocument/2006/relationships/chart" Target="../charts/chart183.xml"/><Relationship Id="rId4" Type="http://schemas.openxmlformats.org/officeDocument/2006/relationships/chart" Target="../charts/chart182.xml"/></Relationships>
</file>

<file path=xl/drawings/_rels/drawing41.xml.rels><?xml version="1.0" encoding="UTF-8" standalone="yes"?>
<Relationships xmlns="http://schemas.openxmlformats.org/package/2006/relationships"><Relationship Id="rId3" Type="http://schemas.openxmlformats.org/officeDocument/2006/relationships/chart" Target="../charts/chart187.xml"/><Relationship Id="rId2" Type="http://schemas.openxmlformats.org/officeDocument/2006/relationships/chart" Target="../charts/chart186.xml"/><Relationship Id="rId1" Type="http://schemas.openxmlformats.org/officeDocument/2006/relationships/chart" Target="../charts/chart185.xml"/></Relationships>
</file>

<file path=xl/drawings/_rels/drawing42.xml.rels><?xml version="1.0" encoding="UTF-8" standalone="yes"?>
<Relationships xmlns="http://schemas.openxmlformats.org/package/2006/relationships"><Relationship Id="rId3" Type="http://schemas.openxmlformats.org/officeDocument/2006/relationships/chart" Target="../charts/chart190.xml"/><Relationship Id="rId2" Type="http://schemas.openxmlformats.org/officeDocument/2006/relationships/chart" Target="../charts/chart189.xml"/><Relationship Id="rId1" Type="http://schemas.openxmlformats.org/officeDocument/2006/relationships/chart" Target="../charts/chart188.xml"/><Relationship Id="rId4" Type="http://schemas.openxmlformats.org/officeDocument/2006/relationships/chart" Target="../charts/chart191.xml"/></Relationships>
</file>

<file path=xl/drawings/_rels/drawing43.xml.rels><?xml version="1.0" encoding="UTF-8" standalone="yes"?>
<Relationships xmlns="http://schemas.openxmlformats.org/package/2006/relationships"><Relationship Id="rId2" Type="http://schemas.openxmlformats.org/officeDocument/2006/relationships/chart" Target="../charts/chart193.xml"/><Relationship Id="rId1" Type="http://schemas.openxmlformats.org/officeDocument/2006/relationships/chart" Target="../charts/chart192.xml"/></Relationships>
</file>

<file path=xl/drawings/_rels/drawing5.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editAs="oneCell">
    <xdr:from>
      <xdr:col>3</xdr:col>
      <xdr:colOff>548744</xdr:colOff>
      <xdr:row>2</xdr:row>
      <xdr:rowOff>56092</xdr:rowOff>
    </xdr:from>
    <xdr:to>
      <xdr:col>6</xdr:col>
      <xdr:colOff>45824</xdr:colOff>
      <xdr:row>6</xdr:row>
      <xdr:rowOff>131599</xdr:rowOff>
    </xdr:to>
    <xdr:pic>
      <xdr:nvPicPr>
        <xdr:cNvPr id="35940" name="Obrázek 2" descr="eru_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77544" y="379942"/>
          <a:ext cx="1325880" cy="7232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8</xdr:col>
      <xdr:colOff>209551</xdr:colOff>
      <xdr:row>2</xdr:row>
      <xdr:rowOff>38099</xdr:rowOff>
    </xdr:from>
    <xdr:to>
      <xdr:col>12</xdr:col>
      <xdr:colOff>485775</xdr:colOff>
      <xdr:row>15</xdr:row>
      <xdr:rowOff>95250</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76200</xdr:colOff>
      <xdr:row>1</xdr:row>
      <xdr:rowOff>85725</xdr:rowOff>
    </xdr:from>
    <xdr:to>
      <xdr:col>8</xdr:col>
      <xdr:colOff>104775</xdr:colOff>
      <xdr:row>15</xdr:row>
      <xdr:rowOff>19050</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66676</xdr:colOff>
      <xdr:row>19</xdr:row>
      <xdr:rowOff>1</xdr:rowOff>
    </xdr:from>
    <xdr:to>
      <xdr:col>12</xdr:col>
      <xdr:colOff>257176</xdr:colOff>
      <xdr:row>30</xdr:row>
      <xdr:rowOff>66675</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71437</xdr:colOff>
      <xdr:row>18</xdr:row>
      <xdr:rowOff>123824</xdr:rowOff>
    </xdr:from>
    <xdr:to>
      <xdr:col>8</xdr:col>
      <xdr:colOff>257175</xdr:colOff>
      <xdr:row>30</xdr:row>
      <xdr:rowOff>38100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57151</xdr:colOff>
      <xdr:row>33</xdr:row>
      <xdr:rowOff>104775</xdr:rowOff>
    </xdr:from>
    <xdr:to>
      <xdr:col>12</xdr:col>
      <xdr:colOff>342900</xdr:colOff>
      <xdr:row>43</xdr:row>
      <xdr:rowOff>66675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114300</xdr:colOff>
      <xdr:row>33</xdr:row>
      <xdr:rowOff>114300</xdr:rowOff>
    </xdr:from>
    <xdr:to>
      <xdr:col>8</xdr:col>
      <xdr:colOff>409575</xdr:colOff>
      <xdr:row>42</xdr:row>
      <xdr:rowOff>104776</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23</xdr:row>
      <xdr:rowOff>14287</xdr:rowOff>
    </xdr:from>
    <xdr:to>
      <xdr:col>0</xdr:col>
      <xdr:colOff>152400</xdr:colOff>
      <xdr:row>29</xdr:row>
      <xdr:rowOff>152400</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38</xdr:row>
      <xdr:rowOff>14286</xdr:rowOff>
    </xdr:from>
    <xdr:to>
      <xdr:col>0</xdr:col>
      <xdr:colOff>114300</xdr:colOff>
      <xdr:row>41</xdr:row>
      <xdr:rowOff>9524</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6</xdr:row>
      <xdr:rowOff>14287</xdr:rowOff>
    </xdr:from>
    <xdr:to>
      <xdr:col>0</xdr:col>
      <xdr:colOff>152400</xdr:colOff>
      <xdr:row>14</xdr:row>
      <xdr:rowOff>0</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7</xdr:col>
      <xdr:colOff>85725</xdr:colOff>
      <xdr:row>22</xdr:row>
      <xdr:rowOff>9525</xdr:rowOff>
    </xdr:from>
    <xdr:to>
      <xdr:col>12</xdr:col>
      <xdr:colOff>646460</xdr:colOff>
      <xdr:row>45</xdr:row>
      <xdr:rowOff>114301</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66675</xdr:colOff>
      <xdr:row>22</xdr:row>
      <xdr:rowOff>104774</xdr:rowOff>
    </xdr:from>
    <xdr:to>
      <xdr:col>7</xdr:col>
      <xdr:colOff>152399</xdr:colOff>
      <xdr:row>36</xdr:row>
      <xdr:rowOff>57149</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xdr:row>
      <xdr:rowOff>0</xdr:rowOff>
    </xdr:from>
    <xdr:to>
      <xdr:col>0</xdr:col>
      <xdr:colOff>123825</xdr:colOff>
      <xdr:row>20</xdr:row>
      <xdr:rowOff>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76200</xdr:colOff>
      <xdr:row>33</xdr:row>
      <xdr:rowOff>85726</xdr:rowOff>
    </xdr:from>
    <xdr:to>
      <xdr:col>7</xdr:col>
      <xdr:colOff>276224</xdr:colOff>
      <xdr:row>45</xdr:row>
      <xdr:rowOff>123826</xdr:rowOff>
    </xdr:to>
    <xdr:graphicFrame macro="">
      <xdr:nvGraphicFramePr>
        <xdr:cNvPr id="3" name="Graf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editAs="absolute">
    <xdr:from>
      <xdr:col>0</xdr:col>
      <xdr:colOff>66675</xdr:colOff>
      <xdr:row>17</xdr:row>
      <xdr:rowOff>38101</xdr:rowOff>
    </xdr:from>
    <xdr:to>
      <xdr:col>13</xdr:col>
      <xdr:colOff>628650</xdr:colOff>
      <xdr:row>39</xdr:row>
      <xdr:rowOff>104775</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xdr:row>
      <xdr:rowOff>4761</xdr:rowOff>
    </xdr:from>
    <xdr:to>
      <xdr:col>0</xdr:col>
      <xdr:colOff>142875</xdr:colOff>
      <xdr:row>14</xdr:row>
      <xdr:rowOff>0</xdr:rowOff>
    </xdr:to>
    <xdr:graphicFrame macro="">
      <xdr:nvGraphicFramePr>
        <xdr:cNvPr id="2" name="Graf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8282</xdr:colOff>
      <xdr:row>19</xdr:row>
      <xdr:rowOff>85310</xdr:rowOff>
    </xdr:from>
    <xdr:to>
      <xdr:col>9</xdr:col>
      <xdr:colOff>1009649</xdr:colOff>
      <xdr:row>44</xdr:row>
      <xdr:rowOff>142875</xdr:rowOff>
    </xdr:to>
    <xdr:graphicFrame macro="">
      <xdr:nvGraphicFramePr>
        <xdr:cNvPr id="3" name="Graf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628650</xdr:colOff>
      <xdr:row>19</xdr:row>
      <xdr:rowOff>87381</xdr:rowOff>
    </xdr:from>
    <xdr:to>
      <xdr:col>9</xdr:col>
      <xdr:colOff>906531</xdr:colOff>
      <xdr:row>42</xdr:row>
      <xdr:rowOff>117198</xdr:rowOff>
    </xdr:to>
    <xdr:graphicFrame macro="">
      <xdr:nvGraphicFramePr>
        <xdr:cNvPr id="2" name="Graf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361953</xdr:colOff>
      <xdr:row>35</xdr:row>
      <xdr:rowOff>171449</xdr:rowOff>
    </xdr:from>
    <xdr:to>
      <xdr:col>6</xdr:col>
      <xdr:colOff>523875</xdr:colOff>
      <xdr:row>46</xdr:row>
      <xdr:rowOff>123825</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66675</xdr:colOff>
      <xdr:row>35</xdr:row>
      <xdr:rowOff>200024</xdr:rowOff>
    </xdr:from>
    <xdr:to>
      <xdr:col>9</xdr:col>
      <xdr:colOff>57150</xdr:colOff>
      <xdr:row>46</xdr:row>
      <xdr:rowOff>114300</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161924</xdr:rowOff>
    </xdr:from>
    <xdr:to>
      <xdr:col>1</xdr:col>
      <xdr:colOff>314324</xdr:colOff>
      <xdr:row>46</xdr:row>
      <xdr:rowOff>142875</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27</xdr:row>
      <xdr:rowOff>9525</xdr:rowOff>
    </xdr:from>
    <xdr:to>
      <xdr:col>0</xdr:col>
      <xdr:colOff>123825</xdr:colOff>
      <xdr:row>35</xdr:row>
      <xdr:rowOff>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1</xdr:colOff>
      <xdr:row>0</xdr:row>
      <xdr:rowOff>209550</xdr:rowOff>
    </xdr:from>
    <xdr:to>
      <xdr:col>0</xdr:col>
      <xdr:colOff>1080708</xdr:colOff>
      <xdr:row>5</xdr:row>
      <xdr:rowOff>136715</xdr:rowOff>
    </xdr:to>
    <xdr:pic>
      <xdr:nvPicPr>
        <xdr:cNvPr id="10" name="Obrázek 9"/>
        <xdr:cNvPicPr>
          <a:picLocks noChangeAspect="1"/>
        </xdr:cNvPicPr>
      </xdr:nvPicPr>
      <xdr:blipFill>
        <a:blip xmlns:r="http://schemas.openxmlformats.org/officeDocument/2006/relationships" r:embed="rId5"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6">
                  <a14:imgEffect>
                    <a14:saturation sat="0"/>
                  </a14:imgEffect>
                </a14:imgLayer>
              </a14:imgProps>
            </a:ext>
            <a:ext uri="{28A0092B-C50C-407E-A947-70E740481C1C}">
              <a14:useLocalDpi xmlns:a14="http://schemas.microsoft.com/office/drawing/2010/main" val="0"/>
            </a:ext>
          </a:extLst>
        </a:blip>
        <a:stretch>
          <a:fillRect/>
        </a:stretch>
      </xdr:blipFill>
      <xdr:spPr>
        <a:xfrm>
          <a:off x="1" y="209550"/>
          <a:ext cx="1080707" cy="465535"/>
        </a:xfrm>
        <a:prstGeom prst="rect">
          <a:avLst/>
        </a:prstGeom>
      </xdr:spPr>
    </xdr:pic>
    <xdr:clientData/>
  </xdr:twoCellAnchor>
  <xdr:twoCellAnchor>
    <xdr:from>
      <xdr:col>0</xdr:col>
      <xdr:colOff>0</xdr:colOff>
      <xdr:row>9</xdr:row>
      <xdr:rowOff>0</xdr:rowOff>
    </xdr:from>
    <xdr:to>
      <xdr:col>0</xdr:col>
      <xdr:colOff>161925</xdr:colOff>
      <xdr:row>24</xdr:row>
      <xdr:rowOff>142874</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27</xdr:row>
      <xdr:rowOff>19050</xdr:rowOff>
    </xdr:from>
    <xdr:to>
      <xdr:col>0</xdr:col>
      <xdr:colOff>142875</xdr:colOff>
      <xdr:row>34</xdr:row>
      <xdr:rowOff>138114</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xdr:col>
      <xdr:colOff>457202</xdr:colOff>
      <xdr:row>34</xdr:row>
      <xdr:rowOff>152399</xdr:rowOff>
    </xdr:from>
    <xdr:to>
      <xdr:col>6</xdr:col>
      <xdr:colOff>581025</xdr:colOff>
      <xdr:row>45</xdr:row>
      <xdr:rowOff>138599</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200025</xdr:colOff>
      <xdr:row>34</xdr:row>
      <xdr:rowOff>180974</xdr:rowOff>
    </xdr:from>
    <xdr:to>
      <xdr:col>9</xdr:col>
      <xdr:colOff>190500</xdr:colOff>
      <xdr:row>45</xdr:row>
      <xdr:rowOff>123826</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xdr:colOff>
      <xdr:row>34</xdr:row>
      <xdr:rowOff>161924</xdr:rowOff>
    </xdr:from>
    <xdr:to>
      <xdr:col>1</xdr:col>
      <xdr:colOff>390526</xdr:colOff>
      <xdr:row>45</xdr:row>
      <xdr:rowOff>148124</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209551</xdr:rowOff>
    </xdr:from>
    <xdr:to>
      <xdr:col>0</xdr:col>
      <xdr:colOff>1080707</xdr:colOff>
      <xdr:row>5</xdr:row>
      <xdr:rowOff>149999</xdr:rowOff>
    </xdr:to>
    <xdr:pic>
      <xdr:nvPicPr>
        <xdr:cNvPr id="8" name="Obrázek 7"/>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7">
                  <a14:imgEffect>
                    <a14:saturation sat="0"/>
                  </a14:imgEffect>
                </a14:imgLayer>
              </a14:imgProps>
            </a:ext>
            <a:ext uri="{28A0092B-C50C-407E-A947-70E740481C1C}">
              <a14:useLocalDpi xmlns:a14="http://schemas.microsoft.com/office/drawing/2010/main" val="0"/>
            </a:ext>
          </a:extLst>
        </a:blip>
        <a:stretch>
          <a:fillRect/>
        </a:stretch>
      </xdr:blipFill>
      <xdr:spPr>
        <a:xfrm>
          <a:off x="0" y="209551"/>
          <a:ext cx="1080707" cy="473848"/>
        </a:xfrm>
        <a:prstGeom prst="rect">
          <a:avLst/>
        </a:prstGeom>
      </xdr:spPr>
    </xdr:pic>
    <xdr:clientData/>
  </xdr:twoCellAnchor>
  <xdr:twoCellAnchor>
    <xdr:from>
      <xdr:col>0</xdr:col>
      <xdr:colOff>0</xdr:colOff>
      <xdr:row>26</xdr:row>
      <xdr:rowOff>19050</xdr:rowOff>
    </xdr:from>
    <xdr:to>
      <xdr:col>0</xdr:col>
      <xdr:colOff>142875</xdr:colOff>
      <xdr:row>33</xdr:row>
      <xdr:rowOff>138114</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2" name="Obrázek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7" name="Obrázek 6"/>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2" name="Graf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11532</xdr:rowOff>
    </xdr:to>
    <xdr:pic>
      <xdr:nvPicPr>
        <xdr:cNvPr id="2" name="Obrázek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6" name="Obrázek 5"/>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8" name="Obrázek 7"/>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11532</xdr:rowOff>
    </xdr:to>
    <xdr:pic>
      <xdr:nvPicPr>
        <xdr:cNvPr id="2" name="Obrázek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6" name="Obrázek 5"/>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192548</xdr:colOff>
      <xdr:row>0</xdr:row>
      <xdr:rowOff>12010</xdr:rowOff>
    </xdr:from>
    <xdr:to>
      <xdr:col>11</xdr:col>
      <xdr:colOff>3238</xdr:colOff>
      <xdr:row>3</xdr:row>
      <xdr:rowOff>98081</xdr:rowOff>
    </xdr:to>
    <xdr:pic>
      <xdr:nvPicPr>
        <xdr:cNvPr id="3" name="Obrázek 2" descr="eru_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25939" y="12010"/>
          <a:ext cx="1019951" cy="5498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8" name="Obrázek 7"/>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11532</xdr:rowOff>
    </xdr:to>
    <xdr:pic>
      <xdr:nvPicPr>
        <xdr:cNvPr id="2" name="Obrázek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6" name="Obrázek 5"/>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8" name="Obrázek 7"/>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11532</xdr:rowOff>
    </xdr:to>
    <xdr:pic>
      <xdr:nvPicPr>
        <xdr:cNvPr id="2" name="Obrázek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6" name="Obrázek 5"/>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8" name="Obrázek 7"/>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11532</xdr:rowOff>
    </xdr:to>
    <xdr:pic>
      <xdr:nvPicPr>
        <xdr:cNvPr id="2" name="Obrázek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6" name="Obrázek 5"/>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5</xdr:row>
      <xdr:rowOff>144882</xdr:rowOff>
    </xdr:to>
    <xdr:pic>
      <xdr:nvPicPr>
        <xdr:cNvPr id="3" name="Obrázek 2"/>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8" name="Obrázek 7"/>
        <xdr:cNvPicPr>
          <a:picLocks noChangeAspect="1"/>
        </xdr:cNvPicPr>
      </xdr:nvPicPr>
      <xdr:blipFill>
        <a:blip xmlns:r="http://schemas.openxmlformats.org/officeDocument/2006/relationships" r:embed="rId3"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4">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xdr:col>
      <xdr:colOff>451350</xdr:colOff>
      <xdr:row>6</xdr:row>
      <xdr:rowOff>11532</xdr:rowOff>
    </xdr:to>
    <xdr:pic>
      <xdr:nvPicPr>
        <xdr:cNvPr id="2" name="Obrázek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6"/>
          <a:ext cx="1080000" cy="621131"/>
        </a:xfrm>
        <a:prstGeom prst="rect">
          <a:avLst/>
        </a:prstGeom>
      </xdr:spPr>
    </xdr:pic>
    <xdr:clientData/>
  </xdr:twoCellAnchor>
  <xdr:twoCellAnchor editAs="oneCell">
    <xdr:from>
      <xdr:col>0</xdr:col>
      <xdr:colOff>0</xdr:colOff>
      <xdr:row>17</xdr:row>
      <xdr:rowOff>0</xdr:rowOff>
    </xdr:from>
    <xdr:to>
      <xdr:col>1</xdr:col>
      <xdr:colOff>451350</xdr:colOff>
      <xdr:row>21</xdr:row>
      <xdr:rowOff>11531</xdr:rowOff>
    </xdr:to>
    <xdr:pic>
      <xdr:nvPicPr>
        <xdr:cNvPr id="7" name="Obrázek 6"/>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0"/>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17</xdr:row>
      <xdr:rowOff>1</xdr:rowOff>
    </xdr:from>
    <xdr:to>
      <xdr:col>1</xdr:col>
      <xdr:colOff>451350</xdr:colOff>
      <xdr:row>21</xdr:row>
      <xdr:rowOff>11532</xdr:rowOff>
    </xdr:to>
    <xdr:pic>
      <xdr:nvPicPr>
        <xdr:cNvPr id="3" name="Obrázek 2"/>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2647951"/>
          <a:ext cx="1080000" cy="621131"/>
        </a:xfrm>
        <a:prstGeom prst="rect">
          <a:avLst/>
        </a:prstGeom>
      </xdr:spPr>
    </xdr:pic>
    <xdr:clientData/>
  </xdr:twoCellAnchor>
  <xdr:twoCellAnchor editAs="oneCell">
    <xdr:from>
      <xdr:col>0</xdr:col>
      <xdr:colOff>0</xdr:colOff>
      <xdr:row>2</xdr:row>
      <xdr:rowOff>0</xdr:rowOff>
    </xdr:from>
    <xdr:to>
      <xdr:col>1</xdr:col>
      <xdr:colOff>451350</xdr:colOff>
      <xdr:row>5</xdr:row>
      <xdr:rowOff>144881</xdr:rowOff>
    </xdr:to>
    <xdr:pic>
      <xdr:nvPicPr>
        <xdr:cNvPr id="8" name="Obrázek 7"/>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0" y="333375"/>
          <a:ext cx="1080000" cy="621131"/>
        </a:xfrm>
        <a:prstGeom prst="rect">
          <a:avLst/>
        </a:prstGeom>
      </xdr:spPr>
    </xdr:pic>
    <xdr:clientData/>
  </xdr:twoCellAnchor>
  <xdr:twoCellAnchor>
    <xdr:from>
      <xdr:col>9</xdr:col>
      <xdr:colOff>790575</xdr:colOff>
      <xdr:row>17</xdr:row>
      <xdr:rowOff>0</xdr:rowOff>
    </xdr:from>
    <xdr:to>
      <xdr:col>12</xdr:col>
      <xdr:colOff>523872</xdr:colOff>
      <xdr:row>27</xdr:row>
      <xdr:rowOff>9525</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17</xdr:row>
      <xdr:rowOff>0</xdr:rowOff>
    </xdr:from>
    <xdr:to>
      <xdr:col>10</xdr:col>
      <xdr:colOff>112949</xdr:colOff>
      <xdr:row>27</xdr:row>
      <xdr:rowOff>123825</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29</xdr:row>
      <xdr:rowOff>0</xdr:rowOff>
    </xdr:from>
    <xdr:to>
      <xdr:col>4</xdr:col>
      <xdr:colOff>381000</xdr:colOff>
      <xdr:row>44</xdr:row>
      <xdr:rowOff>142875</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0</xdr:colOff>
      <xdr:row>29</xdr:row>
      <xdr:rowOff>0</xdr:rowOff>
    </xdr:from>
    <xdr:to>
      <xdr:col>7</xdr:col>
      <xdr:colOff>781050</xdr:colOff>
      <xdr:row>44</xdr:row>
      <xdr:rowOff>142125</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29</xdr:row>
      <xdr:rowOff>0</xdr:rowOff>
    </xdr:from>
    <xdr:to>
      <xdr:col>12</xdr:col>
      <xdr:colOff>475950</xdr:colOff>
      <xdr:row>44</xdr:row>
      <xdr:rowOff>142125</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1</xdr:col>
      <xdr:colOff>495302</xdr:colOff>
      <xdr:row>34</xdr:row>
      <xdr:rowOff>152399</xdr:rowOff>
    </xdr:from>
    <xdr:to>
      <xdr:col>6</xdr:col>
      <xdr:colOff>657225</xdr:colOff>
      <xdr:row>45</xdr:row>
      <xdr:rowOff>138599</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257175</xdr:colOff>
      <xdr:row>34</xdr:row>
      <xdr:rowOff>180974</xdr:rowOff>
    </xdr:from>
    <xdr:to>
      <xdr:col>9</xdr:col>
      <xdr:colOff>247650</xdr:colOff>
      <xdr:row>45</xdr:row>
      <xdr:rowOff>123826</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419100</xdr:colOff>
      <xdr:row>45</xdr:row>
      <xdr:rowOff>148124</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200025</xdr:rowOff>
    </xdr:from>
    <xdr:to>
      <xdr:col>0</xdr:col>
      <xdr:colOff>1080000</xdr:colOff>
      <xdr:row>6</xdr:row>
      <xdr:rowOff>0</xdr:rowOff>
    </xdr:to>
    <xdr:pic>
      <xdr:nvPicPr>
        <xdr:cNvPr id="9" name="Obrázek 8"/>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7">
                  <a14:imgEffect>
                    <a14:saturation sat="0"/>
                  </a14:imgEffect>
                </a14:imgLayer>
              </a14:imgProps>
            </a:ext>
            <a:ext uri="{28A0092B-C50C-407E-A947-70E740481C1C}">
              <a14:useLocalDpi xmlns:a14="http://schemas.microsoft.com/office/drawing/2010/main" val="0"/>
            </a:ext>
          </a:extLst>
        </a:blip>
        <a:stretch>
          <a:fillRect/>
        </a:stretch>
      </xdr:blipFill>
      <xdr:spPr>
        <a:xfrm>
          <a:off x="0" y="200025"/>
          <a:ext cx="1080000" cy="485775"/>
        </a:xfrm>
        <a:prstGeom prst="rect">
          <a:avLst/>
        </a:prstGeom>
      </xdr:spPr>
    </xdr:pic>
    <xdr:clientData/>
  </xdr:twoCellAnchor>
  <xdr:twoCellAnchor>
    <xdr:from>
      <xdr:col>0</xdr:col>
      <xdr:colOff>0</xdr:colOff>
      <xdr:row>26</xdr:row>
      <xdr:rowOff>9525</xdr:rowOff>
    </xdr:from>
    <xdr:to>
      <xdr:col>0</xdr:col>
      <xdr:colOff>142875</xdr:colOff>
      <xdr:row>33</xdr:row>
      <xdr:rowOff>128589</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xdr:row>
      <xdr:rowOff>9525</xdr:rowOff>
    </xdr:from>
    <xdr:to>
      <xdr:col>0</xdr:col>
      <xdr:colOff>161925</xdr:colOff>
      <xdr:row>16</xdr:row>
      <xdr:rowOff>0</xdr:rowOff>
    </xdr:to>
    <xdr:graphicFrame macro="">
      <xdr:nvGraphicFramePr>
        <xdr:cNvPr id="3" name="Graf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xdr:row>
      <xdr:rowOff>23812</xdr:rowOff>
    </xdr:from>
    <xdr:to>
      <xdr:col>13</xdr:col>
      <xdr:colOff>666750</xdr:colOff>
      <xdr:row>39</xdr:row>
      <xdr:rowOff>55012</xdr:rowOff>
    </xdr:to>
    <xdr:graphicFrame macro="">
      <xdr:nvGraphicFramePr>
        <xdr:cNvPr id="4" name="Graf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1</xdr:col>
      <xdr:colOff>504827</xdr:colOff>
      <xdr:row>34</xdr:row>
      <xdr:rowOff>171449</xdr:rowOff>
    </xdr:from>
    <xdr:to>
      <xdr:col>6</xdr:col>
      <xdr:colOff>657224</xdr:colOff>
      <xdr:row>46</xdr:row>
      <xdr:rowOff>5249</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228600</xdr:colOff>
      <xdr:row>34</xdr:row>
      <xdr:rowOff>219074</xdr:rowOff>
    </xdr:from>
    <xdr:to>
      <xdr:col>9</xdr:col>
      <xdr:colOff>219075</xdr:colOff>
      <xdr:row>46</xdr:row>
      <xdr:rowOff>9526</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428625</xdr:colOff>
      <xdr:row>45</xdr:row>
      <xdr:rowOff>148124</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219075</xdr:rowOff>
    </xdr:from>
    <xdr:to>
      <xdr:col>0</xdr:col>
      <xdr:colOff>1080828</xdr:colOff>
      <xdr:row>6</xdr:row>
      <xdr:rowOff>19050</xdr:rowOff>
    </xdr:to>
    <xdr:pic>
      <xdr:nvPicPr>
        <xdr:cNvPr id="8" name="Obrázek 7"/>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7">
                  <a14:imgEffect>
                    <a14:saturation sat="0"/>
                  </a14:imgEffect>
                </a14:imgLayer>
              </a14:imgProps>
            </a:ext>
            <a:ext uri="{28A0092B-C50C-407E-A947-70E740481C1C}">
              <a14:useLocalDpi xmlns:a14="http://schemas.microsoft.com/office/drawing/2010/main" val="0"/>
            </a:ext>
          </a:extLst>
        </a:blip>
        <a:stretch>
          <a:fillRect/>
        </a:stretch>
      </xdr:blipFill>
      <xdr:spPr>
        <a:xfrm>
          <a:off x="0" y="219075"/>
          <a:ext cx="1080828" cy="485775"/>
        </a:xfrm>
        <a:prstGeom prst="rect">
          <a:avLst/>
        </a:prstGeom>
      </xdr:spPr>
    </xdr:pic>
    <xdr:clientData/>
  </xdr:twoCellAnchor>
  <xdr:twoCellAnchor>
    <xdr:from>
      <xdr:col>0</xdr:col>
      <xdr:colOff>0</xdr:colOff>
      <xdr:row>26</xdr:row>
      <xdr:rowOff>19050</xdr:rowOff>
    </xdr:from>
    <xdr:to>
      <xdr:col>0</xdr:col>
      <xdr:colOff>142875</xdr:colOff>
      <xdr:row>33</xdr:row>
      <xdr:rowOff>138114</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1</xdr:col>
      <xdr:colOff>447677</xdr:colOff>
      <xdr:row>34</xdr:row>
      <xdr:rowOff>152399</xdr:rowOff>
    </xdr:from>
    <xdr:to>
      <xdr:col>6</xdr:col>
      <xdr:colOff>600075</xdr:colOff>
      <xdr:row>45</xdr:row>
      <xdr:rowOff>138599</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171450</xdr:colOff>
      <xdr:row>34</xdr:row>
      <xdr:rowOff>228599</xdr:rowOff>
    </xdr:from>
    <xdr:to>
      <xdr:col>9</xdr:col>
      <xdr:colOff>161925</xdr:colOff>
      <xdr:row>46</xdr:row>
      <xdr:rowOff>19051</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419100</xdr:colOff>
      <xdr:row>45</xdr:row>
      <xdr:rowOff>148124</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1</xdr:colOff>
      <xdr:row>0</xdr:row>
      <xdr:rowOff>209550</xdr:rowOff>
    </xdr:from>
    <xdr:to>
      <xdr:col>0</xdr:col>
      <xdr:colOff>1080708</xdr:colOff>
      <xdr:row>5</xdr:row>
      <xdr:rowOff>149998</xdr:rowOff>
    </xdr:to>
    <xdr:pic>
      <xdr:nvPicPr>
        <xdr:cNvPr id="8" name="Obrázek 7"/>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7">
                  <a14:imgEffect>
                    <a14:saturation sat="0"/>
                  </a14:imgEffect>
                </a14:imgLayer>
              </a14:imgProps>
            </a:ext>
            <a:ext uri="{28A0092B-C50C-407E-A947-70E740481C1C}">
              <a14:useLocalDpi xmlns:a14="http://schemas.microsoft.com/office/drawing/2010/main" val="0"/>
            </a:ext>
          </a:extLst>
        </a:blip>
        <a:stretch>
          <a:fillRect/>
        </a:stretch>
      </xdr:blipFill>
      <xdr:spPr>
        <a:xfrm>
          <a:off x="1" y="209550"/>
          <a:ext cx="1080707" cy="473848"/>
        </a:xfrm>
        <a:prstGeom prst="rect">
          <a:avLst/>
        </a:prstGeom>
      </xdr:spPr>
    </xdr:pic>
    <xdr:clientData/>
  </xdr:twoCellAnchor>
  <xdr:twoCellAnchor>
    <xdr:from>
      <xdr:col>0</xdr:col>
      <xdr:colOff>0</xdr:colOff>
      <xdr:row>26</xdr:row>
      <xdr:rowOff>9525</xdr:rowOff>
    </xdr:from>
    <xdr:to>
      <xdr:col>0</xdr:col>
      <xdr:colOff>142875</xdr:colOff>
      <xdr:row>33</xdr:row>
      <xdr:rowOff>128589</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1</xdr:col>
      <xdr:colOff>457202</xdr:colOff>
      <xdr:row>35</xdr:row>
      <xdr:rowOff>190499</xdr:rowOff>
    </xdr:from>
    <xdr:to>
      <xdr:col>6</xdr:col>
      <xdr:colOff>609600</xdr:colOff>
      <xdr:row>46</xdr:row>
      <xdr:rowOff>123825</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304800</xdr:colOff>
      <xdr:row>35</xdr:row>
      <xdr:rowOff>190499</xdr:rowOff>
    </xdr:from>
    <xdr:to>
      <xdr:col>9</xdr:col>
      <xdr:colOff>295275</xdr:colOff>
      <xdr:row>46</xdr:row>
      <xdr:rowOff>85725</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161924</xdr:rowOff>
    </xdr:from>
    <xdr:to>
      <xdr:col>1</xdr:col>
      <xdr:colOff>381000</xdr:colOff>
      <xdr:row>46</xdr:row>
      <xdr:rowOff>114300</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27</xdr:row>
      <xdr:rowOff>9525</xdr:rowOff>
    </xdr:from>
    <xdr:to>
      <xdr:col>0</xdr:col>
      <xdr:colOff>123825</xdr:colOff>
      <xdr:row>35</xdr:row>
      <xdr:rowOff>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209550</xdr:rowOff>
    </xdr:from>
    <xdr:to>
      <xdr:col>0</xdr:col>
      <xdr:colOff>1080828</xdr:colOff>
      <xdr:row>6</xdr:row>
      <xdr:rowOff>19050</xdr:rowOff>
    </xdr:to>
    <xdr:pic>
      <xdr:nvPicPr>
        <xdr:cNvPr id="8" name="Obrázek 7"/>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7">
                  <a14:imgEffect>
                    <a14:saturation sat="0"/>
                  </a14:imgEffect>
                </a14:imgLayer>
              </a14:imgProps>
            </a:ext>
            <a:ext uri="{28A0092B-C50C-407E-A947-70E740481C1C}">
              <a14:useLocalDpi xmlns:a14="http://schemas.microsoft.com/office/drawing/2010/main" val="0"/>
            </a:ext>
          </a:extLst>
        </a:blip>
        <a:stretch>
          <a:fillRect/>
        </a:stretch>
      </xdr:blipFill>
      <xdr:spPr>
        <a:xfrm>
          <a:off x="0" y="209550"/>
          <a:ext cx="1080828" cy="495300"/>
        </a:xfrm>
        <a:prstGeom prst="rect">
          <a:avLst/>
        </a:prstGeom>
      </xdr:spPr>
    </xdr:pic>
    <xdr:clientData/>
  </xdr:twoCellAnchor>
  <xdr:twoCellAnchor>
    <xdr:from>
      <xdr:col>0</xdr:col>
      <xdr:colOff>0</xdr:colOff>
      <xdr:row>27</xdr:row>
      <xdr:rowOff>9525</xdr:rowOff>
    </xdr:from>
    <xdr:to>
      <xdr:col>0</xdr:col>
      <xdr:colOff>142875</xdr:colOff>
      <xdr:row>34</xdr:row>
      <xdr:rowOff>128589</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1</xdr:col>
      <xdr:colOff>457202</xdr:colOff>
      <xdr:row>34</xdr:row>
      <xdr:rowOff>190499</xdr:rowOff>
    </xdr:from>
    <xdr:to>
      <xdr:col>6</xdr:col>
      <xdr:colOff>609600</xdr:colOff>
      <xdr:row>46</xdr:row>
      <xdr:rowOff>24299</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171450</xdr:colOff>
      <xdr:row>35</xdr:row>
      <xdr:rowOff>19049</xdr:rowOff>
    </xdr:from>
    <xdr:to>
      <xdr:col>9</xdr:col>
      <xdr:colOff>161925</xdr:colOff>
      <xdr:row>46</xdr:row>
      <xdr:rowOff>38101</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381000</xdr:colOff>
      <xdr:row>45</xdr:row>
      <xdr:rowOff>148124</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209550</xdr:rowOff>
    </xdr:from>
    <xdr:to>
      <xdr:col>0</xdr:col>
      <xdr:colOff>1080828</xdr:colOff>
      <xdr:row>6</xdr:row>
      <xdr:rowOff>19050</xdr:rowOff>
    </xdr:to>
    <xdr:pic>
      <xdr:nvPicPr>
        <xdr:cNvPr id="8" name="Obrázek 7"/>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7">
                  <a14:imgEffect>
                    <a14:saturation sat="0"/>
                  </a14:imgEffect>
                </a14:imgLayer>
              </a14:imgProps>
            </a:ext>
            <a:ext uri="{28A0092B-C50C-407E-A947-70E740481C1C}">
              <a14:useLocalDpi xmlns:a14="http://schemas.microsoft.com/office/drawing/2010/main" val="0"/>
            </a:ext>
          </a:extLst>
        </a:blip>
        <a:stretch>
          <a:fillRect/>
        </a:stretch>
      </xdr:blipFill>
      <xdr:spPr>
        <a:xfrm>
          <a:off x="0" y="209550"/>
          <a:ext cx="1080828" cy="495300"/>
        </a:xfrm>
        <a:prstGeom prst="rect">
          <a:avLst/>
        </a:prstGeom>
      </xdr:spPr>
    </xdr:pic>
    <xdr:clientData/>
  </xdr:twoCellAnchor>
  <xdr:twoCellAnchor>
    <xdr:from>
      <xdr:col>0</xdr:col>
      <xdr:colOff>0</xdr:colOff>
      <xdr:row>26</xdr:row>
      <xdr:rowOff>19050</xdr:rowOff>
    </xdr:from>
    <xdr:to>
      <xdr:col>0</xdr:col>
      <xdr:colOff>142875</xdr:colOff>
      <xdr:row>33</xdr:row>
      <xdr:rowOff>138114</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1</xdr:col>
      <xdr:colOff>457202</xdr:colOff>
      <xdr:row>34</xdr:row>
      <xdr:rowOff>190499</xdr:rowOff>
    </xdr:from>
    <xdr:to>
      <xdr:col>6</xdr:col>
      <xdr:colOff>609600</xdr:colOff>
      <xdr:row>46</xdr:row>
      <xdr:rowOff>24299</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171450</xdr:colOff>
      <xdr:row>35</xdr:row>
      <xdr:rowOff>19049</xdr:rowOff>
    </xdr:from>
    <xdr:to>
      <xdr:col>9</xdr:col>
      <xdr:colOff>161925</xdr:colOff>
      <xdr:row>46</xdr:row>
      <xdr:rowOff>38101</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381000</xdr:colOff>
      <xdr:row>45</xdr:row>
      <xdr:rowOff>148124</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209550</xdr:rowOff>
    </xdr:from>
    <xdr:to>
      <xdr:col>0</xdr:col>
      <xdr:colOff>1080828</xdr:colOff>
      <xdr:row>6</xdr:row>
      <xdr:rowOff>19050</xdr:rowOff>
    </xdr:to>
    <xdr:pic>
      <xdr:nvPicPr>
        <xdr:cNvPr id="8" name="Obrázek 7"/>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7">
                  <a14:imgEffect>
                    <a14:saturation sat="0"/>
                  </a14:imgEffect>
                </a14:imgLayer>
              </a14:imgProps>
            </a:ext>
            <a:ext uri="{28A0092B-C50C-407E-A947-70E740481C1C}">
              <a14:useLocalDpi xmlns:a14="http://schemas.microsoft.com/office/drawing/2010/main" val="0"/>
            </a:ext>
          </a:extLst>
        </a:blip>
        <a:stretch>
          <a:fillRect/>
        </a:stretch>
      </xdr:blipFill>
      <xdr:spPr>
        <a:xfrm>
          <a:off x="0" y="209550"/>
          <a:ext cx="1080828" cy="495300"/>
        </a:xfrm>
        <a:prstGeom prst="rect">
          <a:avLst/>
        </a:prstGeom>
      </xdr:spPr>
    </xdr:pic>
    <xdr:clientData/>
  </xdr:twoCellAnchor>
  <xdr:twoCellAnchor>
    <xdr:from>
      <xdr:col>0</xdr:col>
      <xdr:colOff>0</xdr:colOff>
      <xdr:row>26</xdr:row>
      <xdr:rowOff>0</xdr:rowOff>
    </xdr:from>
    <xdr:to>
      <xdr:col>0</xdr:col>
      <xdr:colOff>142875</xdr:colOff>
      <xdr:row>33</xdr:row>
      <xdr:rowOff>157164</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1</xdr:col>
      <xdr:colOff>457202</xdr:colOff>
      <xdr:row>34</xdr:row>
      <xdr:rowOff>190499</xdr:rowOff>
    </xdr:from>
    <xdr:to>
      <xdr:col>6</xdr:col>
      <xdr:colOff>609600</xdr:colOff>
      <xdr:row>46</xdr:row>
      <xdr:rowOff>24299</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171450</xdr:colOff>
      <xdr:row>35</xdr:row>
      <xdr:rowOff>19049</xdr:rowOff>
    </xdr:from>
    <xdr:to>
      <xdr:col>9</xdr:col>
      <xdr:colOff>161925</xdr:colOff>
      <xdr:row>46</xdr:row>
      <xdr:rowOff>38101</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381000</xdr:colOff>
      <xdr:row>45</xdr:row>
      <xdr:rowOff>148124</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200025</xdr:rowOff>
    </xdr:from>
    <xdr:to>
      <xdr:col>0</xdr:col>
      <xdr:colOff>1080828</xdr:colOff>
      <xdr:row>6</xdr:row>
      <xdr:rowOff>19050</xdr:rowOff>
    </xdr:to>
    <xdr:pic>
      <xdr:nvPicPr>
        <xdr:cNvPr id="8" name="Obrázek 7"/>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7">
                  <a14:imgEffect>
                    <a14:saturation sat="0"/>
                  </a14:imgEffect>
                </a14:imgLayer>
              </a14:imgProps>
            </a:ext>
            <a:ext uri="{28A0092B-C50C-407E-A947-70E740481C1C}">
              <a14:useLocalDpi xmlns:a14="http://schemas.microsoft.com/office/drawing/2010/main" val="0"/>
            </a:ext>
          </a:extLst>
        </a:blip>
        <a:stretch>
          <a:fillRect/>
        </a:stretch>
      </xdr:blipFill>
      <xdr:spPr>
        <a:xfrm>
          <a:off x="0" y="200025"/>
          <a:ext cx="1080828" cy="504825"/>
        </a:xfrm>
        <a:prstGeom prst="rect">
          <a:avLst/>
        </a:prstGeom>
      </xdr:spPr>
    </xdr:pic>
    <xdr:clientData/>
  </xdr:twoCellAnchor>
  <xdr:twoCellAnchor>
    <xdr:from>
      <xdr:col>0</xdr:col>
      <xdr:colOff>0</xdr:colOff>
      <xdr:row>25</xdr:row>
      <xdr:rowOff>161925</xdr:rowOff>
    </xdr:from>
    <xdr:to>
      <xdr:col>0</xdr:col>
      <xdr:colOff>142875</xdr:colOff>
      <xdr:row>33</xdr:row>
      <xdr:rowOff>147639</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1</xdr:col>
      <xdr:colOff>457202</xdr:colOff>
      <xdr:row>35</xdr:row>
      <xdr:rowOff>190500</xdr:rowOff>
    </xdr:from>
    <xdr:to>
      <xdr:col>6</xdr:col>
      <xdr:colOff>609600</xdr:colOff>
      <xdr:row>46</xdr:row>
      <xdr:rowOff>104776</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238125</xdr:colOff>
      <xdr:row>35</xdr:row>
      <xdr:rowOff>209549</xdr:rowOff>
    </xdr:from>
    <xdr:to>
      <xdr:col>9</xdr:col>
      <xdr:colOff>228600</xdr:colOff>
      <xdr:row>46</xdr:row>
      <xdr:rowOff>85725</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161924</xdr:rowOff>
    </xdr:from>
    <xdr:to>
      <xdr:col>1</xdr:col>
      <xdr:colOff>381000</xdr:colOff>
      <xdr:row>46</xdr:row>
      <xdr:rowOff>104775</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27</xdr:row>
      <xdr:rowOff>9525</xdr:rowOff>
    </xdr:from>
    <xdr:to>
      <xdr:col>0</xdr:col>
      <xdr:colOff>123825</xdr:colOff>
      <xdr:row>35</xdr:row>
      <xdr:rowOff>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200025</xdr:rowOff>
    </xdr:from>
    <xdr:to>
      <xdr:col>0</xdr:col>
      <xdr:colOff>1080828</xdr:colOff>
      <xdr:row>6</xdr:row>
      <xdr:rowOff>28575</xdr:rowOff>
    </xdr:to>
    <xdr:pic>
      <xdr:nvPicPr>
        <xdr:cNvPr id="8" name="Obrázek 7"/>
        <xdr:cNvPicPr>
          <a:picLocks noChangeAspect="1"/>
        </xdr:cNvPicPr>
      </xdr:nvPicPr>
      <xdr:blipFill>
        <a:blip xmlns:r="http://schemas.openxmlformats.org/officeDocument/2006/relationships" r:embed="rId5"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6">
                  <a14:imgEffect>
                    <a14:saturation sat="0"/>
                  </a14:imgEffect>
                </a14:imgLayer>
              </a14:imgProps>
            </a:ext>
            <a:ext uri="{28A0092B-C50C-407E-A947-70E740481C1C}">
              <a14:useLocalDpi xmlns:a14="http://schemas.microsoft.com/office/drawing/2010/main" val="0"/>
            </a:ext>
          </a:extLst>
        </a:blip>
        <a:stretch>
          <a:fillRect/>
        </a:stretch>
      </xdr:blipFill>
      <xdr:spPr>
        <a:xfrm>
          <a:off x="0" y="200025"/>
          <a:ext cx="1080828" cy="514350"/>
        </a:xfrm>
        <a:prstGeom prst="rect">
          <a:avLst/>
        </a:prstGeom>
      </xdr:spPr>
    </xdr:pic>
    <xdr:clientData/>
  </xdr:twoCellAnchor>
  <xdr:twoCellAnchor>
    <xdr:from>
      <xdr:col>0</xdr:col>
      <xdr:colOff>0</xdr:colOff>
      <xdr:row>27</xdr:row>
      <xdr:rowOff>9525</xdr:rowOff>
    </xdr:from>
    <xdr:to>
      <xdr:col>0</xdr:col>
      <xdr:colOff>142875</xdr:colOff>
      <xdr:row>35</xdr:row>
      <xdr:rowOff>4764</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9</xdr:row>
      <xdr:rowOff>0</xdr:rowOff>
    </xdr:from>
    <xdr:to>
      <xdr:col>0</xdr:col>
      <xdr:colOff>161925</xdr:colOff>
      <xdr:row>24</xdr:row>
      <xdr:rowOff>142874</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1</xdr:col>
      <xdr:colOff>457202</xdr:colOff>
      <xdr:row>34</xdr:row>
      <xdr:rowOff>190499</xdr:rowOff>
    </xdr:from>
    <xdr:to>
      <xdr:col>6</xdr:col>
      <xdr:colOff>609600</xdr:colOff>
      <xdr:row>46</xdr:row>
      <xdr:rowOff>24299</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171450</xdr:colOff>
      <xdr:row>35</xdr:row>
      <xdr:rowOff>19049</xdr:rowOff>
    </xdr:from>
    <xdr:to>
      <xdr:col>9</xdr:col>
      <xdr:colOff>161925</xdr:colOff>
      <xdr:row>46</xdr:row>
      <xdr:rowOff>38101</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381000</xdr:colOff>
      <xdr:row>45</xdr:row>
      <xdr:rowOff>148124</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200026</xdr:rowOff>
    </xdr:from>
    <xdr:to>
      <xdr:col>0</xdr:col>
      <xdr:colOff>1080707</xdr:colOff>
      <xdr:row>6</xdr:row>
      <xdr:rowOff>9525</xdr:rowOff>
    </xdr:to>
    <xdr:pic>
      <xdr:nvPicPr>
        <xdr:cNvPr id="8" name="Obrázek 7"/>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7">
                  <a14:imgEffect>
                    <a14:saturation sat="0"/>
                  </a14:imgEffect>
                </a14:imgLayer>
              </a14:imgProps>
            </a:ext>
            <a:ext uri="{28A0092B-C50C-407E-A947-70E740481C1C}">
              <a14:useLocalDpi xmlns:a14="http://schemas.microsoft.com/office/drawing/2010/main" val="0"/>
            </a:ext>
          </a:extLst>
        </a:blip>
        <a:stretch>
          <a:fillRect/>
        </a:stretch>
      </xdr:blipFill>
      <xdr:spPr>
        <a:xfrm>
          <a:off x="0" y="200026"/>
          <a:ext cx="1080707" cy="495299"/>
        </a:xfrm>
        <a:prstGeom prst="rect">
          <a:avLst/>
        </a:prstGeom>
      </xdr:spPr>
    </xdr:pic>
    <xdr:clientData/>
  </xdr:twoCellAnchor>
  <xdr:twoCellAnchor>
    <xdr:from>
      <xdr:col>0</xdr:col>
      <xdr:colOff>0</xdr:colOff>
      <xdr:row>26</xdr:row>
      <xdr:rowOff>9525</xdr:rowOff>
    </xdr:from>
    <xdr:to>
      <xdr:col>0</xdr:col>
      <xdr:colOff>142875</xdr:colOff>
      <xdr:row>34</xdr:row>
      <xdr:rowOff>4764</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1</xdr:col>
      <xdr:colOff>457202</xdr:colOff>
      <xdr:row>35</xdr:row>
      <xdr:rowOff>190499</xdr:rowOff>
    </xdr:from>
    <xdr:to>
      <xdr:col>6</xdr:col>
      <xdr:colOff>609600</xdr:colOff>
      <xdr:row>46</xdr:row>
      <xdr:rowOff>133350</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228600</xdr:colOff>
      <xdr:row>35</xdr:row>
      <xdr:rowOff>200024</xdr:rowOff>
    </xdr:from>
    <xdr:to>
      <xdr:col>9</xdr:col>
      <xdr:colOff>219075</xdr:colOff>
      <xdr:row>46</xdr:row>
      <xdr:rowOff>95250</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161924</xdr:rowOff>
    </xdr:from>
    <xdr:to>
      <xdr:col>1</xdr:col>
      <xdr:colOff>381000</xdr:colOff>
      <xdr:row>46</xdr:row>
      <xdr:rowOff>133350</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27</xdr:row>
      <xdr:rowOff>9525</xdr:rowOff>
    </xdr:from>
    <xdr:to>
      <xdr:col>0</xdr:col>
      <xdr:colOff>123825</xdr:colOff>
      <xdr:row>35</xdr:row>
      <xdr:rowOff>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209550</xdr:rowOff>
    </xdr:from>
    <xdr:to>
      <xdr:col>0</xdr:col>
      <xdr:colOff>1080828</xdr:colOff>
      <xdr:row>6</xdr:row>
      <xdr:rowOff>19050</xdr:rowOff>
    </xdr:to>
    <xdr:pic>
      <xdr:nvPicPr>
        <xdr:cNvPr id="8" name="Obrázek 7"/>
        <xdr:cNvPicPr>
          <a:picLocks noChangeAspect="1"/>
        </xdr:cNvPicPr>
      </xdr:nvPicPr>
      <xdr:blipFill>
        <a:blip xmlns:r="http://schemas.openxmlformats.org/officeDocument/2006/relationships" r:embed="rId5"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6">
                  <a14:imgEffect>
                    <a14:saturation sat="0"/>
                  </a14:imgEffect>
                </a14:imgLayer>
              </a14:imgProps>
            </a:ext>
            <a:ext uri="{28A0092B-C50C-407E-A947-70E740481C1C}">
              <a14:useLocalDpi xmlns:a14="http://schemas.microsoft.com/office/drawing/2010/main" val="0"/>
            </a:ext>
          </a:extLst>
        </a:blip>
        <a:stretch>
          <a:fillRect/>
        </a:stretch>
      </xdr:blipFill>
      <xdr:spPr>
        <a:xfrm>
          <a:off x="0" y="209550"/>
          <a:ext cx="1080828" cy="495300"/>
        </a:xfrm>
        <a:prstGeom prst="rect">
          <a:avLst/>
        </a:prstGeom>
      </xdr:spPr>
    </xdr:pic>
    <xdr:clientData/>
  </xdr:twoCellAnchor>
  <xdr:twoCellAnchor>
    <xdr:from>
      <xdr:col>0</xdr:col>
      <xdr:colOff>0</xdr:colOff>
      <xdr:row>27</xdr:row>
      <xdr:rowOff>0</xdr:rowOff>
    </xdr:from>
    <xdr:to>
      <xdr:col>0</xdr:col>
      <xdr:colOff>142875</xdr:colOff>
      <xdr:row>34</xdr:row>
      <xdr:rowOff>157164</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9</xdr:row>
      <xdr:rowOff>0</xdr:rowOff>
    </xdr:from>
    <xdr:to>
      <xdr:col>0</xdr:col>
      <xdr:colOff>161925</xdr:colOff>
      <xdr:row>24</xdr:row>
      <xdr:rowOff>142874</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1</xdr:col>
      <xdr:colOff>457202</xdr:colOff>
      <xdr:row>34</xdr:row>
      <xdr:rowOff>190499</xdr:rowOff>
    </xdr:from>
    <xdr:to>
      <xdr:col>6</xdr:col>
      <xdr:colOff>609600</xdr:colOff>
      <xdr:row>46</xdr:row>
      <xdr:rowOff>24299</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171450</xdr:colOff>
      <xdr:row>35</xdr:row>
      <xdr:rowOff>19049</xdr:rowOff>
    </xdr:from>
    <xdr:to>
      <xdr:col>9</xdr:col>
      <xdr:colOff>161925</xdr:colOff>
      <xdr:row>46</xdr:row>
      <xdr:rowOff>38101</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381000</xdr:colOff>
      <xdr:row>45</xdr:row>
      <xdr:rowOff>148124</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209550</xdr:rowOff>
    </xdr:from>
    <xdr:to>
      <xdr:col>0</xdr:col>
      <xdr:colOff>1080828</xdr:colOff>
      <xdr:row>6</xdr:row>
      <xdr:rowOff>9525</xdr:rowOff>
    </xdr:to>
    <xdr:pic>
      <xdr:nvPicPr>
        <xdr:cNvPr id="8" name="Obrázek 7"/>
        <xdr:cNvPicPr>
          <a:picLocks noChangeAspect="1"/>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7">
                  <a14:imgEffect>
                    <a14:saturation sat="0"/>
                  </a14:imgEffect>
                </a14:imgLayer>
              </a14:imgProps>
            </a:ext>
            <a:ext uri="{28A0092B-C50C-407E-A947-70E740481C1C}">
              <a14:useLocalDpi xmlns:a14="http://schemas.microsoft.com/office/drawing/2010/main" val="0"/>
            </a:ext>
          </a:extLst>
        </a:blip>
        <a:stretch>
          <a:fillRect/>
        </a:stretch>
      </xdr:blipFill>
      <xdr:spPr>
        <a:xfrm>
          <a:off x="0" y="209550"/>
          <a:ext cx="1080828" cy="485775"/>
        </a:xfrm>
        <a:prstGeom prst="rect">
          <a:avLst/>
        </a:prstGeom>
      </xdr:spPr>
    </xdr:pic>
    <xdr:clientData/>
  </xdr:twoCellAnchor>
  <xdr:twoCellAnchor>
    <xdr:from>
      <xdr:col>0</xdr:col>
      <xdr:colOff>0</xdr:colOff>
      <xdr:row>25</xdr:row>
      <xdr:rowOff>161925</xdr:rowOff>
    </xdr:from>
    <xdr:to>
      <xdr:col>0</xdr:col>
      <xdr:colOff>142875</xdr:colOff>
      <xdr:row>33</xdr:row>
      <xdr:rowOff>147639</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xdr:colOff>
      <xdr:row>23</xdr:row>
      <xdr:rowOff>9525</xdr:rowOff>
    </xdr:from>
    <xdr:to>
      <xdr:col>7</xdr:col>
      <xdr:colOff>129601</xdr:colOff>
      <xdr:row>45</xdr:row>
      <xdr:rowOff>133350</xdr:rowOff>
    </xdr:to>
    <xdr:graphicFrame macro="">
      <xdr:nvGraphicFramePr>
        <xdr:cNvPr id="2" name="Graf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xdr:row>
      <xdr:rowOff>9525</xdr:rowOff>
    </xdr:from>
    <xdr:to>
      <xdr:col>0</xdr:col>
      <xdr:colOff>123825</xdr:colOff>
      <xdr:row>22</xdr:row>
      <xdr:rowOff>0</xdr:rowOff>
    </xdr:to>
    <xdr:graphicFrame macro="">
      <xdr:nvGraphicFramePr>
        <xdr:cNvPr id="5" name="Graf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152399</xdr:colOff>
      <xdr:row>23</xdr:row>
      <xdr:rowOff>9525</xdr:rowOff>
    </xdr:from>
    <xdr:to>
      <xdr:col>13</xdr:col>
      <xdr:colOff>683399</xdr:colOff>
      <xdr:row>45</xdr:row>
      <xdr:rowOff>147637</xdr:rowOff>
    </xdr:to>
    <xdr:graphicFrame macro="">
      <xdr:nvGraphicFramePr>
        <xdr:cNvPr id="3" name="Graf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1</xdr:col>
      <xdr:colOff>457202</xdr:colOff>
      <xdr:row>34</xdr:row>
      <xdr:rowOff>190499</xdr:rowOff>
    </xdr:from>
    <xdr:to>
      <xdr:col>6</xdr:col>
      <xdr:colOff>609600</xdr:colOff>
      <xdr:row>46</xdr:row>
      <xdr:rowOff>24299</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171450</xdr:colOff>
      <xdr:row>35</xdr:row>
      <xdr:rowOff>19049</xdr:rowOff>
    </xdr:from>
    <xdr:to>
      <xdr:col>9</xdr:col>
      <xdr:colOff>161925</xdr:colOff>
      <xdr:row>46</xdr:row>
      <xdr:rowOff>38101</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161924</xdr:rowOff>
    </xdr:from>
    <xdr:to>
      <xdr:col>1</xdr:col>
      <xdr:colOff>381000</xdr:colOff>
      <xdr:row>45</xdr:row>
      <xdr:rowOff>148124</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xdr:row>
      <xdr:rowOff>9526</xdr:rowOff>
    </xdr:from>
    <xdr:to>
      <xdr:col>0</xdr:col>
      <xdr:colOff>161925</xdr:colOff>
      <xdr:row>25</xdr:row>
      <xdr:rowOff>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9525</xdr:rowOff>
    </xdr:from>
    <xdr:to>
      <xdr:col>0</xdr:col>
      <xdr:colOff>123825</xdr:colOff>
      <xdr:row>34</xdr:row>
      <xdr:rowOff>0</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209551</xdr:rowOff>
    </xdr:from>
    <xdr:to>
      <xdr:col>0</xdr:col>
      <xdr:colOff>1080828</xdr:colOff>
      <xdr:row>5</xdr:row>
      <xdr:rowOff>149999</xdr:rowOff>
    </xdr:to>
    <xdr:pic>
      <xdr:nvPicPr>
        <xdr:cNvPr id="8" name="Obrázek 7"/>
        <xdr:cNvPicPr>
          <a:picLocks/>
        </xdr:cNvPicPr>
      </xdr:nvPicPr>
      <xdr:blipFill>
        <a:blip xmlns:r="http://schemas.openxmlformats.org/officeDocument/2006/relationships" r:embed="rId6" cstate="print">
          <a:clrChange>
            <a:clrFrom>
              <a:srgbClr val="FFFFFF"/>
            </a:clrFrom>
            <a:clrTo>
              <a:srgbClr val="FFFFFF">
                <a:alpha val="0"/>
              </a:srgbClr>
            </a:clrTo>
          </a:clrChange>
          <a:duotone>
            <a:prstClr val="black"/>
            <a:schemeClr val="bg2">
              <a:lumMod val="50000"/>
              <a:tint val="45000"/>
              <a:satMod val="400000"/>
            </a:schemeClr>
          </a:duotone>
          <a:extLst>
            <a:ext uri="{BEBA8EAE-BF5A-486C-A8C5-ECC9F3942E4B}">
              <a14:imgProps xmlns:a14="http://schemas.microsoft.com/office/drawing/2010/main">
                <a14:imgLayer r:embed="rId7">
                  <a14:imgEffect>
                    <a14:saturation sat="0"/>
                  </a14:imgEffect>
                </a14:imgLayer>
              </a14:imgProps>
            </a:ext>
            <a:ext uri="{28A0092B-C50C-407E-A947-70E740481C1C}">
              <a14:useLocalDpi xmlns:a14="http://schemas.microsoft.com/office/drawing/2010/main" val="0"/>
            </a:ext>
          </a:extLst>
        </a:blip>
        <a:stretch>
          <a:fillRect/>
        </a:stretch>
      </xdr:blipFill>
      <xdr:spPr>
        <a:xfrm>
          <a:off x="0" y="209551"/>
          <a:ext cx="1080828" cy="473848"/>
        </a:xfrm>
        <a:prstGeom prst="rect">
          <a:avLst/>
        </a:prstGeom>
      </xdr:spPr>
    </xdr:pic>
    <xdr:clientData/>
  </xdr:twoCellAnchor>
  <xdr:twoCellAnchor>
    <xdr:from>
      <xdr:col>0</xdr:col>
      <xdr:colOff>0</xdr:colOff>
      <xdr:row>26</xdr:row>
      <xdr:rowOff>9525</xdr:rowOff>
    </xdr:from>
    <xdr:to>
      <xdr:col>0</xdr:col>
      <xdr:colOff>142875</xdr:colOff>
      <xdr:row>34</xdr:row>
      <xdr:rowOff>4764</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0</xdr:col>
      <xdr:colOff>0</xdr:colOff>
      <xdr:row>5</xdr:row>
      <xdr:rowOff>9525</xdr:rowOff>
    </xdr:from>
    <xdr:to>
      <xdr:col>0</xdr:col>
      <xdr:colOff>123825</xdr:colOff>
      <xdr:row>21</xdr:row>
      <xdr:rowOff>0</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xdr:colOff>
      <xdr:row>22</xdr:row>
      <xdr:rowOff>0</xdr:rowOff>
    </xdr:from>
    <xdr:to>
      <xdr:col>6</xdr:col>
      <xdr:colOff>142875</xdr:colOff>
      <xdr:row>44</xdr:row>
      <xdr:rowOff>140804</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9525</xdr:colOff>
      <xdr:row>22</xdr:row>
      <xdr:rowOff>46175</xdr:rowOff>
    </xdr:from>
    <xdr:to>
      <xdr:col>13</xdr:col>
      <xdr:colOff>190500</xdr:colOff>
      <xdr:row>44</xdr:row>
      <xdr:rowOff>117613</xdr:rowOff>
    </xdr:to>
    <xdr:graphicFrame macro="">
      <xdr:nvGraphicFramePr>
        <xdr:cNvPr id="4" name="Graf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0</xdr:col>
      <xdr:colOff>56030</xdr:colOff>
      <xdr:row>24</xdr:row>
      <xdr:rowOff>89646</xdr:rowOff>
    </xdr:from>
    <xdr:to>
      <xdr:col>5</xdr:col>
      <xdr:colOff>122473</xdr:colOff>
      <xdr:row>39</xdr:row>
      <xdr:rowOff>11898</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135111</xdr:colOff>
      <xdr:row>24</xdr:row>
      <xdr:rowOff>82763</xdr:rowOff>
    </xdr:from>
    <xdr:to>
      <xdr:col>12</xdr:col>
      <xdr:colOff>516110</xdr:colOff>
      <xdr:row>39</xdr:row>
      <xdr:rowOff>11206</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39</xdr:row>
      <xdr:rowOff>80561</xdr:rowOff>
    </xdr:from>
    <xdr:to>
      <xdr:col>5</xdr:col>
      <xdr:colOff>66443</xdr:colOff>
      <xdr:row>53</xdr:row>
      <xdr:rowOff>145677</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156883</xdr:colOff>
      <xdr:row>39</xdr:row>
      <xdr:rowOff>110456</xdr:rowOff>
    </xdr:from>
    <xdr:to>
      <xdr:col>12</xdr:col>
      <xdr:colOff>537882</xdr:colOff>
      <xdr:row>53</xdr:row>
      <xdr:rowOff>145676</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0</xdr:col>
      <xdr:colOff>0</xdr:colOff>
      <xdr:row>4</xdr:row>
      <xdr:rowOff>9525</xdr:rowOff>
    </xdr:from>
    <xdr:to>
      <xdr:col>0</xdr:col>
      <xdr:colOff>123825</xdr:colOff>
      <xdr:row>20</xdr:row>
      <xdr:rowOff>0</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xdr:row>
      <xdr:rowOff>152400</xdr:rowOff>
    </xdr:from>
    <xdr:to>
      <xdr:col>0</xdr:col>
      <xdr:colOff>123825</xdr:colOff>
      <xdr:row>20</xdr:row>
      <xdr:rowOff>19049</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absolute">
    <xdr:from>
      <xdr:col>7</xdr:col>
      <xdr:colOff>495300</xdr:colOff>
      <xdr:row>20</xdr:row>
      <xdr:rowOff>133350</xdr:rowOff>
    </xdr:from>
    <xdr:to>
      <xdr:col>13</xdr:col>
      <xdr:colOff>636935</xdr:colOff>
      <xdr:row>45</xdr:row>
      <xdr:rowOff>114301</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xdr:row>
      <xdr:rowOff>0</xdr:rowOff>
    </xdr:from>
    <xdr:to>
      <xdr:col>0</xdr:col>
      <xdr:colOff>123825</xdr:colOff>
      <xdr:row>20</xdr:row>
      <xdr:rowOff>0</xdr:rowOff>
    </xdr:to>
    <xdr:graphicFrame macro="">
      <xdr:nvGraphicFramePr>
        <xdr:cNvPr id="4" name="Graf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20</xdr:row>
      <xdr:rowOff>133350</xdr:rowOff>
    </xdr:from>
    <xdr:to>
      <xdr:col>7</xdr:col>
      <xdr:colOff>615375</xdr:colOff>
      <xdr:row>45</xdr:row>
      <xdr:rowOff>142875</xdr:rowOff>
    </xdr:to>
    <xdr:graphicFrame macro="">
      <xdr:nvGraphicFramePr>
        <xdr:cNvPr id="5" name="Graf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21</xdr:row>
      <xdr:rowOff>82827</xdr:rowOff>
    </xdr:from>
    <xdr:to>
      <xdr:col>15</xdr:col>
      <xdr:colOff>600074</xdr:colOff>
      <xdr:row>44</xdr:row>
      <xdr:rowOff>152399</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xdr:row>
      <xdr:rowOff>0</xdr:rowOff>
    </xdr:from>
    <xdr:to>
      <xdr:col>0</xdr:col>
      <xdr:colOff>123825</xdr:colOff>
      <xdr:row>20</xdr:row>
      <xdr:rowOff>0</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23</xdr:row>
      <xdr:rowOff>57150</xdr:rowOff>
    </xdr:from>
    <xdr:to>
      <xdr:col>7</xdr:col>
      <xdr:colOff>129600</xdr:colOff>
      <xdr:row>44</xdr:row>
      <xdr:rowOff>152400</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xdr:row>
      <xdr:rowOff>0</xdr:rowOff>
    </xdr:from>
    <xdr:to>
      <xdr:col>0</xdr:col>
      <xdr:colOff>123825</xdr:colOff>
      <xdr:row>22</xdr:row>
      <xdr:rowOff>0</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152399</xdr:colOff>
      <xdr:row>23</xdr:row>
      <xdr:rowOff>57150</xdr:rowOff>
    </xdr:from>
    <xdr:to>
      <xdr:col>13</xdr:col>
      <xdr:colOff>683399</xdr:colOff>
      <xdr:row>44</xdr:row>
      <xdr:rowOff>148725</xdr:rowOff>
    </xdr:to>
    <xdr:graphicFrame macro="">
      <xdr:nvGraphicFramePr>
        <xdr:cNvPr id="2" name="Graf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absolute">
    <xdr:from>
      <xdr:col>7</xdr:col>
      <xdr:colOff>495300</xdr:colOff>
      <xdr:row>20</xdr:row>
      <xdr:rowOff>133350</xdr:rowOff>
    </xdr:from>
    <xdr:to>
      <xdr:col>13</xdr:col>
      <xdr:colOff>636935</xdr:colOff>
      <xdr:row>45</xdr:row>
      <xdr:rowOff>114301</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0</xdr:colOff>
      <xdr:row>20</xdr:row>
      <xdr:rowOff>133350</xdr:rowOff>
    </xdr:from>
    <xdr:to>
      <xdr:col>7</xdr:col>
      <xdr:colOff>523874</xdr:colOff>
      <xdr:row>45</xdr:row>
      <xdr:rowOff>114299</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xdr:row>
      <xdr:rowOff>0</xdr:rowOff>
    </xdr:from>
    <xdr:to>
      <xdr:col>0</xdr:col>
      <xdr:colOff>123825</xdr:colOff>
      <xdr:row>20</xdr:row>
      <xdr:rowOff>0</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21</xdr:row>
      <xdr:rowOff>82827</xdr:rowOff>
    </xdr:from>
    <xdr:to>
      <xdr:col>15</xdr:col>
      <xdr:colOff>600074</xdr:colOff>
      <xdr:row>44</xdr:row>
      <xdr:rowOff>152399</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xdr:row>
      <xdr:rowOff>0</xdr:rowOff>
    </xdr:from>
    <xdr:to>
      <xdr:col>0</xdr:col>
      <xdr:colOff>123825</xdr:colOff>
      <xdr:row>20</xdr:row>
      <xdr:rowOff>0</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6.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7.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8.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J51"/>
  <sheetViews>
    <sheetView showGridLines="0" tabSelected="1" topLeftCell="A13" workbookViewId="0">
      <selection activeCell="A31" sqref="A31"/>
    </sheetView>
  </sheetViews>
  <sheetFormatPr defaultRowHeight="12.75" x14ac:dyDescent="0.2"/>
  <cols>
    <col min="1" max="3" width="9.140625" style="108" customWidth="1"/>
    <col min="4" max="8" width="9.140625" style="108"/>
    <col min="9" max="10" width="9.140625" style="108" customWidth="1"/>
    <col min="11" max="16384" width="9.140625" style="108"/>
  </cols>
  <sheetData>
    <row r="1" spans="1:10" s="96" customFormat="1" x14ac:dyDescent="0.2">
      <c r="A1" s="3"/>
      <c r="B1" s="3"/>
      <c r="C1" s="3"/>
      <c r="D1" s="3"/>
      <c r="E1" s="3"/>
      <c r="F1" s="3"/>
      <c r="G1" s="3"/>
      <c r="H1" s="3"/>
      <c r="I1" s="3"/>
      <c r="J1" s="3"/>
    </row>
    <row r="2" spans="1:10" s="96" customFormat="1" x14ac:dyDescent="0.2">
      <c r="A2" s="97"/>
      <c r="B2" s="97"/>
      <c r="C2" s="97"/>
      <c r="D2" s="97"/>
      <c r="E2" s="97"/>
      <c r="F2" s="97"/>
      <c r="G2" s="97"/>
      <c r="H2" s="97"/>
      <c r="I2" s="97"/>
      <c r="J2" s="97"/>
    </row>
    <row r="3" spans="1:10" s="96" customFormat="1" x14ac:dyDescent="0.2">
      <c r="A3" s="98"/>
      <c r="B3" s="98"/>
      <c r="C3" s="98"/>
      <c r="D3" s="98"/>
      <c r="E3" s="98"/>
      <c r="F3" s="98"/>
      <c r="G3" s="98"/>
      <c r="H3" s="98"/>
      <c r="I3" s="98"/>
      <c r="J3" s="98"/>
    </row>
    <row r="4" spans="1:10" s="96" customFormat="1" x14ac:dyDescent="0.2">
      <c r="A4" s="3"/>
      <c r="B4" s="3"/>
      <c r="C4" s="3"/>
      <c r="D4" s="99"/>
      <c r="E4" s="100"/>
      <c r="F4" s="100"/>
      <c r="G4" s="100"/>
      <c r="H4" s="3"/>
      <c r="I4" s="3"/>
      <c r="J4" s="101"/>
    </row>
    <row r="5" spans="1:10" s="96" customFormat="1" x14ac:dyDescent="0.2">
      <c r="A5" s="3"/>
      <c r="B5" s="3"/>
      <c r="C5" s="3"/>
      <c r="D5" s="3"/>
      <c r="E5" s="3"/>
      <c r="F5" s="3"/>
      <c r="G5" s="3"/>
      <c r="H5" s="3"/>
      <c r="I5" s="3"/>
      <c r="J5" s="3"/>
    </row>
    <row r="6" spans="1:10" s="96" customFormat="1" x14ac:dyDescent="0.2">
      <c r="A6" s="3"/>
      <c r="B6" s="3"/>
      <c r="C6" s="3"/>
      <c r="D6" s="3"/>
      <c r="E6" s="3"/>
      <c r="F6" s="3"/>
      <c r="G6" s="3"/>
      <c r="H6" s="3"/>
      <c r="I6" s="3"/>
      <c r="J6" s="3"/>
    </row>
    <row r="7" spans="1:10" s="96" customFormat="1" x14ac:dyDescent="0.2">
      <c r="A7" s="3"/>
      <c r="B7" s="3"/>
      <c r="C7" s="3"/>
      <c r="D7" s="3"/>
      <c r="E7" s="3"/>
      <c r="F7" s="3"/>
      <c r="G7" s="3"/>
      <c r="H7" s="3"/>
      <c r="I7" s="3"/>
      <c r="J7" s="3"/>
    </row>
    <row r="8" spans="1:10" s="96" customFormat="1" x14ac:dyDescent="0.2">
      <c r="A8" s="3"/>
      <c r="B8" s="3"/>
      <c r="C8" s="3"/>
      <c r="D8" s="3"/>
      <c r="E8" s="3"/>
      <c r="F8" s="3"/>
      <c r="G8" s="3"/>
      <c r="H8" s="3"/>
      <c r="I8" s="3"/>
      <c r="J8" s="3"/>
    </row>
    <row r="9" spans="1:10" s="96" customFormat="1" x14ac:dyDescent="0.2">
      <c r="A9" s="3"/>
      <c r="B9" s="3"/>
      <c r="C9" s="3"/>
      <c r="D9" s="3"/>
      <c r="E9" s="3"/>
      <c r="F9" s="3"/>
      <c r="G9" s="3"/>
      <c r="H9" s="3"/>
      <c r="I9" s="3"/>
      <c r="J9" s="3"/>
    </row>
    <row r="10" spans="1:10" s="96" customFormat="1" x14ac:dyDescent="0.2">
      <c r="A10" s="3"/>
      <c r="B10" s="102"/>
      <c r="C10" s="3"/>
      <c r="D10" s="3"/>
      <c r="E10" s="3"/>
      <c r="F10" s="3"/>
      <c r="G10" s="3"/>
      <c r="H10" s="3"/>
      <c r="I10" s="103"/>
      <c r="J10" s="3"/>
    </row>
    <row r="11" spans="1:10" s="96" customFormat="1" x14ac:dyDescent="0.2">
      <c r="A11" s="3"/>
      <c r="B11" s="1"/>
      <c r="C11" s="104"/>
      <c r="D11" s="3"/>
      <c r="E11" s="3"/>
      <c r="F11" s="3"/>
      <c r="G11" s="3"/>
      <c r="H11" s="3"/>
      <c r="I11" s="3"/>
      <c r="J11" s="3"/>
    </row>
    <row r="12" spans="1:10" s="96" customFormat="1" x14ac:dyDescent="0.2">
      <c r="A12" s="3"/>
      <c r="B12" s="1"/>
      <c r="C12" s="104"/>
      <c r="D12" s="3"/>
      <c r="E12" s="3"/>
      <c r="F12" s="3"/>
      <c r="G12" s="3"/>
      <c r="H12" s="3"/>
      <c r="I12" s="3"/>
      <c r="J12" s="3"/>
    </row>
    <row r="13" spans="1:10" s="96" customFormat="1" x14ac:dyDescent="0.2">
      <c r="A13" s="3"/>
      <c r="B13" s="1"/>
      <c r="C13" s="104"/>
      <c r="D13" s="3"/>
      <c r="E13" s="3"/>
      <c r="F13" s="3"/>
      <c r="G13" s="3"/>
      <c r="H13" s="3"/>
      <c r="I13" s="3"/>
      <c r="J13" s="3"/>
    </row>
    <row r="14" spans="1:10" s="96" customFormat="1" x14ac:dyDescent="0.2">
      <c r="A14" s="105"/>
      <c r="B14" s="20"/>
      <c r="C14" s="106"/>
      <c r="D14" s="105"/>
      <c r="E14" s="105"/>
      <c r="F14" s="105"/>
      <c r="G14" s="105"/>
      <c r="H14" s="105"/>
      <c r="I14" s="105"/>
      <c r="J14" s="105"/>
    </row>
    <row r="15" spans="1:10" s="96" customFormat="1" x14ac:dyDescent="0.2">
      <c r="A15" s="105"/>
      <c r="B15" s="20"/>
      <c r="C15" s="106"/>
      <c r="D15" s="105"/>
      <c r="E15" s="105"/>
      <c r="F15" s="105"/>
      <c r="G15" s="105"/>
      <c r="H15" s="105"/>
      <c r="I15" s="105"/>
      <c r="J15" s="105"/>
    </row>
    <row r="16" spans="1:10" s="96" customFormat="1" x14ac:dyDescent="0.2">
      <c r="A16" s="105"/>
      <c r="B16" s="20"/>
      <c r="C16" s="106"/>
      <c r="D16" s="105"/>
      <c r="E16" s="105"/>
      <c r="F16" s="105"/>
      <c r="G16" s="105"/>
      <c r="H16" s="105"/>
      <c r="I16" s="105"/>
      <c r="J16" s="105"/>
    </row>
    <row r="17" spans="1:10" s="96" customFormat="1" x14ac:dyDescent="0.2">
      <c r="A17" s="105"/>
      <c r="B17" s="20"/>
      <c r="C17" s="106"/>
      <c r="D17" s="105"/>
      <c r="E17" s="105"/>
      <c r="F17" s="105"/>
      <c r="G17" s="105"/>
      <c r="H17" s="105"/>
      <c r="I17" s="105"/>
      <c r="J17" s="105"/>
    </row>
    <row r="18" spans="1:10" s="96" customFormat="1" x14ac:dyDescent="0.2">
      <c r="A18" s="105"/>
      <c r="B18" s="20"/>
      <c r="C18" s="106"/>
      <c r="D18" s="105"/>
      <c r="E18" s="105"/>
      <c r="F18" s="105"/>
      <c r="G18" s="105"/>
      <c r="H18" s="105"/>
      <c r="I18" s="105"/>
      <c r="J18" s="105"/>
    </row>
    <row r="19" spans="1:10" s="96" customFormat="1" x14ac:dyDescent="0.2">
      <c r="A19" s="105"/>
      <c r="B19" s="20"/>
      <c r="C19" s="106"/>
      <c r="D19" s="105"/>
      <c r="E19" s="105"/>
      <c r="F19" s="105"/>
      <c r="G19" s="105"/>
      <c r="H19" s="105"/>
      <c r="I19" s="105"/>
      <c r="J19" s="105"/>
    </row>
    <row r="20" spans="1:10" s="96" customFormat="1" x14ac:dyDescent="0.2">
      <c r="A20" s="105"/>
      <c r="B20" s="20"/>
      <c r="C20" s="106"/>
      <c r="D20" s="105"/>
      <c r="E20" s="105"/>
      <c r="F20" s="105"/>
      <c r="G20" s="105"/>
      <c r="H20" s="105"/>
      <c r="I20" s="105"/>
      <c r="J20" s="105"/>
    </row>
    <row r="22" spans="1:10" s="96" customFormat="1" x14ac:dyDescent="0.2">
      <c r="A22" s="105"/>
      <c r="B22" s="20"/>
      <c r="C22" s="106"/>
      <c r="D22" s="105"/>
      <c r="E22" s="105"/>
      <c r="F22" s="105"/>
      <c r="G22" s="105"/>
      <c r="H22" s="105"/>
      <c r="I22" s="105"/>
      <c r="J22" s="105"/>
    </row>
    <row r="23" spans="1:10" s="96" customFormat="1" x14ac:dyDescent="0.2">
      <c r="A23" s="105"/>
      <c r="B23" s="20"/>
      <c r="C23" s="106"/>
      <c r="D23" s="105"/>
      <c r="E23" s="105"/>
      <c r="F23" s="105"/>
      <c r="G23" s="105"/>
      <c r="H23" s="105"/>
      <c r="I23" s="105"/>
      <c r="J23" s="105"/>
    </row>
    <row r="24" spans="1:10" s="96" customFormat="1" x14ac:dyDescent="0.2">
      <c r="A24" s="105"/>
      <c r="B24" s="20"/>
      <c r="C24" s="106"/>
      <c r="D24" s="105"/>
      <c r="E24" s="105"/>
      <c r="F24" s="105"/>
      <c r="G24" s="105"/>
      <c r="H24" s="105"/>
      <c r="I24" s="105"/>
      <c r="J24" s="105"/>
    </row>
    <row r="25" spans="1:10" s="96" customFormat="1" ht="150.75" customHeight="1" x14ac:dyDescent="0.7">
      <c r="A25" s="485" t="s">
        <v>280</v>
      </c>
      <c r="B25" s="486"/>
      <c r="C25" s="486"/>
      <c r="D25" s="486"/>
      <c r="E25" s="486"/>
      <c r="F25" s="486"/>
      <c r="G25" s="486"/>
      <c r="H25" s="486"/>
      <c r="I25" s="486"/>
      <c r="J25" s="486"/>
    </row>
    <row r="26" spans="1:10" s="96" customFormat="1" x14ac:dyDescent="0.2">
      <c r="A26" s="105"/>
      <c r="B26" s="20"/>
      <c r="C26" s="106"/>
      <c r="D26" s="105"/>
      <c r="E26" s="105"/>
      <c r="F26" s="105"/>
      <c r="G26" s="105"/>
      <c r="H26" s="105"/>
      <c r="I26" s="105"/>
      <c r="J26" s="105"/>
    </row>
    <row r="27" spans="1:10" s="96" customFormat="1" x14ac:dyDescent="0.2"/>
    <row r="28" spans="1:10" s="96" customFormat="1" x14ac:dyDescent="0.2">
      <c r="A28" s="105"/>
      <c r="B28" s="20"/>
      <c r="C28" s="106"/>
      <c r="D28" s="105"/>
      <c r="E28" s="105"/>
      <c r="F28" s="105"/>
      <c r="G28" s="105"/>
      <c r="H28" s="105"/>
      <c r="I28" s="105"/>
      <c r="J28" s="105"/>
    </row>
    <row r="29" spans="1:10" s="96" customFormat="1" x14ac:dyDescent="0.2">
      <c r="A29" s="105"/>
      <c r="B29" s="20"/>
      <c r="C29" s="106"/>
      <c r="D29" s="105"/>
      <c r="E29" s="105"/>
      <c r="F29" s="105"/>
      <c r="G29" s="105"/>
      <c r="H29" s="105"/>
      <c r="I29" s="105"/>
      <c r="J29" s="105"/>
    </row>
    <row r="30" spans="1:10" s="96" customFormat="1" ht="21.75" customHeight="1" x14ac:dyDescent="0.2">
      <c r="A30" s="487" t="s">
        <v>281</v>
      </c>
      <c r="B30" s="487"/>
      <c r="C30" s="487"/>
      <c r="D30" s="487"/>
      <c r="E30" s="487"/>
      <c r="F30" s="487"/>
      <c r="G30" s="487"/>
      <c r="H30" s="487"/>
      <c r="I30" s="487"/>
      <c r="J30" s="487"/>
    </row>
    <row r="31" spans="1:10" s="96" customFormat="1" x14ac:dyDescent="0.2">
      <c r="A31" s="105"/>
      <c r="B31" s="20"/>
      <c r="C31" s="105"/>
      <c r="D31" s="105"/>
      <c r="E31" s="105"/>
      <c r="F31" s="105"/>
      <c r="G31" s="105"/>
      <c r="H31" s="105"/>
      <c r="I31" s="105"/>
      <c r="J31" s="105"/>
    </row>
    <row r="32" spans="1:10" s="96" customFormat="1" x14ac:dyDescent="0.2"/>
    <row r="33" spans="2:10" s="96" customFormat="1" x14ac:dyDescent="0.2"/>
    <row r="34" spans="2:10" s="96" customFormat="1" x14ac:dyDescent="0.2">
      <c r="B34" s="1"/>
      <c r="C34" s="104"/>
      <c r="D34" s="3"/>
      <c r="E34" s="3"/>
      <c r="F34" s="3"/>
      <c r="G34" s="3"/>
      <c r="H34" s="3"/>
      <c r="I34" s="3"/>
      <c r="J34" s="3"/>
    </row>
    <row r="35" spans="2:10" s="96" customFormat="1" x14ac:dyDescent="0.2">
      <c r="B35" s="1"/>
      <c r="C35" s="104"/>
      <c r="D35" s="3"/>
      <c r="E35" s="3"/>
      <c r="F35" s="3"/>
      <c r="G35" s="3"/>
      <c r="H35" s="3"/>
      <c r="I35" s="3"/>
      <c r="J35" s="3"/>
    </row>
    <row r="36" spans="2:10" s="96" customFormat="1" x14ac:dyDescent="0.2">
      <c r="B36" s="1"/>
      <c r="C36" s="104"/>
      <c r="D36" s="3"/>
      <c r="E36" s="3"/>
      <c r="F36" s="3"/>
      <c r="G36" s="3"/>
      <c r="H36" s="3"/>
      <c r="I36" s="3"/>
      <c r="J36" s="3"/>
    </row>
    <row r="37" spans="2:10" s="96" customFormat="1" x14ac:dyDescent="0.2">
      <c r="B37" s="1"/>
      <c r="C37" s="104"/>
      <c r="D37" s="3"/>
      <c r="E37" s="3"/>
      <c r="F37" s="3"/>
      <c r="G37" s="3"/>
      <c r="H37" s="3"/>
      <c r="I37" s="3"/>
      <c r="J37" s="3"/>
    </row>
    <row r="38" spans="2:10" s="96" customFormat="1" x14ac:dyDescent="0.2">
      <c r="B38" s="1"/>
      <c r="C38" s="104"/>
      <c r="D38" s="3"/>
      <c r="E38" s="3"/>
      <c r="F38" s="3"/>
      <c r="G38" s="3"/>
      <c r="H38" s="3"/>
      <c r="I38" s="3"/>
      <c r="J38" s="3"/>
    </row>
    <row r="39" spans="2:10" s="96" customFormat="1" x14ac:dyDescent="0.2"/>
    <row r="40" spans="2:10" s="96" customFormat="1" x14ac:dyDescent="0.2">
      <c r="B40" s="107"/>
      <c r="C40" s="107"/>
      <c r="D40" s="107"/>
      <c r="E40" s="107"/>
      <c r="F40" s="107"/>
      <c r="G40" s="107"/>
      <c r="H40" s="107"/>
      <c r="I40" s="107"/>
    </row>
    <row r="41" spans="2:10" s="96" customFormat="1" x14ac:dyDescent="0.2"/>
    <row r="42" spans="2:10" s="96" customFormat="1" x14ac:dyDescent="0.2"/>
    <row r="43" spans="2:10" s="96" customFormat="1" x14ac:dyDescent="0.2"/>
    <row r="44" spans="2:10" s="96" customFormat="1" x14ac:dyDescent="0.2"/>
    <row r="45" spans="2:10" s="96" customFormat="1" x14ac:dyDescent="0.2"/>
    <row r="46" spans="2:10" s="96" customFormat="1" x14ac:dyDescent="0.2"/>
    <row r="47" spans="2:10" s="96" customFormat="1" x14ac:dyDescent="0.2"/>
    <row r="48" spans="2:10" s="96" customFormat="1" x14ac:dyDescent="0.2"/>
    <row r="49" spans="1:10" s="96" customFormat="1" x14ac:dyDescent="0.2"/>
    <row r="50" spans="1:10" s="96" customFormat="1" x14ac:dyDescent="0.2"/>
    <row r="51" spans="1:10" s="96" customFormat="1" ht="18.75" x14ac:dyDescent="0.2">
      <c r="A51" s="488" t="s">
        <v>262</v>
      </c>
      <c r="B51" s="488"/>
      <c r="C51" s="488"/>
      <c r="D51" s="488"/>
      <c r="E51" s="488"/>
      <c r="F51" s="488"/>
      <c r="G51" s="488"/>
      <c r="H51" s="488"/>
      <c r="I51" s="488"/>
      <c r="J51" s="488"/>
    </row>
  </sheetData>
  <mergeCells count="3">
    <mergeCell ref="A25:J25"/>
    <mergeCell ref="A30:J30"/>
    <mergeCell ref="A51:J51"/>
  </mergeCells>
  <printOptions horizontalCentered="1"/>
  <pageMargins left="0.31496062992125984" right="0.31496062992125984" top="0.35433070866141736" bottom="0.35433070866141736" header="0.31496062992125984" footer="0.19685039370078741"/>
  <pageSetup paperSize="9" fitToWidth="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dimension ref="A1:N35"/>
  <sheetViews>
    <sheetView showGridLines="0" zoomScaleNormal="100" workbookViewId="0">
      <selection activeCell="Q15" sqref="Q15"/>
    </sheetView>
  </sheetViews>
  <sheetFormatPr defaultRowHeight="12" x14ac:dyDescent="0.2"/>
  <cols>
    <col min="1" max="1" width="18.85546875" style="13" customWidth="1"/>
    <col min="2" max="13" width="9.5703125" style="13" customWidth="1"/>
    <col min="14" max="14" width="10.42578125" style="13" customWidth="1"/>
    <col min="15" max="16384" width="9.140625" style="13"/>
  </cols>
  <sheetData>
    <row r="1" spans="1:14" ht="18.75" x14ac:dyDescent="0.3">
      <c r="A1" s="21" t="s">
        <v>180</v>
      </c>
      <c r="N1" s="111" t="str">
        <f>Obsah!$A$1</f>
        <v>I. čtvrtletí 2019</v>
      </c>
    </row>
    <row r="2" spans="1:14" ht="7.5" customHeight="1" x14ac:dyDescent="0.2"/>
    <row r="3" spans="1:14" x14ac:dyDescent="0.2">
      <c r="A3" s="508"/>
      <c r="B3" s="510" t="s">
        <v>48</v>
      </c>
      <c r="C3" s="510"/>
      <c r="D3" s="510"/>
      <c r="E3" s="510" t="s">
        <v>49</v>
      </c>
      <c r="F3" s="510"/>
      <c r="G3" s="510"/>
      <c r="H3" s="510" t="s">
        <v>50</v>
      </c>
      <c r="I3" s="510"/>
      <c r="J3" s="510"/>
      <c r="K3" s="510" t="s">
        <v>51</v>
      </c>
      <c r="L3" s="510"/>
      <c r="M3" s="525"/>
      <c r="N3" s="524" t="s">
        <v>7</v>
      </c>
    </row>
    <row r="4" spans="1:14" x14ac:dyDescent="0.2">
      <c r="A4" s="509"/>
      <c r="B4" s="188" t="s">
        <v>8</v>
      </c>
      <c r="C4" s="188" t="s">
        <v>9</v>
      </c>
      <c r="D4" s="188" t="s">
        <v>10</v>
      </c>
      <c r="E4" s="188" t="s">
        <v>11</v>
      </c>
      <c r="F4" s="188" t="s">
        <v>12</v>
      </c>
      <c r="G4" s="188" t="s">
        <v>13</v>
      </c>
      <c r="H4" s="188" t="s">
        <v>14</v>
      </c>
      <c r="I4" s="188" t="s">
        <v>15</v>
      </c>
      <c r="J4" s="188" t="s">
        <v>16</v>
      </c>
      <c r="K4" s="188" t="s">
        <v>17</v>
      </c>
      <c r="L4" s="188" t="s">
        <v>18</v>
      </c>
      <c r="M4" s="59" t="s">
        <v>19</v>
      </c>
      <c r="N4" s="525"/>
    </row>
    <row r="5" spans="1:14" x14ac:dyDescent="0.2">
      <c r="A5" s="529" t="s">
        <v>182</v>
      </c>
      <c r="B5" s="518">
        <f>SUM(B6:D6)</f>
        <v>34097.088719023923</v>
      </c>
      <c r="C5" s="519"/>
      <c r="D5" s="520"/>
      <c r="E5" s="521">
        <f t="shared" ref="E5" si="0">SUM(E6:G6)</f>
        <v>0</v>
      </c>
      <c r="F5" s="521"/>
      <c r="G5" s="521"/>
      <c r="H5" s="522">
        <f t="shared" ref="H5" si="1">SUM(H6:J6)</f>
        <v>0</v>
      </c>
      <c r="I5" s="521"/>
      <c r="J5" s="523"/>
      <c r="K5" s="522">
        <f t="shared" ref="K5" si="2">SUM(K6:M6)</f>
        <v>0</v>
      </c>
      <c r="L5" s="521"/>
      <c r="M5" s="523"/>
      <c r="N5" s="515">
        <f>SUM(N7:N20)</f>
        <v>34097.088719023923</v>
      </c>
    </row>
    <row r="6" spans="1:14" x14ac:dyDescent="0.2">
      <c r="A6" s="530"/>
      <c r="B6" s="207">
        <f>SUM(B7:B20)</f>
        <v>13953.926333865069</v>
      </c>
      <c r="C6" s="63">
        <f t="shared" ref="C6:M6" si="3">SUM(C7:C20)</f>
        <v>10839.794742289172</v>
      </c>
      <c r="D6" s="208">
        <f t="shared" si="3"/>
        <v>9303.3676428696817</v>
      </c>
      <c r="E6" s="441">
        <f t="shared" si="3"/>
        <v>0</v>
      </c>
      <c r="F6" s="441">
        <f t="shared" si="3"/>
        <v>0</v>
      </c>
      <c r="G6" s="441">
        <f t="shared" si="3"/>
        <v>0</v>
      </c>
      <c r="H6" s="442">
        <f t="shared" si="3"/>
        <v>0</v>
      </c>
      <c r="I6" s="441">
        <f t="shared" si="3"/>
        <v>0</v>
      </c>
      <c r="J6" s="443">
        <f t="shared" si="3"/>
        <v>0</v>
      </c>
      <c r="K6" s="442">
        <f t="shared" si="3"/>
        <v>0</v>
      </c>
      <c r="L6" s="441">
        <f t="shared" si="3"/>
        <v>0</v>
      </c>
      <c r="M6" s="443">
        <f t="shared" si="3"/>
        <v>0</v>
      </c>
      <c r="N6" s="500"/>
    </row>
    <row r="7" spans="1:14" x14ac:dyDescent="0.2">
      <c r="A7" s="28" t="s">
        <v>198</v>
      </c>
      <c r="B7" s="216">
        <v>709.35156799999993</v>
      </c>
      <c r="C7" s="14">
        <v>512.48509900000022</v>
      </c>
      <c r="D7" s="231">
        <v>449.021164</v>
      </c>
      <c r="E7" s="52">
        <v>0</v>
      </c>
      <c r="F7" s="52">
        <v>0</v>
      </c>
      <c r="G7" s="52">
        <v>0</v>
      </c>
      <c r="H7" s="444">
        <v>0</v>
      </c>
      <c r="I7" s="52">
        <v>0</v>
      </c>
      <c r="J7" s="445">
        <v>0</v>
      </c>
      <c r="K7" s="444">
        <v>0</v>
      </c>
      <c r="L7" s="52">
        <v>0</v>
      </c>
      <c r="M7" s="445">
        <v>0</v>
      </c>
      <c r="N7" s="39">
        <f t="shared" ref="N7:N20" si="4">SUM(B7:M7)</f>
        <v>1670.857831</v>
      </c>
    </row>
    <row r="8" spans="1:14" x14ac:dyDescent="0.2">
      <c r="A8" s="47" t="s">
        <v>110</v>
      </c>
      <c r="B8" s="230">
        <v>795.96352799999988</v>
      </c>
      <c r="C8" s="229">
        <v>625.70743099999993</v>
      </c>
      <c r="D8" s="232">
        <v>529.20763699999986</v>
      </c>
      <c r="E8" s="446">
        <v>0</v>
      </c>
      <c r="F8" s="447">
        <v>0</v>
      </c>
      <c r="G8" s="448">
        <v>0</v>
      </c>
      <c r="H8" s="449">
        <v>0</v>
      </c>
      <c r="I8" s="447">
        <v>0</v>
      </c>
      <c r="J8" s="450">
        <v>0</v>
      </c>
      <c r="K8" s="449">
        <v>0</v>
      </c>
      <c r="L8" s="447">
        <v>0</v>
      </c>
      <c r="M8" s="450">
        <v>0</v>
      </c>
      <c r="N8" s="40">
        <f t="shared" si="4"/>
        <v>1950.8785959999996</v>
      </c>
    </row>
    <row r="9" spans="1:14" x14ac:dyDescent="0.2">
      <c r="A9" s="47" t="s">
        <v>111</v>
      </c>
      <c r="B9" s="201">
        <v>914.08422900000016</v>
      </c>
      <c r="C9" s="16">
        <v>684.20491300000015</v>
      </c>
      <c r="D9" s="211">
        <v>548.65799100000004</v>
      </c>
      <c r="E9" s="451">
        <v>0</v>
      </c>
      <c r="F9" s="452">
        <v>0</v>
      </c>
      <c r="G9" s="453">
        <v>0</v>
      </c>
      <c r="H9" s="454">
        <v>0</v>
      </c>
      <c r="I9" s="452">
        <v>0</v>
      </c>
      <c r="J9" s="455">
        <v>0</v>
      </c>
      <c r="K9" s="454">
        <v>0</v>
      </c>
      <c r="L9" s="452">
        <v>0</v>
      </c>
      <c r="M9" s="455">
        <v>0</v>
      </c>
      <c r="N9" s="40">
        <f t="shared" si="4"/>
        <v>2146.9471330000006</v>
      </c>
    </row>
    <row r="10" spans="1:14" x14ac:dyDescent="0.2">
      <c r="A10" s="47" t="s">
        <v>112</v>
      </c>
      <c r="B10" s="201">
        <v>524.26307399999996</v>
      </c>
      <c r="C10" s="16">
        <v>421.21176899999995</v>
      </c>
      <c r="D10" s="211">
        <v>373.71198600000002</v>
      </c>
      <c r="E10" s="451">
        <v>0</v>
      </c>
      <c r="F10" s="452">
        <v>0</v>
      </c>
      <c r="G10" s="453">
        <v>0</v>
      </c>
      <c r="H10" s="454">
        <v>0</v>
      </c>
      <c r="I10" s="452">
        <v>0</v>
      </c>
      <c r="J10" s="455">
        <v>0</v>
      </c>
      <c r="K10" s="454">
        <v>0</v>
      </c>
      <c r="L10" s="452">
        <v>0</v>
      </c>
      <c r="M10" s="455">
        <v>0</v>
      </c>
      <c r="N10" s="40">
        <f t="shared" si="4"/>
        <v>1319.186829</v>
      </c>
    </row>
    <row r="11" spans="1:14" x14ac:dyDescent="0.2">
      <c r="A11" s="47" t="s">
        <v>197</v>
      </c>
      <c r="B11" s="201">
        <v>248.08395159999998</v>
      </c>
      <c r="C11" s="16">
        <v>185.81084300000006</v>
      </c>
      <c r="D11" s="211">
        <v>157.43079800000004</v>
      </c>
      <c r="E11" s="451">
        <v>0</v>
      </c>
      <c r="F11" s="452">
        <v>0</v>
      </c>
      <c r="G11" s="453">
        <v>0</v>
      </c>
      <c r="H11" s="454">
        <v>0</v>
      </c>
      <c r="I11" s="452">
        <v>0</v>
      </c>
      <c r="J11" s="455">
        <v>0</v>
      </c>
      <c r="K11" s="454">
        <v>0</v>
      </c>
      <c r="L11" s="452">
        <v>0</v>
      </c>
      <c r="M11" s="455">
        <v>0</v>
      </c>
      <c r="N11" s="40">
        <f t="shared" si="4"/>
        <v>591.32559260000016</v>
      </c>
    </row>
    <row r="12" spans="1:14" x14ac:dyDescent="0.2">
      <c r="A12" s="47" t="s">
        <v>113</v>
      </c>
      <c r="B12" s="201">
        <v>459.47626892655842</v>
      </c>
      <c r="C12" s="16">
        <v>367.46108043861381</v>
      </c>
      <c r="D12" s="211">
        <v>331.99194750337711</v>
      </c>
      <c r="E12" s="451">
        <v>0</v>
      </c>
      <c r="F12" s="452">
        <v>0</v>
      </c>
      <c r="G12" s="453">
        <v>0</v>
      </c>
      <c r="H12" s="454">
        <v>0</v>
      </c>
      <c r="I12" s="452">
        <v>0</v>
      </c>
      <c r="J12" s="455">
        <v>0</v>
      </c>
      <c r="K12" s="454">
        <v>0</v>
      </c>
      <c r="L12" s="452">
        <v>0</v>
      </c>
      <c r="M12" s="455">
        <v>0</v>
      </c>
      <c r="N12" s="40">
        <f t="shared" si="4"/>
        <v>1158.9292968685493</v>
      </c>
    </row>
    <row r="13" spans="1:14" x14ac:dyDescent="0.2">
      <c r="A13" s="47" t="s">
        <v>114</v>
      </c>
      <c r="B13" s="201">
        <v>351.39651200000003</v>
      </c>
      <c r="C13" s="16">
        <v>271.22213699999992</v>
      </c>
      <c r="D13" s="211">
        <v>243.49402799999999</v>
      </c>
      <c r="E13" s="451">
        <v>0</v>
      </c>
      <c r="F13" s="452">
        <v>0</v>
      </c>
      <c r="G13" s="453">
        <v>0</v>
      </c>
      <c r="H13" s="454">
        <v>0</v>
      </c>
      <c r="I13" s="452">
        <v>0</v>
      </c>
      <c r="J13" s="455">
        <v>0</v>
      </c>
      <c r="K13" s="454">
        <v>0</v>
      </c>
      <c r="L13" s="452">
        <v>0</v>
      </c>
      <c r="M13" s="455">
        <v>0</v>
      </c>
      <c r="N13" s="40">
        <f t="shared" si="4"/>
        <v>866.11267699999996</v>
      </c>
    </row>
    <row r="14" spans="1:14" x14ac:dyDescent="0.2">
      <c r="A14" s="47" t="s">
        <v>115</v>
      </c>
      <c r="B14" s="201">
        <v>2543.5724849999988</v>
      </c>
      <c r="C14" s="16">
        <v>1866.669395271414</v>
      </c>
      <c r="D14" s="211">
        <v>1626.7795525060294</v>
      </c>
      <c r="E14" s="451">
        <v>0</v>
      </c>
      <c r="F14" s="452">
        <v>0</v>
      </c>
      <c r="G14" s="453">
        <v>0</v>
      </c>
      <c r="H14" s="454">
        <v>0</v>
      </c>
      <c r="I14" s="452">
        <v>0</v>
      </c>
      <c r="J14" s="455">
        <v>0</v>
      </c>
      <c r="K14" s="454">
        <v>0</v>
      </c>
      <c r="L14" s="452">
        <v>0</v>
      </c>
      <c r="M14" s="455">
        <v>0</v>
      </c>
      <c r="N14" s="40">
        <f t="shared" si="4"/>
        <v>6037.021432777442</v>
      </c>
    </row>
    <row r="15" spans="1:14" x14ac:dyDescent="0.2">
      <c r="A15" s="47" t="s">
        <v>116</v>
      </c>
      <c r="B15" s="201">
        <v>559.23025200000018</v>
      </c>
      <c r="C15" s="16">
        <v>428.12044700000007</v>
      </c>
      <c r="D15" s="211">
        <v>347.56371399999995</v>
      </c>
      <c r="E15" s="451">
        <v>0</v>
      </c>
      <c r="F15" s="452">
        <v>0</v>
      </c>
      <c r="G15" s="453">
        <v>0</v>
      </c>
      <c r="H15" s="454">
        <v>0</v>
      </c>
      <c r="I15" s="452">
        <v>0</v>
      </c>
      <c r="J15" s="455">
        <v>0</v>
      </c>
      <c r="K15" s="454">
        <v>0</v>
      </c>
      <c r="L15" s="452">
        <v>0</v>
      </c>
      <c r="M15" s="455">
        <v>0</v>
      </c>
      <c r="N15" s="40">
        <f t="shared" si="4"/>
        <v>1334.9144130000002</v>
      </c>
    </row>
    <row r="16" spans="1:14" x14ac:dyDescent="0.2">
      <c r="A16" s="47" t="s">
        <v>117</v>
      </c>
      <c r="B16" s="201">
        <v>744.62392924133042</v>
      </c>
      <c r="C16" s="16">
        <v>569.69104948598044</v>
      </c>
      <c r="D16" s="211">
        <v>465.83189207560685</v>
      </c>
      <c r="E16" s="451">
        <v>0</v>
      </c>
      <c r="F16" s="452">
        <v>0</v>
      </c>
      <c r="G16" s="453">
        <v>0</v>
      </c>
      <c r="H16" s="454">
        <v>0</v>
      </c>
      <c r="I16" s="452">
        <v>0</v>
      </c>
      <c r="J16" s="455">
        <v>0</v>
      </c>
      <c r="K16" s="454">
        <v>0</v>
      </c>
      <c r="L16" s="452">
        <v>0</v>
      </c>
      <c r="M16" s="455">
        <v>0</v>
      </c>
      <c r="N16" s="40">
        <f t="shared" si="4"/>
        <v>1780.1468708029179</v>
      </c>
    </row>
    <row r="17" spans="1:14" x14ac:dyDescent="0.2">
      <c r="A17" s="47" t="s">
        <v>118</v>
      </c>
      <c r="B17" s="201">
        <v>693.97874799999988</v>
      </c>
      <c r="C17" s="16">
        <v>551.26517200000001</v>
      </c>
      <c r="D17" s="211">
        <v>439.41976900000009</v>
      </c>
      <c r="E17" s="451">
        <v>0</v>
      </c>
      <c r="F17" s="452">
        <v>0</v>
      </c>
      <c r="G17" s="453">
        <v>0</v>
      </c>
      <c r="H17" s="454">
        <v>0</v>
      </c>
      <c r="I17" s="452">
        <v>0</v>
      </c>
      <c r="J17" s="455">
        <v>0</v>
      </c>
      <c r="K17" s="454">
        <v>0</v>
      </c>
      <c r="L17" s="452">
        <v>0</v>
      </c>
      <c r="M17" s="455">
        <v>0</v>
      </c>
      <c r="N17" s="40">
        <f t="shared" si="4"/>
        <v>1684.663689</v>
      </c>
    </row>
    <row r="18" spans="1:14" x14ac:dyDescent="0.2">
      <c r="A18" s="47" t="s">
        <v>119</v>
      </c>
      <c r="B18" s="201">
        <v>3031.4135769999998</v>
      </c>
      <c r="C18" s="16">
        <v>2409.5717329999989</v>
      </c>
      <c r="D18" s="211">
        <v>2077.5392099999999</v>
      </c>
      <c r="E18" s="451">
        <v>0</v>
      </c>
      <c r="F18" s="452">
        <v>0</v>
      </c>
      <c r="G18" s="453">
        <v>0</v>
      </c>
      <c r="H18" s="454">
        <v>0</v>
      </c>
      <c r="I18" s="452">
        <v>0</v>
      </c>
      <c r="J18" s="455">
        <v>0</v>
      </c>
      <c r="K18" s="454">
        <v>0</v>
      </c>
      <c r="L18" s="452">
        <v>0</v>
      </c>
      <c r="M18" s="455">
        <v>0</v>
      </c>
      <c r="N18" s="40">
        <f t="shared" si="4"/>
        <v>7518.5245199999981</v>
      </c>
    </row>
    <row r="19" spans="1:14" x14ac:dyDescent="0.2">
      <c r="A19" s="47" t="s">
        <v>120</v>
      </c>
      <c r="B19" s="201">
        <v>1732.2785160000001</v>
      </c>
      <c r="C19" s="16">
        <v>1432.1009200000008</v>
      </c>
      <c r="D19" s="211">
        <v>1285.0360950000002</v>
      </c>
      <c r="E19" s="451">
        <v>0</v>
      </c>
      <c r="F19" s="452">
        <v>0</v>
      </c>
      <c r="G19" s="453">
        <v>0</v>
      </c>
      <c r="H19" s="454">
        <v>0</v>
      </c>
      <c r="I19" s="452">
        <v>0</v>
      </c>
      <c r="J19" s="455">
        <v>0</v>
      </c>
      <c r="K19" s="454">
        <v>0</v>
      </c>
      <c r="L19" s="452">
        <v>0</v>
      </c>
      <c r="M19" s="455">
        <v>0</v>
      </c>
      <c r="N19" s="40">
        <f t="shared" si="4"/>
        <v>4449.4155310000015</v>
      </c>
    </row>
    <row r="20" spans="1:14" ht="12.75" thickBot="1" x14ac:dyDescent="0.25">
      <c r="A20" s="27" t="s">
        <v>121</v>
      </c>
      <c r="B20" s="212">
        <v>646.20969509718043</v>
      </c>
      <c r="C20" s="8">
        <v>514.27275309316406</v>
      </c>
      <c r="D20" s="213">
        <v>427.68185878466801</v>
      </c>
      <c r="E20" s="456">
        <v>0</v>
      </c>
      <c r="F20" s="456">
        <v>0</v>
      </c>
      <c r="G20" s="456">
        <v>0</v>
      </c>
      <c r="H20" s="457">
        <v>0</v>
      </c>
      <c r="I20" s="456">
        <v>0</v>
      </c>
      <c r="J20" s="458">
        <v>0</v>
      </c>
      <c r="K20" s="457">
        <v>0</v>
      </c>
      <c r="L20" s="456">
        <v>0</v>
      </c>
      <c r="M20" s="458">
        <v>0</v>
      </c>
      <c r="N20" s="41">
        <f t="shared" si="4"/>
        <v>1588.1643069750126</v>
      </c>
    </row>
    <row r="21" spans="1:14" x14ac:dyDescent="0.2">
      <c r="N21" s="4" t="s">
        <v>82</v>
      </c>
    </row>
    <row r="22" spans="1:14" x14ac:dyDescent="0.2">
      <c r="A22" s="17" t="s">
        <v>198</v>
      </c>
      <c r="B22" s="52">
        <v>1670.857831</v>
      </c>
    </row>
    <row r="23" spans="1:14" x14ac:dyDescent="0.2">
      <c r="A23" s="17" t="s">
        <v>110</v>
      </c>
      <c r="B23" s="52">
        <v>1950.8785959999996</v>
      </c>
    </row>
    <row r="24" spans="1:14" x14ac:dyDescent="0.2">
      <c r="A24" s="17" t="s">
        <v>111</v>
      </c>
      <c r="B24" s="52">
        <v>2146.9471330000006</v>
      </c>
    </row>
    <row r="25" spans="1:14" x14ac:dyDescent="0.2">
      <c r="A25" s="17" t="s">
        <v>112</v>
      </c>
      <c r="B25" s="52">
        <v>1319.186829</v>
      </c>
    </row>
    <row r="26" spans="1:14" x14ac:dyDescent="0.2">
      <c r="A26" s="17" t="s">
        <v>197</v>
      </c>
      <c r="B26" s="52">
        <v>591.32559260000016</v>
      </c>
    </row>
    <row r="27" spans="1:14" x14ac:dyDescent="0.2">
      <c r="A27" s="17" t="s">
        <v>113</v>
      </c>
      <c r="B27" s="52">
        <v>1158.9292968685493</v>
      </c>
    </row>
    <row r="28" spans="1:14" x14ac:dyDescent="0.2">
      <c r="A28" s="17" t="s">
        <v>114</v>
      </c>
      <c r="B28" s="52">
        <v>866.11267699999996</v>
      </c>
    </row>
    <row r="29" spans="1:14" x14ac:dyDescent="0.2">
      <c r="A29" s="17" t="s">
        <v>115</v>
      </c>
      <c r="B29" s="52">
        <v>6037.021432777442</v>
      </c>
    </row>
    <row r="30" spans="1:14" x14ac:dyDescent="0.2">
      <c r="A30" s="17" t="s">
        <v>116</v>
      </c>
      <c r="B30" s="52">
        <v>1334.9144130000002</v>
      </c>
    </row>
    <row r="31" spans="1:14" x14ac:dyDescent="0.2">
      <c r="A31" s="17" t="s">
        <v>117</v>
      </c>
      <c r="B31" s="52">
        <v>1780.1468708029179</v>
      </c>
    </row>
    <row r="32" spans="1:14" x14ac:dyDescent="0.2">
      <c r="A32" s="17" t="s">
        <v>118</v>
      </c>
      <c r="B32" s="52">
        <v>1684.663689</v>
      </c>
    </row>
    <row r="33" spans="1:2" x14ac:dyDescent="0.2">
      <c r="A33" s="17" t="s">
        <v>119</v>
      </c>
      <c r="B33" s="52">
        <v>7518.5245199999981</v>
      </c>
    </row>
    <row r="34" spans="1:2" x14ac:dyDescent="0.2">
      <c r="A34" s="17" t="s">
        <v>120</v>
      </c>
      <c r="B34" s="52">
        <v>4449.4155310000015</v>
      </c>
    </row>
    <row r="35" spans="1:2" x14ac:dyDescent="0.2">
      <c r="A35" s="17" t="s">
        <v>121</v>
      </c>
      <c r="B35" s="52">
        <v>1588.1643069750126</v>
      </c>
    </row>
  </sheetData>
  <sortState ref="A7:N20">
    <sortCondition ref="A7"/>
  </sortState>
  <mergeCells count="12">
    <mergeCell ref="N5:N6"/>
    <mergeCell ref="A3:A4"/>
    <mergeCell ref="B3:D3"/>
    <mergeCell ref="E3:G3"/>
    <mergeCell ref="H3:J3"/>
    <mergeCell ref="K3:M3"/>
    <mergeCell ref="N3:N4"/>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S46"/>
  <sheetViews>
    <sheetView showGridLines="0" zoomScaleNormal="100" workbookViewId="0">
      <selection activeCell="S29" sqref="S29"/>
    </sheetView>
  </sheetViews>
  <sheetFormatPr defaultRowHeight="12.75" x14ac:dyDescent="0.2"/>
  <cols>
    <col min="1" max="1" width="30.85546875" style="3" customWidth="1"/>
    <col min="2" max="15" width="7.42578125" style="3" customWidth="1"/>
    <col min="16" max="16" width="9.140625" style="3" customWidth="1"/>
    <col min="17" max="16384" width="9.140625" style="3"/>
  </cols>
  <sheetData>
    <row r="1" spans="1:16" s="112" customFormat="1" ht="18.75" x14ac:dyDescent="0.3">
      <c r="A1" s="21" t="s">
        <v>181</v>
      </c>
      <c r="B1" s="45"/>
      <c r="C1" s="45"/>
      <c r="D1" s="45"/>
      <c r="E1" s="45"/>
      <c r="G1" s="45"/>
      <c r="H1" s="45"/>
      <c r="I1" s="45"/>
      <c r="J1" s="45"/>
      <c r="K1" s="45"/>
      <c r="L1" s="45"/>
      <c r="M1" s="45"/>
      <c r="N1" s="45"/>
      <c r="P1" s="111" t="str">
        <f>Obsah!$A$1</f>
        <v>I. čtvrtletí 2019</v>
      </c>
    </row>
    <row r="2" spans="1:16" s="13" customFormat="1" ht="7.5" customHeight="1" x14ac:dyDescent="0.2">
      <c r="B2" s="195"/>
      <c r="C2" s="195"/>
      <c r="D2" s="195"/>
      <c r="E2" s="195"/>
      <c r="F2" s="195"/>
      <c r="G2" s="195"/>
      <c r="H2" s="195"/>
      <c r="I2" s="195"/>
      <c r="J2" s="195"/>
      <c r="K2" s="195"/>
      <c r="L2" s="195"/>
      <c r="M2" s="195"/>
      <c r="N2" s="195"/>
      <c r="O2" s="195"/>
    </row>
    <row r="3" spans="1:16" s="13" customFormat="1" ht="12" customHeight="1" x14ac:dyDescent="0.2">
      <c r="A3" s="191"/>
      <c r="B3" s="193" t="s">
        <v>95</v>
      </c>
      <c r="C3" s="193" t="s">
        <v>86</v>
      </c>
      <c r="D3" s="193" t="s">
        <v>87</v>
      </c>
      <c r="E3" s="193" t="s">
        <v>88</v>
      </c>
      <c r="F3" s="193" t="s">
        <v>98</v>
      </c>
      <c r="G3" s="193" t="s">
        <v>89</v>
      </c>
      <c r="H3" s="193" t="s">
        <v>90</v>
      </c>
      <c r="I3" s="193" t="s">
        <v>91</v>
      </c>
      <c r="J3" s="193" t="s">
        <v>92</v>
      </c>
      <c r="K3" s="193" t="s">
        <v>93</v>
      </c>
      <c r="L3" s="193" t="s">
        <v>94</v>
      </c>
      <c r="M3" s="193" t="s">
        <v>96</v>
      </c>
      <c r="N3" s="193" t="s">
        <v>97</v>
      </c>
      <c r="O3" s="193" t="s">
        <v>99</v>
      </c>
      <c r="P3" s="193" t="s">
        <v>7</v>
      </c>
    </row>
    <row r="4" spans="1:16" s="186" customFormat="1" ht="12" customHeight="1" x14ac:dyDescent="0.2">
      <c r="A4" s="194" t="s">
        <v>182</v>
      </c>
      <c r="B4" s="65">
        <f>SUM(B5:B20)</f>
        <v>1670.8578309999994</v>
      </c>
      <c r="C4" s="65">
        <f>SUM(C5:C20)</f>
        <v>1950.8785959999998</v>
      </c>
      <c r="D4" s="65">
        <f t="shared" ref="D4:P4" si="0">SUM(D5:D20)</f>
        <v>2146.9471330000001</v>
      </c>
      <c r="E4" s="65">
        <f t="shared" si="0"/>
        <v>1319.1868290000002</v>
      </c>
      <c r="F4" s="65">
        <f>SUM(F5:F20)</f>
        <v>591.32559259999994</v>
      </c>
      <c r="G4" s="65">
        <f t="shared" si="0"/>
        <v>1158.9292968685495</v>
      </c>
      <c r="H4" s="65">
        <f t="shared" si="0"/>
        <v>866.11267699999974</v>
      </c>
      <c r="I4" s="65">
        <f t="shared" si="0"/>
        <v>6037.0214327774429</v>
      </c>
      <c r="J4" s="65">
        <f t="shared" si="0"/>
        <v>1334.9144130000002</v>
      </c>
      <c r="K4" s="65">
        <f t="shared" si="0"/>
        <v>1780.146870802917</v>
      </c>
      <c r="L4" s="65">
        <f t="shared" si="0"/>
        <v>1684.663689</v>
      </c>
      <c r="M4" s="65">
        <f t="shared" si="0"/>
        <v>7518.5245199999999</v>
      </c>
      <c r="N4" s="65">
        <f t="shared" si="0"/>
        <v>4449.4155309999996</v>
      </c>
      <c r="O4" s="208">
        <f t="shared" si="0"/>
        <v>1588.1643069750123</v>
      </c>
      <c r="P4" s="250">
        <f t="shared" si="0"/>
        <v>34097.08871902393</v>
      </c>
    </row>
    <row r="5" spans="1:16" s="13" customFormat="1" ht="12" customHeight="1" x14ac:dyDescent="0.2">
      <c r="A5" s="36" t="s">
        <v>44</v>
      </c>
      <c r="B5" s="19">
        <v>0</v>
      </c>
      <c r="C5" s="19">
        <v>318.70984600000003</v>
      </c>
      <c r="D5" s="19">
        <v>162.40971999999999</v>
      </c>
      <c r="E5" s="19">
        <v>90.208505999999986</v>
      </c>
      <c r="F5" s="19">
        <v>230.82154</v>
      </c>
      <c r="G5" s="19">
        <v>145.26104000000001</v>
      </c>
      <c r="H5" s="19">
        <v>0.19914000000000001</v>
      </c>
      <c r="I5" s="19">
        <v>224.342478</v>
      </c>
      <c r="J5" s="19">
        <v>25.212722999999997</v>
      </c>
      <c r="K5" s="19">
        <v>15.110531999999999</v>
      </c>
      <c r="L5" s="19">
        <v>186.13970500000002</v>
      </c>
      <c r="M5" s="19">
        <v>267.71873100000005</v>
      </c>
      <c r="N5" s="19">
        <v>327.69278999999995</v>
      </c>
      <c r="O5" s="211">
        <v>135.38081</v>
      </c>
      <c r="P5" s="39">
        <f>SUM(B5:O5)</f>
        <v>2129.2075610000002</v>
      </c>
    </row>
    <row r="6" spans="1:16" s="13" customFormat="1" ht="12" customHeight="1" x14ac:dyDescent="0.2">
      <c r="A6" s="34" t="s">
        <v>43</v>
      </c>
      <c r="B6" s="16">
        <v>11.417</v>
      </c>
      <c r="C6" s="16">
        <v>22.750743</v>
      </c>
      <c r="D6" s="16">
        <v>25.848866000000001</v>
      </c>
      <c r="E6" s="16">
        <v>2.1309999999999998</v>
      </c>
      <c r="F6" s="16">
        <v>18.793472000000001</v>
      </c>
      <c r="G6" s="16">
        <v>20.482015000000004</v>
      </c>
      <c r="H6" s="16">
        <v>4.4499899999999997</v>
      </c>
      <c r="I6" s="16">
        <v>0.34814000000000001</v>
      </c>
      <c r="J6" s="16">
        <v>16.200582000000001</v>
      </c>
      <c r="K6" s="16">
        <v>13.844046999999996</v>
      </c>
      <c r="L6" s="16">
        <v>24.623030000000004</v>
      </c>
      <c r="M6" s="16">
        <v>11.458924999999999</v>
      </c>
      <c r="N6" s="16">
        <v>6.0334039999999991</v>
      </c>
      <c r="O6" s="211">
        <v>3.2145199999999998</v>
      </c>
      <c r="P6" s="39">
        <f t="shared" ref="P6:P20" si="1">SUM(B6:O6)</f>
        <v>181.59573399999996</v>
      </c>
    </row>
    <row r="7" spans="1:16" s="13" customFormat="1" ht="12" customHeight="1" x14ac:dyDescent="0.2">
      <c r="A7" s="34" t="s">
        <v>42</v>
      </c>
      <c r="B7" s="16">
        <v>0</v>
      </c>
      <c r="C7" s="16">
        <v>0</v>
      </c>
      <c r="D7" s="16">
        <v>0</v>
      </c>
      <c r="E7" s="16">
        <v>0</v>
      </c>
      <c r="F7" s="16">
        <v>0</v>
      </c>
      <c r="G7" s="16">
        <v>0</v>
      </c>
      <c r="H7" s="16">
        <v>0</v>
      </c>
      <c r="I7" s="16">
        <v>3947.028613</v>
      </c>
      <c r="J7" s="16">
        <v>504.03656899999999</v>
      </c>
      <c r="K7" s="16">
        <v>23.154</v>
      </c>
      <c r="L7" s="16">
        <v>0</v>
      </c>
      <c r="M7" s="16">
        <v>0.249</v>
      </c>
      <c r="N7" s="16">
        <v>0</v>
      </c>
      <c r="O7" s="211">
        <v>27.187000000000001</v>
      </c>
      <c r="P7" s="39">
        <f t="shared" si="1"/>
        <v>4501.6551820000004</v>
      </c>
    </row>
    <row r="8" spans="1:16" s="13" customFormat="1" ht="12" customHeight="1" x14ac:dyDescent="0.2">
      <c r="A8" s="34" t="s">
        <v>67</v>
      </c>
      <c r="B8" s="113">
        <v>0</v>
      </c>
      <c r="C8" s="113">
        <v>0.10188800000000001</v>
      </c>
      <c r="D8" s="113">
        <v>1.466</v>
      </c>
      <c r="E8" s="113">
        <v>0</v>
      </c>
      <c r="F8" s="113">
        <v>0.03</v>
      </c>
      <c r="G8" s="113">
        <v>0</v>
      </c>
      <c r="H8" s="113">
        <v>0</v>
      </c>
      <c r="I8" s="113">
        <v>0.61</v>
      </c>
      <c r="J8" s="113">
        <v>0</v>
      </c>
      <c r="K8" s="113">
        <v>0</v>
      </c>
      <c r="L8" s="113">
        <v>0.50463000000000002</v>
      </c>
      <c r="M8" s="113">
        <v>0</v>
      </c>
      <c r="N8" s="113">
        <v>0</v>
      </c>
      <c r="O8" s="211">
        <v>0</v>
      </c>
      <c r="P8" s="39">
        <f t="shared" si="1"/>
        <v>2.7125180000000002</v>
      </c>
    </row>
    <row r="9" spans="1:16" s="13" customFormat="1" ht="12" customHeight="1" x14ac:dyDescent="0.2">
      <c r="A9" s="34" t="s">
        <v>68</v>
      </c>
      <c r="B9" s="113">
        <v>0</v>
      </c>
      <c r="C9" s="113">
        <v>4.1412000000000004E-2</v>
      </c>
      <c r="D9" s="113">
        <v>0.24399999999999999</v>
      </c>
      <c r="E9" s="113">
        <v>1.84171</v>
      </c>
      <c r="F9" s="113">
        <v>0</v>
      </c>
      <c r="G9" s="113">
        <v>0</v>
      </c>
      <c r="H9" s="113">
        <v>0</v>
      </c>
      <c r="I9" s="113">
        <v>0</v>
      </c>
      <c r="J9" s="113">
        <v>0</v>
      </c>
      <c r="K9" s="113">
        <v>0</v>
      </c>
      <c r="L9" s="113">
        <v>0</v>
      </c>
      <c r="M9" s="113">
        <v>0</v>
      </c>
      <c r="N9" s="113">
        <v>1.6617700000000002</v>
      </c>
      <c r="O9" s="211">
        <v>0</v>
      </c>
      <c r="P9" s="39">
        <f t="shared" si="1"/>
        <v>3.7888920000000001</v>
      </c>
    </row>
    <row r="10" spans="1:16" s="13" customFormat="1" ht="12" customHeight="1" x14ac:dyDescent="0.2">
      <c r="A10" s="34" t="s">
        <v>69</v>
      </c>
      <c r="B10" s="113">
        <v>0</v>
      </c>
      <c r="C10" s="113">
        <v>0</v>
      </c>
      <c r="D10" s="113">
        <v>5.0000000000000001E-3</v>
      </c>
      <c r="E10" s="113">
        <v>5.9800000000000001E-3</v>
      </c>
      <c r="F10" s="113">
        <v>2.6600000000000002E-2</v>
      </c>
      <c r="G10" s="113">
        <v>0</v>
      </c>
      <c r="H10" s="113">
        <v>0</v>
      </c>
      <c r="I10" s="113">
        <v>0</v>
      </c>
      <c r="J10" s="113">
        <v>0</v>
      </c>
      <c r="K10" s="113">
        <v>0</v>
      </c>
      <c r="L10" s="113">
        <v>0</v>
      </c>
      <c r="M10" s="113">
        <v>0</v>
      </c>
      <c r="N10" s="113">
        <v>1.2E-2</v>
      </c>
      <c r="O10" s="211">
        <v>0</v>
      </c>
      <c r="P10" s="39">
        <f t="shared" si="1"/>
        <v>4.9579999999999999E-2</v>
      </c>
    </row>
    <row r="11" spans="1:16" s="13" customFormat="1" ht="12" customHeight="1" x14ac:dyDescent="0.2">
      <c r="A11" s="34" t="s">
        <v>41</v>
      </c>
      <c r="B11" s="113">
        <v>0</v>
      </c>
      <c r="C11" s="113">
        <v>1357.5309729999999</v>
      </c>
      <c r="D11" s="113">
        <v>44.239869999999996</v>
      </c>
      <c r="E11" s="113">
        <v>850.53904500000021</v>
      </c>
      <c r="F11" s="113">
        <v>116.56595499999999</v>
      </c>
      <c r="G11" s="113">
        <v>568.28377</v>
      </c>
      <c r="H11" s="113">
        <v>43.144899999999993</v>
      </c>
      <c r="I11" s="113">
        <v>215.17062199999998</v>
      </c>
      <c r="J11" s="113">
        <v>464.69279399999999</v>
      </c>
      <c r="K11" s="113">
        <v>1529.0304429999997</v>
      </c>
      <c r="L11" s="113">
        <v>1109.3028220000003</v>
      </c>
      <c r="M11" s="113">
        <v>5436.910906000001</v>
      </c>
      <c r="N11" s="113">
        <v>3687.5547099999994</v>
      </c>
      <c r="O11" s="211">
        <v>1016.1496749999999</v>
      </c>
      <c r="P11" s="39">
        <f t="shared" si="1"/>
        <v>16439.116485000002</v>
      </c>
    </row>
    <row r="12" spans="1:16" s="13" customFormat="1" ht="12" customHeight="1" x14ac:dyDescent="0.2">
      <c r="A12" s="34" t="s">
        <v>80</v>
      </c>
      <c r="B12" s="113">
        <v>0</v>
      </c>
      <c r="C12" s="113">
        <v>77.832770000000011</v>
      </c>
      <c r="D12" s="113">
        <v>0</v>
      </c>
      <c r="E12" s="113">
        <v>0</v>
      </c>
      <c r="F12" s="113">
        <v>17.311800000000002</v>
      </c>
      <c r="G12" s="113">
        <v>0</v>
      </c>
      <c r="H12" s="113">
        <v>0</v>
      </c>
      <c r="I12" s="113">
        <v>0</v>
      </c>
      <c r="J12" s="113">
        <v>0</v>
      </c>
      <c r="K12" s="113">
        <v>0</v>
      </c>
      <c r="L12" s="113">
        <v>0</v>
      </c>
      <c r="M12" s="113">
        <v>0</v>
      </c>
      <c r="N12" s="113">
        <v>0</v>
      </c>
      <c r="O12" s="211">
        <v>0</v>
      </c>
      <c r="P12" s="39">
        <f t="shared" si="1"/>
        <v>95.144570000000016</v>
      </c>
    </row>
    <row r="13" spans="1:16" s="13" customFormat="1" ht="12" customHeight="1" x14ac:dyDescent="0.2">
      <c r="A13" s="34" t="s">
        <v>40</v>
      </c>
      <c r="B13" s="113">
        <v>0</v>
      </c>
      <c r="C13" s="113">
        <v>0</v>
      </c>
      <c r="D13" s="113">
        <v>0</v>
      </c>
      <c r="E13" s="113">
        <v>0</v>
      </c>
      <c r="F13" s="113">
        <v>0</v>
      </c>
      <c r="G13" s="113">
        <v>0</v>
      </c>
      <c r="H13" s="113">
        <v>0</v>
      </c>
      <c r="I13" s="113">
        <v>0.13250999999999999</v>
      </c>
      <c r="J13" s="113">
        <v>0</v>
      </c>
      <c r="K13" s="113">
        <v>0</v>
      </c>
      <c r="L13" s="113">
        <v>0</v>
      </c>
      <c r="M13" s="113">
        <v>0</v>
      </c>
      <c r="N13" s="113">
        <v>0</v>
      </c>
      <c r="O13" s="211">
        <v>0</v>
      </c>
      <c r="P13" s="39">
        <f t="shared" si="1"/>
        <v>0.13250999999999999</v>
      </c>
    </row>
    <row r="14" spans="1:16" s="13" customFormat="1" ht="12" customHeight="1" x14ac:dyDescent="0.2">
      <c r="A14" s="34" t="s">
        <v>39</v>
      </c>
      <c r="B14" s="113">
        <v>0</v>
      </c>
      <c r="C14" s="113">
        <v>0</v>
      </c>
      <c r="D14" s="113">
        <v>28.271409999999999</v>
      </c>
      <c r="E14" s="113">
        <v>0</v>
      </c>
      <c r="F14" s="113">
        <v>4.0434809999999999</v>
      </c>
      <c r="G14" s="113">
        <v>0</v>
      </c>
      <c r="H14" s="113">
        <v>1.2367999999999999</v>
      </c>
      <c r="I14" s="113">
        <v>55.175880000000006</v>
      </c>
      <c r="J14" s="113">
        <v>0</v>
      </c>
      <c r="K14" s="113">
        <v>9.5540000000000003</v>
      </c>
      <c r="L14" s="113">
        <v>0</v>
      </c>
      <c r="M14" s="113">
        <v>33.177380000000007</v>
      </c>
      <c r="N14" s="113">
        <v>2.8959999999999999</v>
      </c>
      <c r="O14" s="211">
        <v>6.21</v>
      </c>
      <c r="P14" s="39">
        <f t="shared" si="1"/>
        <v>140.56495100000001</v>
      </c>
    </row>
    <row r="15" spans="1:16" s="13" customFormat="1" ht="12" customHeight="1" x14ac:dyDescent="0.2">
      <c r="A15" s="34" t="s">
        <v>38</v>
      </c>
      <c r="B15" s="113">
        <v>0</v>
      </c>
      <c r="C15" s="113">
        <v>1.4359999999999999</v>
      </c>
      <c r="D15" s="113">
        <v>0</v>
      </c>
      <c r="E15" s="113">
        <v>0</v>
      </c>
      <c r="F15" s="113">
        <v>0</v>
      </c>
      <c r="G15" s="113">
        <v>0</v>
      </c>
      <c r="H15" s="113">
        <v>0</v>
      </c>
      <c r="I15" s="113">
        <v>0</v>
      </c>
      <c r="J15" s="113">
        <v>7.8753400000000005</v>
      </c>
      <c r="K15" s="113">
        <v>0</v>
      </c>
      <c r="L15" s="113">
        <v>0</v>
      </c>
      <c r="M15" s="113">
        <v>6.344811</v>
      </c>
      <c r="N15" s="113">
        <v>0</v>
      </c>
      <c r="O15" s="211">
        <v>24.225999999999999</v>
      </c>
      <c r="P15" s="39">
        <f t="shared" si="1"/>
        <v>39.882151</v>
      </c>
    </row>
    <row r="16" spans="1:16" s="13" customFormat="1" ht="12" customHeight="1" x14ac:dyDescent="0.2">
      <c r="A16" s="34" t="s">
        <v>37</v>
      </c>
      <c r="B16" s="113">
        <v>240.709</v>
      </c>
      <c r="C16" s="113">
        <v>2.2629999999999999</v>
      </c>
      <c r="D16" s="113">
        <v>219.26</v>
      </c>
      <c r="E16" s="113">
        <v>0</v>
      </c>
      <c r="F16" s="113">
        <v>2.2909999999999999</v>
      </c>
      <c r="G16" s="113">
        <v>0</v>
      </c>
      <c r="H16" s="113">
        <v>193.72300000000001</v>
      </c>
      <c r="I16" s="113">
        <v>1.395</v>
      </c>
      <c r="J16" s="113">
        <v>9.9146999999999999E-2</v>
      </c>
      <c r="K16" s="113">
        <v>5.124999999999999E-2</v>
      </c>
      <c r="L16" s="113">
        <v>97.106175000000007</v>
      </c>
      <c r="M16" s="113">
        <v>21.930055405603792</v>
      </c>
      <c r="N16" s="113">
        <v>3.9852599999999998</v>
      </c>
      <c r="O16" s="211">
        <v>7.0949999999999998</v>
      </c>
      <c r="P16" s="39">
        <f t="shared" si="1"/>
        <v>789.90788740560379</v>
      </c>
    </row>
    <row r="17" spans="1:19" s="13" customFormat="1" ht="12" customHeight="1" x14ac:dyDescent="0.2">
      <c r="A17" s="34" t="s">
        <v>36</v>
      </c>
      <c r="B17" s="113">
        <v>0</v>
      </c>
      <c r="C17" s="113">
        <v>0.31724400000000003</v>
      </c>
      <c r="D17" s="113">
        <v>0</v>
      </c>
      <c r="E17" s="113">
        <v>116.19913</v>
      </c>
      <c r="F17" s="113">
        <v>0</v>
      </c>
      <c r="G17" s="113">
        <v>0</v>
      </c>
      <c r="H17" s="113">
        <v>0</v>
      </c>
      <c r="I17" s="113">
        <v>867.38288099999988</v>
      </c>
      <c r="J17" s="113">
        <v>0</v>
      </c>
      <c r="K17" s="113">
        <v>0</v>
      </c>
      <c r="L17" s="113">
        <v>0.64200000000000002</v>
      </c>
      <c r="M17" s="113">
        <v>196.99266799999998</v>
      </c>
      <c r="N17" s="113">
        <v>0</v>
      </c>
      <c r="O17" s="211">
        <v>32.185000000000002</v>
      </c>
      <c r="P17" s="39">
        <f t="shared" si="1"/>
        <v>1213.7189229999999</v>
      </c>
    </row>
    <row r="18" spans="1:19" s="13" customFormat="1" ht="12" customHeight="1" x14ac:dyDescent="0.2">
      <c r="A18" s="34" t="s">
        <v>3</v>
      </c>
      <c r="B18" s="113">
        <v>0</v>
      </c>
      <c r="C18" s="113">
        <v>0</v>
      </c>
      <c r="D18" s="113">
        <v>0</v>
      </c>
      <c r="E18" s="113">
        <v>0</v>
      </c>
      <c r="F18" s="113">
        <v>0</v>
      </c>
      <c r="G18" s="113">
        <v>0</v>
      </c>
      <c r="H18" s="113">
        <v>0</v>
      </c>
      <c r="I18" s="113">
        <v>0</v>
      </c>
      <c r="J18" s="113">
        <v>0</v>
      </c>
      <c r="K18" s="113">
        <v>0</v>
      </c>
      <c r="L18" s="113">
        <v>0</v>
      </c>
      <c r="M18" s="113">
        <v>0</v>
      </c>
      <c r="N18" s="113">
        <v>0</v>
      </c>
      <c r="O18" s="211">
        <v>0</v>
      </c>
      <c r="P18" s="39">
        <f t="shared" si="1"/>
        <v>0</v>
      </c>
    </row>
    <row r="19" spans="1:19" s="13" customFormat="1" ht="12" customHeight="1" x14ac:dyDescent="0.2">
      <c r="A19" s="34" t="s">
        <v>35</v>
      </c>
      <c r="B19" s="113">
        <v>1.0338000000000001</v>
      </c>
      <c r="C19" s="113">
        <v>0.53430500000000003</v>
      </c>
      <c r="D19" s="113">
        <v>8.3756999999999984E-2</v>
      </c>
      <c r="E19" s="113">
        <v>0</v>
      </c>
      <c r="F19" s="113">
        <v>7.3999999999999996E-2</v>
      </c>
      <c r="G19" s="113">
        <v>1.2572999999999999</v>
      </c>
      <c r="H19" s="113">
        <v>0.66716200000000003</v>
      </c>
      <c r="I19" s="113">
        <v>0.89605899999999994</v>
      </c>
      <c r="J19" s="113">
        <v>7.6379289999999997</v>
      </c>
      <c r="K19" s="113">
        <v>0.32328899999999999</v>
      </c>
      <c r="L19" s="113">
        <v>7.8234999999999999E-2</v>
      </c>
      <c r="M19" s="113">
        <v>2.494443</v>
      </c>
      <c r="N19" s="113">
        <v>0.75290000000000001</v>
      </c>
      <c r="O19" s="211">
        <v>0.34676999999999997</v>
      </c>
      <c r="P19" s="39">
        <f t="shared" si="1"/>
        <v>16.179949000000001</v>
      </c>
    </row>
    <row r="20" spans="1:19" s="13" customFormat="1" ht="12" customHeight="1" thickBot="1" x14ac:dyDescent="0.25">
      <c r="A20" s="37" t="s">
        <v>34</v>
      </c>
      <c r="B20" s="114">
        <v>1417.6980309999994</v>
      </c>
      <c r="C20" s="114">
        <v>169.36041500000007</v>
      </c>
      <c r="D20" s="114">
        <v>1665.1185100000002</v>
      </c>
      <c r="E20" s="114">
        <v>258.261458</v>
      </c>
      <c r="F20" s="114">
        <v>201.36774459999995</v>
      </c>
      <c r="G20" s="114">
        <v>423.64517186854937</v>
      </c>
      <c r="H20" s="114">
        <v>622.69168499999978</v>
      </c>
      <c r="I20" s="114">
        <v>724.53924977744327</v>
      </c>
      <c r="J20" s="114">
        <v>309.15932900000007</v>
      </c>
      <c r="K20" s="114">
        <v>189.07930980291744</v>
      </c>
      <c r="L20" s="114">
        <v>266.26709199999993</v>
      </c>
      <c r="M20" s="114">
        <v>1541.2476005943965</v>
      </c>
      <c r="N20" s="114">
        <v>418.82669699999985</v>
      </c>
      <c r="O20" s="213">
        <v>336.16953197501238</v>
      </c>
      <c r="P20" s="41">
        <f t="shared" si="1"/>
        <v>8543.4318256183178</v>
      </c>
    </row>
    <row r="21" spans="1:19" s="5" customFormat="1" ht="11.25" x14ac:dyDescent="0.2">
      <c r="A21" s="53"/>
      <c r="P21" s="4" t="s">
        <v>82</v>
      </c>
    </row>
    <row r="22" spans="1:19" s="13" customFormat="1" x14ac:dyDescent="0.2">
      <c r="A22" s="115"/>
      <c r="B22" s="116"/>
      <c r="C22" s="116"/>
      <c r="D22" s="116"/>
      <c r="E22" s="116"/>
      <c r="F22" s="116"/>
      <c r="G22" s="116"/>
      <c r="H22" s="116"/>
      <c r="I22" s="116"/>
      <c r="J22" s="116"/>
      <c r="K22" s="116"/>
      <c r="L22" s="116"/>
      <c r="M22" s="116"/>
      <c r="N22" s="116"/>
      <c r="O22" s="116"/>
      <c r="P22" s="115"/>
    </row>
    <row r="23" spans="1:19" s="13" customFormat="1" x14ac:dyDescent="0.2">
      <c r="A23" s="115"/>
      <c r="B23" s="116"/>
      <c r="C23" s="116"/>
      <c r="D23" s="116"/>
      <c r="E23" s="116"/>
      <c r="F23" s="116"/>
      <c r="G23" s="116"/>
      <c r="H23" s="116"/>
      <c r="I23" s="116"/>
      <c r="J23" s="116"/>
      <c r="K23" s="116"/>
      <c r="L23" s="116"/>
      <c r="M23" s="116"/>
      <c r="N23" s="116"/>
      <c r="O23" s="116"/>
      <c r="P23" s="116"/>
    </row>
    <row r="24" spans="1:19" s="13" customFormat="1" x14ac:dyDescent="0.2">
      <c r="A24" s="115"/>
      <c r="B24" s="116"/>
      <c r="C24" s="116"/>
      <c r="D24" s="116"/>
      <c r="E24" s="116"/>
      <c r="F24" s="116"/>
      <c r="G24" s="116"/>
      <c r="H24" s="116"/>
      <c r="I24" s="116"/>
      <c r="J24" s="116"/>
      <c r="K24" s="116"/>
      <c r="L24" s="116"/>
      <c r="M24" s="116"/>
      <c r="N24" s="116"/>
      <c r="O24" s="116"/>
      <c r="P24" s="116"/>
      <c r="Q24" s="117"/>
    </row>
    <row r="25" spans="1:19" s="13" customFormat="1" x14ac:dyDescent="0.2">
      <c r="A25" s="115"/>
      <c r="B25" s="116"/>
      <c r="C25" s="116"/>
      <c r="D25" s="116"/>
      <c r="E25" s="116"/>
      <c r="F25" s="116"/>
      <c r="G25" s="116"/>
      <c r="H25" s="116"/>
      <c r="I25" s="116"/>
      <c r="J25" s="116"/>
      <c r="K25" s="116"/>
      <c r="L25" s="116"/>
      <c r="M25" s="116"/>
      <c r="N25" s="116"/>
      <c r="O25" s="116"/>
      <c r="P25" s="116"/>
      <c r="Q25" s="117"/>
    </row>
    <row r="26" spans="1:19" s="13" customFormat="1" x14ac:dyDescent="0.2">
      <c r="A26" s="115"/>
      <c r="B26" s="116"/>
      <c r="C26" s="116"/>
      <c r="D26" s="116"/>
      <c r="E26" s="116"/>
      <c r="F26" s="116"/>
      <c r="G26" s="116"/>
      <c r="H26" s="116"/>
      <c r="I26" s="116"/>
      <c r="J26" s="116"/>
      <c r="K26" s="116"/>
      <c r="L26" s="116"/>
      <c r="M26" s="116"/>
      <c r="N26" s="116"/>
      <c r="O26" s="116"/>
      <c r="P26" s="116"/>
      <c r="S26" s="14"/>
    </row>
    <row r="27" spans="1:19" s="13" customFormat="1" x14ac:dyDescent="0.2">
      <c r="A27" s="115"/>
      <c r="B27" s="116"/>
      <c r="C27" s="116"/>
      <c r="D27" s="116"/>
      <c r="E27" s="116"/>
      <c r="F27" s="116"/>
      <c r="G27" s="116"/>
      <c r="H27" s="116"/>
      <c r="I27" s="116"/>
      <c r="J27" s="116"/>
      <c r="K27" s="116"/>
      <c r="L27" s="116"/>
      <c r="M27" s="116"/>
      <c r="N27" s="116"/>
      <c r="O27" s="116"/>
      <c r="P27" s="116"/>
    </row>
    <row r="28" spans="1:19" s="13" customFormat="1" x14ac:dyDescent="0.2">
      <c r="A28" s="115"/>
      <c r="B28" s="116"/>
      <c r="C28" s="116"/>
      <c r="D28" s="116"/>
      <c r="E28" s="116"/>
      <c r="F28" s="116"/>
      <c r="G28" s="116"/>
      <c r="H28" s="116"/>
      <c r="I28" s="116"/>
      <c r="J28" s="116"/>
      <c r="K28" s="116"/>
      <c r="L28" s="116"/>
      <c r="M28" s="116"/>
      <c r="N28" s="116"/>
      <c r="O28" s="116"/>
      <c r="P28" s="116"/>
    </row>
    <row r="29" spans="1:19" s="13" customFormat="1" x14ac:dyDescent="0.2">
      <c r="A29" s="115"/>
      <c r="B29" s="116"/>
      <c r="C29" s="116"/>
      <c r="D29" s="116"/>
      <c r="E29" s="116"/>
      <c r="F29" s="116"/>
      <c r="G29" s="116"/>
      <c r="H29" s="116"/>
      <c r="I29" s="116"/>
      <c r="J29" s="116"/>
      <c r="K29" s="116"/>
      <c r="L29" s="116"/>
      <c r="M29" s="116"/>
      <c r="N29" s="116"/>
      <c r="O29" s="116"/>
      <c r="P29" s="116"/>
    </row>
    <row r="30" spans="1:19" s="13" customFormat="1" x14ac:dyDescent="0.2">
      <c r="A30" s="115"/>
      <c r="B30" s="116"/>
      <c r="C30" s="116"/>
      <c r="D30" s="116"/>
      <c r="E30" s="116"/>
      <c r="F30" s="116"/>
      <c r="G30" s="116"/>
      <c r="H30" s="116"/>
      <c r="I30" s="116"/>
      <c r="J30" s="116"/>
      <c r="K30" s="116"/>
      <c r="L30" s="116"/>
      <c r="M30" s="116"/>
      <c r="N30" s="116"/>
      <c r="O30" s="116"/>
      <c r="P30" s="116"/>
    </row>
    <row r="31" spans="1:19" s="13" customFormat="1" x14ac:dyDescent="0.2">
      <c r="A31" s="115"/>
      <c r="B31" s="116"/>
      <c r="C31" s="116"/>
      <c r="D31" s="116"/>
      <c r="E31" s="116"/>
      <c r="F31" s="116"/>
      <c r="G31" s="116"/>
      <c r="H31" s="116"/>
      <c r="I31" s="116"/>
      <c r="J31" s="116"/>
      <c r="K31" s="116"/>
      <c r="L31" s="116"/>
      <c r="M31" s="116"/>
      <c r="N31" s="116"/>
      <c r="O31" s="116"/>
      <c r="P31" s="116"/>
    </row>
    <row r="32" spans="1:19" s="13" customFormat="1" x14ac:dyDescent="0.2">
      <c r="A32" s="115"/>
      <c r="B32" s="116"/>
      <c r="C32" s="116"/>
      <c r="D32" s="116"/>
      <c r="E32" s="116"/>
      <c r="F32" s="116"/>
      <c r="G32" s="116"/>
      <c r="H32" s="116"/>
      <c r="I32" s="116"/>
      <c r="J32" s="116"/>
      <c r="K32" s="116"/>
      <c r="L32" s="116"/>
      <c r="M32" s="116"/>
      <c r="N32" s="116"/>
      <c r="O32" s="116"/>
      <c r="P32" s="116"/>
    </row>
    <row r="33" spans="1:16" s="13" customFormat="1" x14ac:dyDescent="0.2">
      <c r="A33" s="115"/>
      <c r="B33" s="116"/>
      <c r="C33" s="116"/>
      <c r="D33" s="116"/>
      <c r="E33" s="116"/>
      <c r="F33" s="116"/>
      <c r="G33" s="116"/>
      <c r="H33" s="116"/>
      <c r="I33" s="116"/>
      <c r="J33" s="116"/>
      <c r="K33" s="116"/>
      <c r="L33" s="116"/>
      <c r="M33" s="116"/>
      <c r="N33" s="116"/>
      <c r="O33" s="116"/>
      <c r="P33" s="116"/>
    </row>
    <row r="34" spans="1:16" s="13" customFormat="1" x14ac:dyDescent="0.2">
      <c r="A34" s="115"/>
      <c r="B34" s="116"/>
      <c r="C34" s="116"/>
      <c r="D34" s="116"/>
      <c r="E34" s="116"/>
      <c r="F34" s="116"/>
      <c r="G34" s="116"/>
      <c r="H34" s="116"/>
      <c r="I34" s="116"/>
      <c r="J34" s="116"/>
      <c r="K34" s="116"/>
      <c r="L34" s="116"/>
      <c r="M34" s="116"/>
      <c r="N34" s="116"/>
      <c r="O34" s="116"/>
      <c r="P34" s="116"/>
    </row>
    <row r="35" spans="1:16" s="13" customFormat="1" x14ac:dyDescent="0.2">
      <c r="A35" s="115"/>
      <c r="B35" s="116"/>
      <c r="C35" s="116"/>
      <c r="D35" s="116"/>
      <c r="E35" s="116"/>
      <c r="F35" s="116"/>
      <c r="G35" s="116"/>
      <c r="H35" s="116"/>
      <c r="I35" s="116"/>
      <c r="J35" s="116"/>
      <c r="K35" s="116"/>
      <c r="L35" s="116"/>
      <c r="M35" s="116"/>
      <c r="N35" s="116"/>
      <c r="O35" s="116"/>
      <c r="P35" s="116"/>
    </row>
    <row r="36" spans="1:16" s="13" customFormat="1" x14ac:dyDescent="0.2">
      <c r="A36" s="115"/>
      <c r="B36" s="116"/>
      <c r="C36" s="116"/>
      <c r="D36" s="116"/>
      <c r="E36" s="116"/>
      <c r="F36" s="116"/>
      <c r="G36" s="116"/>
      <c r="H36" s="116"/>
      <c r="I36" s="116"/>
      <c r="J36" s="116"/>
      <c r="K36" s="116"/>
      <c r="L36" s="116"/>
      <c r="M36" s="116"/>
      <c r="N36" s="116"/>
      <c r="O36" s="116"/>
      <c r="P36" s="116"/>
    </row>
    <row r="37" spans="1:16" s="13" customFormat="1" x14ac:dyDescent="0.2">
      <c r="A37" s="115"/>
      <c r="B37" s="116"/>
      <c r="C37" s="116"/>
      <c r="D37" s="116"/>
      <c r="E37" s="116"/>
      <c r="F37" s="116"/>
      <c r="G37" s="116"/>
      <c r="H37" s="116"/>
      <c r="I37" s="116"/>
      <c r="J37" s="116"/>
      <c r="K37" s="116"/>
      <c r="L37" s="116"/>
      <c r="M37" s="116"/>
      <c r="N37" s="116"/>
      <c r="O37" s="116"/>
      <c r="P37" s="116"/>
    </row>
    <row r="38" spans="1:16" s="13" customFormat="1" x14ac:dyDescent="0.2">
      <c r="A38" s="115"/>
      <c r="B38" s="116"/>
      <c r="C38" s="116"/>
      <c r="D38" s="116"/>
      <c r="E38" s="116"/>
      <c r="F38" s="116"/>
      <c r="G38" s="116"/>
      <c r="H38" s="116"/>
      <c r="I38" s="116"/>
      <c r="J38" s="116"/>
      <c r="K38" s="116"/>
      <c r="L38" s="116"/>
      <c r="M38" s="116"/>
      <c r="N38" s="116"/>
      <c r="O38" s="116"/>
      <c r="P38" s="116"/>
    </row>
    <row r="39" spans="1:16" s="13" customFormat="1" x14ac:dyDescent="0.2">
      <c r="A39" s="115"/>
      <c r="B39" s="116"/>
      <c r="C39" s="116"/>
      <c r="D39" s="116"/>
      <c r="E39" s="116"/>
      <c r="F39" s="116"/>
      <c r="G39" s="116"/>
      <c r="H39" s="116"/>
      <c r="I39" s="116"/>
      <c r="J39" s="116"/>
      <c r="K39" s="116"/>
      <c r="L39" s="116"/>
      <c r="M39" s="116"/>
      <c r="N39" s="116"/>
      <c r="O39" s="116"/>
      <c r="P39" s="116"/>
    </row>
    <row r="40" spans="1:16" s="13" customFormat="1" x14ac:dyDescent="0.2">
      <c r="A40" s="115"/>
      <c r="B40" s="116"/>
      <c r="C40" s="116"/>
      <c r="D40" s="116"/>
      <c r="E40" s="116"/>
      <c r="F40" s="116"/>
      <c r="G40" s="116"/>
      <c r="H40" s="116"/>
      <c r="I40" s="116"/>
      <c r="J40" s="116"/>
      <c r="K40" s="116"/>
      <c r="L40" s="116"/>
      <c r="M40" s="116"/>
      <c r="N40" s="116"/>
      <c r="O40" s="116"/>
      <c r="P40" s="116"/>
    </row>
    <row r="41" spans="1:16" s="13" customFormat="1" x14ac:dyDescent="0.2">
      <c r="A41" s="115"/>
      <c r="B41" s="116"/>
      <c r="C41" s="116"/>
      <c r="D41" s="116"/>
      <c r="E41" s="116"/>
      <c r="F41" s="116"/>
      <c r="G41" s="116"/>
      <c r="H41" s="116"/>
      <c r="I41" s="116"/>
      <c r="J41" s="116"/>
      <c r="K41" s="116"/>
      <c r="L41" s="116"/>
      <c r="M41" s="116"/>
      <c r="N41" s="116"/>
      <c r="O41" s="116"/>
      <c r="P41" s="116"/>
    </row>
    <row r="42" spans="1:16" s="13" customFormat="1" x14ac:dyDescent="0.2">
      <c r="A42" s="3"/>
      <c r="B42" s="3"/>
      <c r="C42" s="3"/>
      <c r="D42" s="3"/>
      <c r="E42" s="3"/>
      <c r="F42" s="3"/>
      <c r="G42" s="3"/>
      <c r="H42" s="3"/>
      <c r="I42" s="3"/>
      <c r="J42" s="3"/>
      <c r="K42" s="3"/>
      <c r="L42" s="3"/>
      <c r="M42" s="3"/>
      <c r="N42" s="3"/>
      <c r="O42" s="3"/>
      <c r="P42" s="3"/>
    </row>
    <row r="44" spans="1:16" x14ac:dyDescent="0.2">
      <c r="C44" s="118"/>
    </row>
    <row r="45" spans="1:16" x14ac:dyDescent="0.2">
      <c r="C45" s="118"/>
    </row>
    <row r="46" spans="1:16" x14ac:dyDescent="0.2">
      <c r="C46" s="118"/>
    </row>
  </sheetData>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1"/>
  <sheetViews>
    <sheetView showGridLines="0" zoomScaleNormal="100" workbookViewId="0">
      <selection activeCell="O38" sqref="O38"/>
    </sheetView>
  </sheetViews>
  <sheetFormatPr defaultRowHeight="12" x14ac:dyDescent="0.2"/>
  <cols>
    <col min="1" max="1" width="31.42578125" style="13" customWidth="1"/>
    <col min="2" max="4" width="9.7109375" style="13" customWidth="1"/>
    <col min="5" max="13" width="8.5703125" style="13" customWidth="1"/>
    <col min="14" max="14" width="9.85546875" style="13" customWidth="1"/>
    <col min="15" max="16384" width="9.140625" style="13"/>
  </cols>
  <sheetData>
    <row r="1" spans="1:13" ht="18.75" x14ac:dyDescent="0.3">
      <c r="A1" s="21" t="s">
        <v>297</v>
      </c>
      <c r="B1" s="122"/>
      <c r="C1" s="122"/>
      <c r="D1" s="122"/>
      <c r="M1" s="111" t="str">
        <f>Obsah!$A$1</f>
        <v>I. čtvrtletí 2019</v>
      </c>
    </row>
    <row r="2" spans="1:13" ht="7.5" customHeight="1" x14ac:dyDescent="0.2"/>
    <row r="3" spans="1:13" ht="12" customHeight="1" x14ac:dyDescent="0.2">
      <c r="A3" s="533"/>
      <c r="B3" s="510" t="s">
        <v>304</v>
      </c>
      <c r="C3" s="510"/>
      <c r="D3" s="510"/>
    </row>
    <row r="4" spans="1:13" x14ac:dyDescent="0.2">
      <c r="A4" s="534"/>
      <c r="B4" s="188" t="s">
        <v>8</v>
      </c>
      <c r="C4" s="188" t="s">
        <v>9</v>
      </c>
      <c r="D4" s="188" t="s">
        <v>10</v>
      </c>
    </row>
    <row r="5" spans="1:13" s="279" customFormat="1" ht="12.75" customHeight="1" x14ac:dyDescent="0.2">
      <c r="A5" s="531" t="s">
        <v>83</v>
      </c>
      <c r="B5" s="518">
        <f>+B6+C6+D6</f>
        <v>20940771.666999999</v>
      </c>
      <c r="C5" s="519"/>
      <c r="D5" s="519"/>
    </row>
    <row r="6" spans="1:13" x14ac:dyDescent="0.2">
      <c r="A6" s="532"/>
      <c r="B6" s="207">
        <f>SUM(B7:B14)</f>
        <v>8713965.7000000011</v>
      </c>
      <c r="C6" s="63">
        <f t="shared" ref="C6:D6" si="0">SUM(C7:C14)</f>
        <v>6699573.3439999996</v>
      </c>
      <c r="D6" s="63">
        <f t="shared" si="0"/>
        <v>5527232.6229999997</v>
      </c>
    </row>
    <row r="7" spans="1:13" x14ac:dyDescent="0.2">
      <c r="A7" s="32" t="s">
        <v>70</v>
      </c>
      <c r="B7" s="216">
        <v>89720.01</v>
      </c>
      <c r="C7" s="14">
        <v>35802.5</v>
      </c>
      <c r="D7" s="14">
        <v>56281.21</v>
      </c>
      <c r="E7" s="18">
        <f>+SUM(B7:D7)/$B$5</f>
        <v>8.6818061383334595E-3</v>
      </c>
    </row>
    <row r="8" spans="1:13" x14ac:dyDescent="0.2">
      <c r="A8" s="46" t="s">
        <v>71</v>
      </c>
      <c r="B8" s="201">
        <v>1885374.399</v>
      </c>
      <c r="C8" s="16">
        <v>1307404.4280000001</v>
      </c>
      <c r="D8" s="6">
        <v>1034600.633</v>
      </c>
      <c r="E8" s="18">
        <f t="shared" ref="E8:E14" si="1">+SUM(B8:D8)/$B$5</f>
        <v>0.20187314618695804</v>
      </c>
    </row>
    <row r="9" spans="1:13" x14ac:dyDescent="0.2">
      <c r="A9" s="46" t="s">
        <v>72</v>
      </c>
      <c r="B9" s="201">
        <v>31892.201000000001</v>
      </c>
      <c r="C9" s="16">
        <v>32527.120999999999</v>
      </c>
      <c r="D9" s="6">
        <v>28052.68</v>
      </c>
      <c r="E9" s="18">
        <f t="shared" si="1"/>
        <v>4.4158832095822029E-3</v>
      </c>
    </row>
    <row r="10" spans="1:13" x14ac:dyDescent="0.2">
      <c r="A10" s="46" t="s">
        <v>73</v>
      </c>
      <c r="B10" s="201">
        <v>610312.40699999989</v>
      </c>
      <c r="C10" s="16">
        <v>498413.99400000006</v>
      </c>
      <c r="D10" s="6">
        <v>403878.27799999993</v>
      </c>
      <c r="E10" s="18">
        <f t="shared" si="1"/>
        <v>7.223251860310731E-2</v>
      </c>
      <c r="F10" s="123"/>
      <c r="G10" s="123"/>
      <c r="H10" s="123"/>
      <c r="I10" s="123"/>
      <c r="J10" s="123"/>
    </row>
    <row r="11" spans="1:13" x14ac:dyDescent="0.2">
      <c r="A11" s="47" t="s">
        <v>74</v>
      </c>
      <c r="B11" s="201">
        <v>6095805.9830000019</v>
      </c>
      <c r="C11" s="16">
        <v>4824696.6009999998</v>
      </c>
      <c r="D11" s="6">
        <v>4003767.0219999999</v>
      </c>
      <c r="E11" s="18">
        <f t="shared" si="1"/>
        <v>0.71268957244392095</v>
      </c>
      <c r="F11" s="123"/>
      <c r="G11" s="123"/>
      <c r="H11" s="123"/>
      <c r="I11" s="123"/>
      <c r="J11" s="123"/>
    </row>
    <row r="12" spans="1:13" x14ac:dyDescent="0.2">
      <c r="A12" s="47" t="s">
        <v>75</v>
      </c>
      <c r="B12" s="201">
        <v>860.7</v>
      </c>
      <c r="C12" s="16">
        <v>728.7</v>
      </c>
      <c r="D12" s="6">
        <v>652.79999999999995</v>
      </c>
      <c r="E12" s="18">
        <f t="shared" si="1"/>
        <v>1.0707341809821758E-4</v>
      </c>
      <c r="F12" s="123"/>
      <c r="G12" s="123"/>
      <c r="H12" s="123"/>
      <c r="I12" s="123"/>
      <c r="J12" s="123"/>
    </row>
    <row r="13" spans="1:13" x14ac:dyDescent="0.2">
      <c r="A13" s="47" t="s">
        <v>76</v>
      </c>
      <c r="B13" s="201">
        <v>0</v>
      </c>
      <c r="C13" s="16">
        <v>0</v>
      </c>
      <c r="D13" s="6">
        <v>0</v>
      </c>
      <c r="E13" s="18">
        <f t="shared" si="1"/>
        <v>0</v>
      </c>
      <c r="F13" s="123"/>
      <c r="G13" s="123"/>
      <c r="H13" s="123"/>
      <c r="I13" s="123"/>
      <c r="J13" s="123"/>
    </row>
    <row r="14" spans="1:13" x14ac:dyDescent="0.2">
      <c r="A14" s="247" t="s">
        <v>77</v>
      </c>
      <c r="B14" s="248">
        <v>0</v>
      </c>
      <c r="C14" s="249">
        <v>0</v>
      </c>
      <c r="D14" s="249">
        <v>0</v>
      </c>
      <c r="E14" s="18">
        <f t="shared" si="1"/>
        <v>0</v>
      </c>
      <c r="F14" s="123"/>
      <c r="G14" s="123"/>
      <c r="H14" s="123"/>
      <c r="I14" s="123"/>
      <c r="J14" s="123"/>
    </row>
    <row r="15" spans="1:13" s="279" customFormat="1" x14ac:dyDescent="0.2">
      <c r="A15" s="483"/>
      <c r="B15" s="14"/>
      <c r="C15" s="14"/>
      <c r="D15" s="4" t="s">
        <v>82</v>
      </c>
      <c r="E15" s="18"/>
      <c r="F15" s="123"/>
      <c r="G15" s="123"/>
      <c r="H15" s="123"/>
      <c r="I15" s="123"/>
      <c r="J15" s="123"/>
    </row>
    <row r="16" spans="1:13" s="279" customFormat="1" x14ac:dyDescent="0.2">
      <c r="A16" s="28"/>
      <c r="B16" s="14"/>
      <c r="C16" s="14"/>
      <c r="D16" s="4"/>
      <c r="E16" s="18"/>
      <c r="F16" s="123"/>
      <c r="G16" s="123"/>
      <c r="H16" s="123"/>
      <c r="I16" s="123"/>
      <c r="J16" s="123"/>
    </row>
    <row r="17" spans="1:16" s="279" customFormat="1" x14ac:dyDescent="0.2">
      <c r="A17" s="28"/>
      <c r="B17" s="14"/>
      <c r="C17" s="14"/>
      <c r="D17" s="4"/>
      <c r="E17" s="18"/>
      <c r="F17" s="123"/>
      <c r="G17" s="123"/>
      <c r="H17" s="123"/>
      <c r="I17" s="123"/>
      <c r="J17" s="123"/>
    </row>
    <row r="18" spans="1:16" s="279" customFormat="1" x14ac:dyDescent="0.2">
      <c r="A18" s="28"/>
      <c r="B18" s="14"/>
      <c r="C18" s="14"/>
      <c r="D18" s="4"/>
      <c r="E18" s="18"/>
      <c r="F18" s="123"/>
      <c r="G18" s="123"/>
      <c r="H18" s="123"/>
      <c r="I18" s="123"/>
      <c r="J18" s="123"/>
    </row>
    <row r="19" spans="1:16" s="279" customFormat="1" x14ac:dyDescent="0.2">
      <c r="A19" s="28"/>
      <c r="B19" s="14"/>
      <c r="C19" s="14"/>
      <c r="D19" s="14"/>
      <c r="E19" s="18"/>
      <c r="F19" s="123"/>
      <c r="G19" s="123"/>
      <c r="H19" s="123"/>
      <c r="I19" s="123"/>
      <c r="J19" s="123"/>
    </row>
    <row r="20" spans="1:16" s="279" customFormat="1" x14ac:dyDescent="0.2">
      <c r="A20" s="533"/>
      <c r="B20" s="510" t="s">
        <v>304</v>
      </c>
      <c r="C20" s="510"/>
      <c r="D20" s="510"/>
      <c r="E20" s="18"/>
      <c r="F20" s="123"/>
      <c r="G20" s="123"/>
      <c r="H20" s="123"/>
      <c r="I20" s="123"/>
      <c r="J20" s="123"/>
    </row>
    <row r="21" spans="1:16" s="279" customFormat="1" x14ac:dyDescent="0.2">
      <c r="A21" s="534"/>
      <c r="B21" s="188" t="str">
        <f>+B4</f>
        <v>Leden</v>
      </c>
      <c r="C21" s="188" t="str">
        <f>+C4</f>
        <v>Únor</v>
      </c>
      <c r="D21" s="188" t="str">
        <f>+D4</f>
        <v>Březen</v>
      </c>
      <c r="E21" s="18"/>
      <c r="F21" s="123"/>
      <c r="G21" s="123"/>
      <c r="H21" s="123"/>
      <c r="I21" s="123"/>
      <c r="J21" s="123"/>
    </row>
    <row r="22" spans="1:16" s="279" customFormat="1" ht="12.75" customHeight="1" x14ac:dyDescent="0.2">
      <c r="A22" s="531" t="s">
        <v>85</v>
      </c>
      <c r="B22" s="518">
        <f>+B23+C23+D23</f>
        <v>2129207.5609999998</v>
      </c>
      <c r="C22" s="519"/>
      <c r="D22" s="519"/>
      <c r="E22" s="18"/>
      <c r="F22" s="123"/>
      <c r="G22" s="123"/>
      <c r="H22" s="123"/>
      <c r="I22" s="123"/>
      <c r="J22" s="123"/>
    </row>
    <row r="23" spans="1:16" x14ac:dyDescent="0.2">
      <c r="A23" s="532"/>
      <c r="B23" s="207">
        <f t="shared" ref="B23:D23" si="2">SUM(B24:B30)</f>
        <v>815486.00800000003</v>
      </c>
      <c r="C23" s="63">
        <f t="shared" si="2"/>
        <v>647574.48599999992</v>
      </c>
      <c r="D23" s="63">
        <f t="shared" si="2"/>
        <v>666147.06700000004</v>
      </c>
    </row>
    <row r="24" spans="1:16" x14ac:dyDescent="0.2">
      <c r="A24" s="32" t="s">
        <v>20</v>
      </c>
      <c r="B24" s="216">
        <v>106626.42315559968</v>
      </c>
      <c r="C24" s="14">
        <v>73607.455907781143</v>
      </c>
      <c r="D24" s="14">
        <v>60323.882566414861</v>
      </c>
      <c r="E24" s="18">
        <f>+SUM(B24:D24)/$B$22</f>
        <v>0.11297994898948027</v>
      </c>
      <c r="K24" s="123"/>
      <c r="L24" s="123"/>
      <c r="M24" s="123"/>
      <c r="N24" s="123"/>
      <c r="O24" s="123"/>
      <c r="P24" s="123"/>
    </row>
    <row r="25" spans="1:16" x14ac:dyDescent="0.2">
      <c r="A25" s="46" t="s">
        <v>47</v>
      </c>
      <c r="B25" s="201">
        <v>78185.31</v>
      </c>
      <c r="C25" s="6">
        <v>71369.070000000007</v>
      </c>
      <c r="D25" s="6">
        <v>75069.649999999994</v>
      </c>
      <c r="E25" s="18">
        <f t="shared" ref="E25:E30" si="3">+SUM(B25:D25)/$B$22</f>
        <v>0.10549653970536507</v>
      </c>
      <c r="K25" s="123"/>
      <c r="L25" s="123"/>
      <c r="M25" s="123"/>
      <c r="N25" s="123"/>
      <c r="O25" s="123"/>
      <c r="P25" s="123"/>
    </row>
    <row r="26" spans="1:16" x14ac:dyDescent="0.2">
      <c r="A26" s="46" t="s">
        <v>21</v>
      </c>
      <c r="B26" s="201">
        <v>0</v>
      </c>
      <c r="C26" s="6">
        <v>0</v>
      </c>
      <c r="D26" s="6">
        <v>0</v>
      </c>
      <c r="E26" s="18">
        <f t="shared" si="3"/>
        <v>0</v>
      </c>
      <c r="K26" s="123"/>
      <c r="L26" s="123"/>
      <c r="M26" s="123"/>
      <c r="N26" s="123"/>
      <c r="O26" s="123"/>
      <c r="P26" s="123"/>
    </row>
    <row r="27" spans="1:16" x14ac:dyDescent="0.2">
      <c r="A27" s="46" t="s">
        <v>22</v>
      </c>
      <c r="B27" s="201">
        <v>0</v>
      </c>
      <c r="C27" s="6">
        <v>0</v>
      </c>
      <c r="D27" s="6">
        <v>0</v>
      </c>
      <c r="E27" s="18">
        <f t="shared" si="3"/>
        <v>0</v>
      </c>
      <c r="K27" s="123"/>
      <c r="L27" s="123"/>
      <c r="M27" s="123"/>
      <c r="N27" s="123"/>
      <c r="O27" s="123"/>
      <c r="P27" s="123"/>
    </row>
    <row r="28" spans="1:16" x14ac:dyDescent="0.2">
      <c r="A28" s="46" t="s">
        <v>23</v>
      </c>
      <c r="B28" s="201">
        <v>30</v>
      </c>
      <c r="C28" s="6">
        <v>0</v>
      </c>
      <c r="D28" s="6">
        <v>0</v>
      </c>
      <c r="E28" s="18">
        <f t="shared" si="3"/>
        <v>1.4089748951441003E-5</v>
      </c>
    </row>
    <row r="29" spans="1:16" x14ac:dyDescent="0.2">
      <c r="A29" s="46" t="s">
        <v>24</v>
      </c>
      <c r="B29" s="201">
        <v>563389.54184440034</v>
      </c>
      <c r="C29" s="6">
        <v>448503.59009221883</v>
      </c>
      <c r="D29" s="6">
        <v>484280.85243358521</v>
      </c>
      <c r="E29" s="18">
        <f t="shared" si="3"/>
        <v>0.70269052758177974</v>
      </c>
    </row>
    <row r="30" spans="1:16" x14ac:dyDescent="0.2">
      <c r="A30" s="247" t="s">
        <v>178</v>
      </c>
      <c r="B30" s="248">
        <v>67254.733000000007</v>
      </c>
      <c r="C30" s="249">
        <v>54094.369999999995</v>
      </c>
      <c r="D30" s="249">
        <v>46472.682000000001</v>
      </c>
      <c r="E30" s="18">
        <f t="shared" si="3"/>
        <v>7.8818893974423584E-2</v>
      </c>
    </row>
    <row r="31" spans="1:16" s="279" customFormat="1" x14ac:dyDescent="0.2">
      <c r="A31" s="483"/>
      <c r="B31" s="14"/>
      <c r="C31" s="14"/>
      <c r="D31" s="4" t="s">
        <v>82</v>
      </c>
      <c r="E31" s="18"/>
    </row>
    <row r="32" spans="1:16" s="279" customFormat="1" x14ac:dyDescent="0.2">
      <c r="A32" s="28"/>
      <c r="B32" s="14"/>
      <c r="C32" s="14"/>
      <c r="D32" s="14"/>
      <c r="E32" s="18"/>
    </row>
    <row r="33" spans="1:20" s="279" customFormat="1" x14ac:dyDescent="0.2">
      <c r="A33" s="28"/>
      <c r="B33" s="14"/>
      <c r="C33" s="14"/>
      <c r="D33" s="14"/>
      <c r="E33" s="18"/>
    </row>
    <row r="34" spans="1:20" s="279" customFormat="1" x14ac:dyDescent="0.2">
      <c r="A34" s="28"/>
      <c r="B34" s="14"/>
      <c r="C34" s="14"/>
      <c r="D34" s="14"/>
      <c r="E34" s="18"/>
    </row>
    <row r="35" spans="1:20" s="279" customFormat="1" x14ac:dyDescent="0.2">
      <c r="A35" s="533"/>
      <c r="B35" s="510" t="s">
        <v>304</v>
      </c>
      <c r="C35" s="510"/>
      <c r="D35" s="510"/>
      <c r="E35" s="18"/>
    </row>
    <row r="36" spans="1:20" s="279" customFormat="1" x14ac:dyDescent="0.2">
      <c r="A36" s="534"/>
      <c r="B36" s="188" t="str">
        <f>+B21</f>
        <v>Leden</v>
      </c>
      <c r="C36" s="188" t="str">
        <f>+C21</f>
        <v>Únor</v>
      </c>
      <c r="D36" s="188" t="str">
        <f>+D21</f>
        <v>Březen</v>
      </c>
      <c r="E36" s="18"/>
    </row>
    <row r="37" spans="1:20" s="279" customFormat="1" ht="12.75" customHeight="1" x14ac:dyDescent="0.2">
      <c r="A37" s="531" t="s">
        <v>84</v>
      </c>
      <c r="B37" s="518">
        <f>+B38+C38+D38</f>
        <v>181595.734</v>
      </c>
      <c r="C37" s="519"/>
      <c r="D37" s="519"/>
      <c r="E37" s="18"/>
    </row>
    <row r="38" spans="1:20" x14ac:dyDescent="0.2">
      <c r="A38" s="532"/>
      <c r="B38" s="207">
        <f t="shared" ref="B38:D38" si="4">SUM(B39:B41)</f>
        <v>67030.102999999988</v>
      </c>
      <c r="C38" s="63">
        <f t="shared" si="4"/>
        <v>57694.044000000016</v>
      </c>
      <c r="D38" s="63">
        <f t="shared" si="4"/>
        <v>56871.586999999992</v>
      </c>
      <c r="E38" s="123"/>
      <c r="F38" s="123"/>
      <c r="G38" s="123"/>
      <c r="H38" s="123"/>
      <c r="I38" s="123"/>
      <c r="J38" s="123"/>
    </row>
    <row r="39" spans="1:20" x14ac:dyDescent="0.2">
      <c r="A39" s="28" t="s">
        <v>30</v>
      </c>
      <c r="B39" s="216">
        <v>4377</v>
      </c>
      <c r="C39" s="14">
        <v>3802</v>
      </c>
      <c r="D39" s="14">
        <v>3981</v>
      </c>
      <c r="E39" s="192">
        <f>+SUM(B39:D39)/$B$37</f>
        <v>6.6961925438182371E-2</v>
      </c>
      <c r="F39" s="123"/>
      <c r="G39" s="123"/>
      <c r="H39" s="123"/>
      <c r="I39" s="123"/>
      <c r="J39" s="123"/>
    </row>
    <row r="40" spans="1:20" x14ac:dyDescent="0.2">
      <c r="A40" s="47" t="s">
        <v>31</v>
      </c>
      <c r="B40" s="201">
        <v>340</v>
      </c>
      <c r="C40" s="16">
        <v>315</v>
      </c>
      <c r="D40" s="6">
        <v>334</v>
      </c>
      <c r="E40" s="192">
        <f t="shared" ref="E40:E41" si="5">+SUM(B40:D40)/$B$37</f>
        <v>5.446163179141642E-3</v>
      </c>
      <c r="F40" s="123"/>
      <c r="G40" s="123"/>
      <c r="H40" s="123"/>
      <c r="I40" s="123"/>
      <c r="J40" s="123"/>
    </row>
    <row r="41" spans="1:20" ht="12.75" thickBot="1" x14ac:dyDescent="0.25">
      <c r="A41" s="37" t="s">
        <v>32</v>
      </c>
      <c r="B41" s="217">
        <v>62313.102999999988</v>
      </c>
      <c r="C41" s="7">
        <v>53577.044000000016</v>
      </c>
      <c r="D41" s="7">
        <v>52556.586999999992</v>
      </c>
      <c r="E41" s="192">
        <f t="shared" si="5"/>
        <v>0.92759191138267594</v>
      </c>
      <c r="F41" s="123"/>
      <c r="G41" s="123"/>
      <c r="H41" s="123"/>
      <c r="I41" s="123"/>
      <c r="J41" s="123"/>
    </row>
    <row r="42" spans="1:20" x14ac:dyDescent="0.2">
      <c r="A42" s="53"/>
      <c r="B42" s="5"/>
      <c r="C42" s="5"/>
      <c r="D42" s="4" t="s">
        <v>82</v>
      </c>
      <c r="E42" s="5"/>
      <c r="F42" s="5"/>
      <c r="G42" s="5"/>
      <c r="H42" s="5"/>
      <c r="I42" s="5"/>
      <c r="J42" s="5"/>
      <c r="K42" s="5"/>
      <c r="L42" s="5"/>
      <c r="M42" s="5"/>
      <c r="O42" s="124"/>
      <c r="P42" s="124"/>
      <c r="Q42" s="124"/>
      <c r="R42" s="124"/>
      <c r="S42" s="124"/>
      <c r="T42" s="124"/>
    </row>
    <row r="43" spans="1:20" x14ac:dyDescent="0.2">
      <c r="A43" s="17"/>
      <c r="B43" s="17"/>
      <c r="C43" s="17"/>
      <c r="D43" s="17"/>
      <c r="E43" s="17"/>
      <c r="F43" s="17"/>
      <c r="G43" s="17"/>
      <c r="H43" s="17"/>
      <c r="I43" s="17"/>
      <c r="J43" s="17"/>
    </row>
    <row r="44" spans="1:20" x14ac:dyDescent="0.2">
      <c r="A44" s="17"/>
      <c r="B44" s="17"/>
      <c r="C44" s="17"/>
      <c r="D44" s="17"/>
      <c r="E44" s="17"/>
      <c r="F44" s="17"/>
      <c r="G44" s="17"/>
      <c r="H44" s="17"/>
      <c r="I44" s="17"/>
      <c r="J44" s="17"/>
    </row>
    <row r="45" spans="1:20" x14ac:dyDescent="0.2">
      <c r="A45" s="17"/>
      <c r="B45" s="17"/>
      <c r="C45" s="17"/>
      <c r="D45" s="17"/>
      <c r="E45" s="17"/>
      <c r="F45" s="17"/>
      <c r="G45" s="17"/>
      <c r="H45" s="17"/>
      <c r="I45" s="17"/>
      <c r="J45" s="17"/>
    </row>
    <row r="46" spans="1:20" x14ac:dyDescent="0.2">
      <c r="A46" s="17"/>
      <c r="B46" s="17"/>
      <c r="C46" s="17"/>
      <c r="D46" s="17"/>
      <c r="E46" s="17"/>
      <c r="F46" s="17"/>
      <c r="G46" s="17"/>
      <c r="H46" s="17"/>
      <c r="I46" s="17"/>
      <c r="J46" s="17"/>
    </row>
    <row r="47" spans="1:20" x14ac:dyDescent="0.2">
      <c r="A47" s="17"/>
      <c r="B47" s="17"/>
      <c r="C47" s="17"/>
      <c r="D47" s="17"/>
      <c r="E47" s="17"/>
      <c r="F47" s="17"/>
      <c r="G47" s="17"/>
      <c r="H47" s="17"/>
      <c r="I47" s="17"/>
      <c r="J47" s="17"/>
    </row>
    <row r="48" spans="1:20" x14ac:dyDescent="0.2">
      <c r="A48" s="17"/>
      <c r="B48" s="17"/>
      <c r="C48" s="17"/>
      <c r="D48" s="17"/>
      <c r="E48" s="17"/>
      <c r="F48" s="17"/>
      <c r="G48" s="17"/>
      <c r="H48" s="17"/>
      <c r="I48" s="17"/>
      <c r="J48" s="17"/>
    </row>
    <row r="49" spans="1:10" x14ac:dyDescent="0.2">
      <c r="A49" s="17"/>
      <c r="B49" s="17"/>
      <c r="C49" s="17"/>
      <c r="D49" s="17"/>
      <c r="E49" s="17"/>
      <c r="F49" s="17"/>
      <c r="G49" s="17"/>
      <c r="H49" s="17"/>
      <c r="I49" s="17"/>
      <c r="J49" s="17"/>
    </row>
    <row r="50" spans="1:10" x14ac:dyDescent="0.2">
      <c r="A50" s="17"/>
      <c r="B50" s="17"/>
      <c r="C50" s="17"/>
      <c r="D50" s="17"/>
      <c r="E50" s="17"/>
      <c r="F50" s="17"/>
      <c r="G50" s="17"/>
      <c r="H50" s="17"/>
      <c r="I50" s="17"/>
      <c r="J50" s="17"/>
    </row>
    <row r="51" spans="1:10" x14ac:dyDescent="0.2">
      <c r="A51" s="123"/>
      <c r="B51" s="123"/>
      <c r="C51" s="123"/>
      <c r="D51" s="123"/>
      <c r="E51" s="123"/>
      <c r="F51" s="123"/>
      <c r="G51" s="123"/>
      <c r="H51" s="123"/>
      <c r="I51" s="123"/>
      <c r="J51" s="123"/>
    </row>
  </sheetData>
  <mergeCells count="12">
    <mergeCell ref="A37:A38"/>
    <mergeCell ref="B37:D37"/>
    <mergeCell ref="A3:A4"/>
    <mergeCell ref="B3:D3"/>
    <mergeCell ref="A20:A21"/>
    <mergeCell ref="B20:D20"/>
    <mergeCell ref="A35:A36"/>
    <mergeCell ref="B35:D35"/>
    <mergeCell ref="A5:A6"/>
    <mergeCell ref="B5:D5"/>
    <mergeCell ref="A22:A23"/>
    <mergeCell ref="B22:D22"/>
  </mergeCells>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M46"/>
  <sheetViews>
    <sheetView showGridLines="0" workbookViewId="0">
      <selection activeCell="Q29" sqref="Q29"/>
    </sheetView>
  </sheetViews>
  <sheetFormatPr defaultRowHeight="12" x14ac:dyDescent="0.2"/>
  <cols>
    <col min="1" max="1" width="24" style="13" customWidth="1"/>
    <col min="2" max="13" width="10" style="13" customWidth="1"/>
    <col min="14" max="14" width="9.140625" style="13" customWidth="1"/>
    <col min="15" max="16384" width="9.140625" style="13"/>
  </cols>
  <sheetData>
    <row r="1" spans="1:13" ht="20.25" x14ac:dyDescent="0.35">
      <c r="A1" s="21" t="s">
        <v>227</v>
      </c>
      <c r="M1" s="111" t="str">
        <f>Obsah!$A$1</f>
        <v>I. čtvrtletí 2019</v>
      </c>
    </row>
    <row r="2" spans="1:13" ht="7.5" customHeight="1" x14ac:dyDescent="0.2"/>
    <row r="3" spans="1:13" x14ac:dyDescent="0.2">
      <c r="A3" s="508"/>
      <c r="B3" s="510" t="s">
        <v>48</v>
      </c>
      <c r="C3" s="510"/>
      <c r="D3" s="510"/>
      <c r="E3" s="510" t="s">
        <v>49</v>
      </c>
      <c r="F3" s="510"/>
      <c r="G3" s="510"/>
      <c r="H3" s="510" t="s">
        <v>50</v>
      </c>
      <c r="I3" s="510"/>
      <c r="J3" s="510"/>
      <c r="K3" s="510" t="s">
        <v>51</v>
      </c>
      <c r="L3" s="510"/>
      <c r="M3" s="525"/>
    </row>
    <row r="4" spans="1:13" x14ac:dyDescent="0.2">
      <c r="A4" s="509"/>
      <c r="B4" s="42" t="s">
        <v>8</v>
      </c>
      <c r="C4" s="42" t="s">
        <v>9</v>
      </c>
      <c r="D4" s="42" t="s">
        <v>10</v>
      </c>
      <c r="E4" s="42" t="s">
        <v>11</v>
      </c>
      <c r="F4" s="42" t="s">
        <v>12</v>
      </c>
      <c r="G4" s="42" t="s">
        <v>13</v>
      </c>
      <c r="H4" s="42" t="s">
        <v>14</v>
      </c>
      <c r="I4" s="42" t="s">
        <v>15</v>
      </c>
      <c r="J4" s="42" t="s">
        <v>16</v>
      </c>
      <c r="K4" s="42" t="s">
        <v>17</v>
      </c>
      <c r="L4" s="42" t="s">
        <v>18</v>
      </c>
      <c r="M4" s="48" t="s">
        <v>19</v>
      </c>
    </row>
    <row r="5" spans="1:13" x14ac:dyDescent="0.2">
      <c r="A5" s="531" t="s">
        <v>241</v>
      </c>
      <c r="B5" s="518">
        <f>D6</f>
        <v>44096.252499999988</v>
      </c>
      <c r="C5" s="519"/>
      <c r="D5" s="520"/>
      <c r="E5" s="521">
        <f>G6</f>
        <v>0</v>
      </c>
      <c r="F5" s="521"/>
      <c r="G5" s="521"/>
      <c r="H5" s="522">
        <f>J6</f>
        <v>0</v>
      </c>
      <c r="I5" s="521"/>
      <c r="J5" s="523"/>
      <c r="K5" s="521">
        <f>M6</f>
        <v>0</v>
      </c>
      <c r="L5" s="521"/>
      <c r="M5" s="521"/>
    </row>
    <row r="6" spans="1:13" x14ac:dyDescent="0.2">
      <c r="A6" s="532"/>
      <c r="B6" s="207">
        <f>SUM(B7:B20)</f>
        <v>44123.580499999996</v>
      </c>
      <c r="C6" s="63">
        <f t="shared" ref="C6:M6" si="0">SUM(C7:C20)</f>
        <v>44096.557499999995</v>
      </c>
      <c r="D6" s="208">
        <f t="shared" si="0"/>
        <v>44096.252499999988</v>
      </c>
      <c r="E6" s="441">
        <f t="shared" si="0"/>
        <v>0</v>
      </c>
      <c r="F6" s="441">
        <f t="shared" si="0"/>
        <v>0</v>
      </c>
      <c r="G6" s="441">
        <f t="shared" si="0"/>
        <v>0</v>
      </c>
      <c r="H6" s="442">
        <f t="shared" si="0"/>
        <v>0</v>
      </c>
      <c r="I6" s="441">
        <f t="shared" si="0"/>
        <v>0</v>
      </c>
      <c r="J6" s="443">
        <f t="shared" si="0"/>
        <v>0</v>
      </c>
      <c r="K6" s="441">
        <f t="shared" si="0"/>
        <v>0</v>
      </c>
      <c r="L6" s="441">
        <f t="shared" si="0"/>
        <v>0</v>
      </c>
      <c r="M6" s="441">
        <f t="shared" si="0"/>
        <v>0</v>
      </c>
    </row>
    <row r="7" spans="1:13" x14ac:dyDescent="0.2">
      <c r="A7" s="28" t="s">
        <v>195</v>
      </c>
      <c r="B7" s="216">
        <v>2085.9469999999988</v>
      </c>
      <c r="C7" s="14">
        <v>2085.9169999999986</v>
      </c>
      <c r="D7" s="231">
        <v>2085.9469999999988</v>
      </c>
      <c r="E7" s="52">
        <v>0</v>
      </c>
      <c r="F7" s="52">
        <v>0</v>
      </c>
      <c r="G7" s="52">
        <v>0</v>
      </c>
      <c r="H7" s="444">
        <v>0</v>
      </c>
      <c r="I7" s="52">
        <v>0</v>
      </c>
      <c r="J7" s="445">
        <v>0</v>
      </c>
      <c r="K7" s="52">
        <v>0</v>
      </c>
      <c r="L7" s="52">
        <v>0</v>
      </c>
      <c r="M7" s="52">
        <v>0</v>
      </c>
    </row>
    <row r="8" spans="1:13" x14ac:dyDescent="0.2">
      <c r="A8" s="47" t="s">
        <v>237</v>
      </c>
      <c r="B8" s="230">
        <v>2289.3240000000005</v>
      </c>
      <c r="C8" s="229">
        <v>2289.3250000000007</v>
      </c>
      <c r="D8" s="232">
        <v>2290.3430000000008</v>
      </c>
      <c r="E8" s="446">
        <v>0</v>
      </c>
      <c r="F8" s="447">
        <v>0</v>
      </c>
      <c r="G8" s="448">
        <v>0</v>
      </c>
      <c r="H8" s="449">
        <v>0</v>
      </c>
      <c r="I8" s="447">
        <v>0</v>
      </c>
      <c r="J8" s="450">
        <v>0</v>
      </c>
      <c r="K8" s="446">
        <v>0</v>
      </c>
      <c r="L8" s="447">
        <v>0</v>
      </c>
      <c r="M8" s="448">
        <v>0</v>
      </c>
    </row>
    <row r="9" spans="1:13" x14ac:dyDescent="0.2">
      <c r="A9" s="47" t="s">
        <v>238</v>
      </c>
      <c r="B9" s="201">
        <v>1908.5519999999995</v>
      </c>
      <c r="C9" s="16">
        <v>1903.3189999999993</v>
      </c>
      <c r="D9" s="211">
        <v>1903.3189999999993</v>
      </c>
      <c r="E9" s="451">
        <v>0</v>
      </c>
      <c r="F9" s="452">
        <v>0</v>
      </c>
      <c r="G9" s="453">
        <v>0</v>
      </c>
      <c r="H9" s="454">
        <v>0</v>
      </c>
      <c r="I9" s="452">
        <v>0</v>
      </c>
      <c r="J9" s="455">
        <v>0</v>
      </c>
      <c r="K9" s="451">
        <v>0</v>
      </c>
      <c r="L9" s="452">
        <v>0</v>
      </c>
      <c r="M9" s="453">
        <v>0</v>
      </c>
    </row>
    <row r="10" spans="1:13" x14ac:dyDescent="0.2">
      <c r="A10" s="47" t="s">
        <v>239</v>
      </c>
      <c r="B10" s="201">
        <v>2904.8379999999997</v>
      </c>
      <c r="C10" s="16">
        <v>2906.8379999999997</v>
      </c>
      <c r="D10" s="211">
        <v>2904.8379999999997</v>
      </c>
      <c r="E10" s="451">
        <v>0</v>
      </c>
      <c r="F10" s="452">
        <v>0</v>
      </c>
      <c r="G10" s="453">
        <v>0</v>
      </c>
      <c r="H10" s="454">
        <v>0</v>
      </c>
      <c r="I10" s="452">
        <v>0</v>
      </c>
      <c r="J10" s="455">
        <v>0</v>
      </c>
      <c r="K10" s="451">
        <v>0</v>
      </c>
      <c r="L10" s="452">
        <v>0</v>
      </c>
      <c r="M10" s="453">
        <v>0</v>
      </c>
    </row>
    <row r="11" spans="1:13" x14ac:dyDescent="0.2">
      <c r="A11" s="47" t="s">
        <v>196</v>
      </c>
      <c r="B11" s="201">
        <v>598.34900000000061</v>
      </c>
      <c r="C11" s="16">
        <v>603.54000000000065</v>
      </c>
      <c r="D11" s="211">
        <v>604.25400000000059</v>
      </c>
      <c r="E11" s="451">
        <v>0</v>
      </c>
      <c r="F11" s="452">
        <v>0</v>
      </c>
      <c r="G11" s="453">
        <v>0</v>
      </c>
      <c r="H11" s="454">
        <v>0</v>
      </c>
      <c r="I11" s="452">
        <v>0</v>
      </c>
      <c r="J11" s="455">
        <v>0</v>
      </c>
      <c r="K11" s="451">
        <v>0</v>
      </c>
      <c r="L11" s="452">
        <v>0</v>
      </c>
      <c r="M11" s="453">
        <v>0</v>
      </c>
    </row>
    <row r="12" spans="1:13" x14ac:dyDescent="0.2">
      <c r="A12" s="47" t="s">
        <v>228</v>
      </c>
      <c r="B12" s="201">
        <v>1056.1394999999998</v>
      </c>
      <c r="C12" s="16">
        <v>1056.2324999999996</v>
      </c>
      <c r="D12" s="211">
        <v>1056.2304999999997</v>
      </c>
      <c r="E12" s="451">
        <v>0</v>
      </c>
      <c r="F12" s="452">
        <v>0</v>
      </c>
      <c r="G12" s="453">
        <v>0</v>
      </c>
      <c r="H12" s="454">
        <v>0</v>
      </c>
      <c r="I12" s="452">
        <v>0</v>
      </c>
      <c r="J12" s="455">
        <v>0</v>
      </c>
      <c r="K12" s="451">
        <v>0</v>
      </c>
      <c r="L12" s="452">
        <v>0</v>
      </c>
      <c r="M12" s="453">
        <v>0</v>
      </c>
    </row>
    <row r="13" spans="1:13" x14ac:dyDescent="0.2">
      <c r="A13" s="47" t="s">
        <v>229</v>
      </c>
      <c r="B13" s="201">
        <v>577.2150000000006</v>
      </c>
      <c r="C13" s="16">
        <v>577.2150000000006</v>
      </c>
      <c r="D13" s="211">
        <v>577.2150000000006</v>
      </c>
      <c r="E13" s="451">
        <v>0</v>
      </c>
      <c r="F13" s="452">
        <v>0</v>
      </c>
      <c r="G13" s="453">
        <v>0</v>
      </c>
      <c r="H13" s="454">
        <v>0</v>
      </c>
      <c r="I13" s="452">
        <v>0</v>
      </c>
      <c r="J13" s="455">
        <v>0</v>
      </c>
      <c r="K13" s="451">
        <v>0</v>
      </c>
      <c r="L13" s="452">
        <v>0</v>
      </c>
      <c r="M13" s="453">
        <v>0</v>
      </c>
    </row>
    <row r="14" spans="1:13" x14ac:dyDescent="0.2">
      <c r="A14" s="47" t="s">
        <v>230</v>
      </c>
      <c r="B14" s="201">
        <v>7292.2339999999976</v>
      </c>
      <c r="C14" s="16">
        <v>7258.1479999999983</v>
      </c>
      <c r="D14" s="211">
        <v>7265.8979999999983</v>
      </c>
      <c r="E14" s="451">
        <v>0</v>
      </c>
      <c r="F14" s="452">
        <v>0</v>
      </c>
      <c r="G14" s="453">
        <v>0</v>
      </c>
      <c r="H14" s="454">
        <v>0</v>
      </c>
      <c r="I14" s="452">
        <v>0</v>
      </c>
      <c r="J14" s="455">
        <v>0</v>
      </c>
      <c r="K14" s="451">
        <v>0</v>
      </c>
      <c r="L14" s="452">
        <v>0</v>
      </c>
      <c r="M14" s="453">
        <v>0</v>
      </c>
    </row>
    <row r="15" spans="1:13" x14ac:dyDescent="0.2">
      <c r="A15" s="47" t="s">
        <v>231</v>
      </c>
      <c r="B15" s="201">
        <v>1290.027</v>
      </c>
      <c r="C15" s="16">
        <v>1290.027</v>
      </c>
      <c r="D15" s="211">
        <v>1284.028</v>
      </c>
      <c r="E15" s="451">
        <v>0</v>
      </c>
      <c r="F15" s="452">
        <v>0</v>
      </c>
      <c r="G15" s="453">
        <v>0</v>
      </c>
      <c r="H15" s="454">
        <v>0</v>
      </c>
      <c r="I15" s="452">
        <v>0</v>
      </c>
      <c r="J15" s="455">
        <v>0</v>
      </c>
      <c r="K15" s="451">
        <v>0</v>
      </c>
      <c r="L15" s="452">
        <v>0</v>
      </c>
      <c r="M15" s="453">
        <v>0</v>
      </c>
    </row>
    <row r="16" spans="1:13" x14ac:dyDescent="0.2">
      <c r="A16" s="47" t="s">
        <v>232</v>
      </c>
      <c r="B16" s="201">
        <v>3649.2879999999986</v>
      </c>
      <c r="C16" s="16">
        <v>3649.8289999999984</v>
      </c>
      <c r="D16" s="211">
        <v>3650.0109999999986</v>
      </c>
      <c r="E16" s="451">
        <v>0</v>
      </c>
      <c r="F16" s="452">
        <v>0</v>
      </c>
      <c r="G16" s="453">
        <v>0</v>
      </c>
      <c r="H16" s="454">
        <v>0</v>
      </c>
      <c r="I16" s="452">
        <v>0</v>
      </c>
      <c r="J16" s="455">
        <v>0</v>
      </c>
      <c r="K16" s="451">
        <v>0</v>
      </c>
      <c r="L16" s="452">
        <v>0</v>
      </c>
      <c r="M16" s="453">
        <v>0</v>
      </c>
    </row>
    <row r="17" spans="1:13" x14ac:dyDescent="0.2">
      <c r="A17" s="47" t="s">
        <v>233</v>
      </c>
      <c r="B17" s="201">
        <v>1172.4849999999997</v>
      </c>
      <c r="C17" s="16">
        <v>1172.4849999999997</v>
      </c>
      <c r="D17" s="211">
        <v>1171.7609999999993</v>
      </c>
      <c r="E17" s="451">
        <v>0</v>
      </c>
      <c r="F17" s="452">
        <v>0</v>
      </c>
      <c r="G17" s="453">
        <v>0</v>
      </c>
      <c r="H17" s="454">
        <v>0</v>
      </c>
      <c r="I17" s="452">
        <v>0</v>
      </c>
      <c r="J17" s="455">
        <v>0</v>
      </c>
      <c r="K17" s="451">
        <v>0</v>
      </c>
      <c r="L17" s="452">
        <v>0</v>
      </c>
      <c r="M17" s="453">
        <v>0</v>
      </c>
    </row>
    <row r="18" spans="1:13" x14ac:dyDescent="0.2">
      <c r="A18" s="47" t="s">
        <v>234</v>
      </c>
      <c r="B18" s="201">
        <v>4507.6400000000021</v>
      </c>
      <c r="C18" s="16">
        <v>4512.1400000000021</v>
      </c>
      <c r="D18" s="211">
        <v>4512.1400000000021</v>
      </c>
      <c r="E18" s="451">
        <v>0</v>
      </c>
      <c r="F18" s="452">
        <v>0</v>
      </c>
      <c r="G18" s="453">
        <v>0</v>
      </c>
      <c r="H18" s="454">
        <v>0</v>
      </c>
      <c r="I18" s="452">
        <v>0</v>
      </c>
      <c r="J18" s="455">
        <v>0</v>
      </c>
      <c r="K18" s="451">
        <v>0</v>
      </c>
      <c r="L18" s="452">
        <v>0</v>
      </c>
      <c r="M18" s="453">
        <v>0</v>
      </c>
    </row>
    <row r="19" spans="1:13" x14ac:dyDescent="0.2">
      <c r="A19" s="47" t="s">
        <v>235</v>
      </c>
      <c r="B19" s="201">
        <v>13441.207999999997</v>
      </c>
      <c r="C19" s="16">
        <v>13441.207999999997</v>
      </c>
      <c r="D19" s="211">
        <v>13441.207999999997</v>
      </c>
      <c r="E19" s="451">
        <v>0</v>
      </c>
      <c r="F19" s="452">
        <v>0</v>
      </c>
      <c r="G19" s="453">
        <v>0</v>
      </c>
      <c r="H19" s="454">
        <v>0</v>
      </c>
      <c r="I19" s="452">
        <v>0</v>
      </c>
      <c r="J19" s="455">
        <v>0</v>
      </c>
      <c r="K19" s="451">
        <v>0</v>
      </c>
      <c r="L19" s="452">
        <v>0</v>
      </c>
      <c r="M19" s="453">
        <v>0</v>
      </c>
    </row>
    <row r="20" spans="1:13" ht="12.75" thickBot="1" x14ac:dyDescent="0.25">
      <c r="A20" s="27" t="s">
        <v>236</v>
      </c>
      <c r="B20" s="212">
        <v>1350.3339999999998</v>
      </c>
      <c r="C20" s="8">
        <v>1350.3339999999998</v>
      </c>
      <c r="D20" s="213">
        <v>1349.0599999999997</v>
      </c>
      <c r="E20" s="456">
        <v>0</v>
      </c>
      <c r="F20" s="456">
        <v>0</v>
      </c>
      <c r="G20" s="456">
        <v>0</v>
      </c>
      <c r="H20" s="457">
        <v>0</v>
      </c>
      <c r="I20" s="456">
        <v>0</v>
      </c>
      <c r="J20" s="458">
        <v>0</v>
      </c>
      <c r="K20" s="456">
        <v>0</v>
      </c>
      <c r="L20" s="456">
        <v>0</v>
      </c>
      <c r="M20" s="456">
        <v>0</v>
      </c>
    </row>
    <row r="21" spans="1:13" x14ac:dyDescent="0.2">
      <c r="A21" s="279"/>
      <c r="B21" s="279"/>
      <c r="C21" s="279"/>
      <c r="D21" s="279"/>
      <c r="E21" s="279"/>
      <c r="F21" s="279"/>
      <c r="G21" s="279"/>
      <c r="H21" s="279"/>
      <c r="M21" s="4" t="s">
        <v>82</v>
      </c>
    </row>
    <row r="22" spans="1:13" x14ac:dyDescent="0.2">
      <c r="A22" s="279"/>
      <c r="B22" s="279"/>
      <c r="C22" s="279"/>
      <c r="D22" s="279"/>
      <c r="E22" s="279"/>
      <c r="F22" s="279"/>
      <c r="G22" s="279"/>
      <c r="H22" s="279"/>
    </row>
    <row r="23" spans="1:13" x14ac:dyDescent="0.2">
      <c r="A23" s="17" t="s">
        <v>95</v>
      </c>
      <c r="B23" s="17">
        <v>2085.9469999999988</v>
      </c>
      <c r="C23" s="279"/>
      <c r="D23" s="279"/>
      <c r="E23" s="279"/>
      <c r="F23" s="279"/>
      <c r="G23" s="279"/>
      <c r="H23" s="279"/>
    </row>
    <row r="24" spans="1:13" x14ac:dyDescent="0.2">
      <c r="A24" s="17" t="s">
        <v>86</v>
      </c>
      <c r="B24" s="17">
        <v>2290.3430000000008</v>
      </c>
      <c r="C24" s="279"/>
      <c r="D24" s="279"/>
      <c r="E24" s="279"/>
      <c r="F24" s="279"/>
      <c r="G24" s="279"/>
      <c r="H24" s="279"/>
    </row>
    <row r="25" spans="1:13" x14ac:dyDescent="0.2">
      <c r="A25" s="17" t="s">
        <v>87</v>
      </c>
      <c r="B25" s="17">
        <v>1903.3189999999993</v>
      </c>
      <c r="C25" s="279"/>
      <c r="D25" s="279"/>
      <c r="E25" s="279"/>
      <c r="F25" s="279"/>
      <c r="G25" s="279"/>
      <c r="H25" s="279"/>
    </row>
    <row r="26" spans="1:13" x14ac:dyDescent="0.2">
      <c r="A26" s="17" t="s">
        <v>88</v>
      </c>
      <c r="B26" s="17">
        <v>2904.8379999999997</v>
      </c>
      <c r="C26" s="279"/>
      <c r="D26" s="279"/>
      <c r="E26" s="279"/>
      <c r="F26" s="279"/>
      <c r="G26" s="279"/>
      <c r="H26" s="279"/>
    </row>
    <row r="27" spans="1:13" x14ac:dyDescent="0.2">
      <c r="A27" s="17" t="s">
        <v>98</v>
      </c>
      <c r="B27" s="17">
        <v>604.25400000000059</v>
      </c>
      <c r="C27" s="279"/>
      <c r="D27" s="279"/>
      <c r="E27" s="279"/>
      <c r="F27" s="279"/>
      <c r="G27" s="279"/>
      <c r="H27" s="279"/>
    </row>
    <row r="28" spans="1:13" x14ac:dyDescent="0.2">
      <c r="A28" s="17" t="s">
        <v>89</v>
      </c>
      <c r="B28" s="17">
        <v>1056.2304999999997</v>
      </c>
      <c r="C28" s="279"/>
      <c r="D28" s="279"/>
      <c r="E28" s="279"/>
      <c r="F28" s="279"/>
      <c r="G28" s="279"/>
      <c r="H28" s="279"/>
    </row>
    <row r="29" spans="1:13" x14ac:dyDescent="0.2">
      <c r="A29" s="17" t="s">
        <v>90</v>
      </c>
      <c r="B29" s="17">
        <v>577.2150000000006</v>
      </c>
      <c r="C29" s="279"/>
      <c r="D29" s="279"/>
      <c r="E29" s="279"/>
      <c r="F29" s="279"/>
      <c r="G29" s="279"/>
      <c r="H29" s="279"/>
    </row>
    <row r="30" spans="1:13" x14ac:dyDescent="0.2">
      <c r="A30" s="17" t="s">
        <v>91</v>
      </c>
      <c r="B30" s="17">
        <v>7265.8979999999983</v>
      </c>
      <c r="C30" s="279"/>
      <c r="D30" s="279"/>
      <c r="E30" s="279"/>
      <c r="F30" s="279"/>
      <c r="G30" s="279"/>
      <c r="H30" s="279"/>
    </row>
    <row r="31" spans="1:13" x14ac:dyDescent="0.2">
      <c r="A31" s="17" t="s">
        <v>92</v>
      </c>
      <c r="B31" s="17">
        <v>1284.028</v>
      </c>
      <c r="C31" s="279"/>
      <c r="D31" s="279"/>
      <c r="E31" s="279"/>
      <c r="F31" s="279"/>
      <c r="G31" s="279"/>
      <c r="H31" s="279"/>
    </row>
    <row r="32" spans="1:13" x14ac:dyDescent="0.2">
      <c r="A32" s="17" t="s">
        <v>93</v>
      </c>
      <c r="B32" s="17">
        <v>3650.0109999999986</v>
      </c>
      <c r="C32" s="279"/>
      <c r="D32" s="279"/>
      <c r="E32" s="279"/>
      <c r="F32" s="279"/>
      <c r="G32" s="279"/>
      <c r="H32" s="279"/>
    </row>
    <row r="33" spans="1:8" x14ac:dyDescent="0.2">
      <c r="A33" s="17" t="s">
        <v>94</v>
      </c>
      <c r="B33" s="17">
        <v>1171.7609999999993</v>
      </c>
      <c r="C33" s="279"/>
      <c r="D33" s="279"/>
      <c r="E33" s="279"/>
      <c r="F33" s="279"/>
      <c r="G33" s="279"/>
      <c r="H33" s="279"/>
    </row>
    <row r="34" spans="1:8" x14ac:dyDescent="0.2">
      <c r="A34" s="17" t="s">
        <v>96</v>
      </c>
      <c r="B34" s="17">
        <v>4512.1400000000021</v>
      </c>
      <c r="C34" s="279"/>
      <c r="D34" s="279"/>
      <c r="E34" s="279"/>
      <c r="F34" s="279"/>
      <c r="G34" s="279"/>
      <c r="H34" s="279"/>
    </row>
    <row r="35" spans="1:8" x14ac:dyDescent="0.2">
      <c r="A35" s="17" t="s">
        <v>97</v>
      </c>
      <c r="B35" s="17">
        <v>13441.207999999997</v>
      </c>
      <c r="C35" s="279"/>
      <c r="D35" s="279"/>
      <c r="E35" s="279"/>
      <c r="F35" s="279"/>
      <c r="G35" s="279"/>
      <c r="H35" s="279"/>
    </row>
    <row r="36" spans="1:8" x14ac:dyDescent="0.2">
      <c r="A36" s="17" t="s">
        <v>99</v>
      </c>
      <c r="B36" s="17">
        <v>1349.0599999999997</v>
      </c>
      <c r="C36" s="279"/>
      <c r="D36" s="279"/>
      <c r="E36" s="279"/>
      <c r="F36" s="279"/>
      <c r="G36" s="279"/>
      <c r="H36" s="279"/>
    </row>
    <row r="37" spans="1:8" x14ac:dyDescent="0.2">
      <c r="A37" s="279"/>
      <c r="B37" s="279"/>
      <c r="C37" s="279"/>
      <c r="D37" s="279"/>
      <c r="E37" s="279"/>
      <c r="F37" s="279"/>
      <c r="G37" s="279"/>
      <c r="H37" s="279"/>
    </row>
    <row r="38" spans="1:8" x14ac:dyDescent="0.2">
      <c r="A38" s="279"/>
      <c r="B38" s="279"/>
      <c r="C38" s="279"/>
      <c r="D38" s="279"/>
      <c r="E38" s="279"/>
      <c r="F38" s="279"/>
      <c r="G38" s="279"/>
      <c r="H38" s="279"/>
    </row>
    <row r="39" spans="1:8" x14ac:dyDescent="0.2">
      <c r="A39" s="279"/>
      <c r="B39" s="279"/>
      <c r="C39" s="279"/>
      <c r="D39" s="279"/>
      <c r="E39" s="279"/>
      <c r="F39" s="279"/>
      <c r="G39" s="279"/>
      <c r="H39" s="279"/>
    </row>
    <row r="40" spans="1:8" x14ac:dyDescent="0.2">
      <c r="A40" s="279"/>
      <c r="B40" s="279"/>
      <c r="C40" s="279"/>
      <c r="D40" s="279"/>
      <c r="E40" s="279"/>
      <c r="F40" s="279"/>
      <c r="G40" s="279"/>
      <c r="H40" s="279"/>
    </row>
    <row r="41" spans="1:8" x14ac:dyDescent="0.2">
      <c r="A41" s="279"/>
      <c r="B41" s="279"/>
      <c r="C41" s="279"/>
      <c r="D41" s="279"/>
      <c r="E41" s="279"/>
      <c r="F41" s="279"/>
      <c r="G41" s="279"/>
      <c r="H41" s="279"/>
    </row>
    <row r="42" spans="1:8" x14ac:dyDescent="0.2">
      <c r="A42" s="279"/>
      <c r="B42" s="279"/>
      <c r="C42" s="279"/>
      <c r="D42" s="279"/>
      <c r="E42" s="279"/>
      <c r="F42" s="279"/>
      <c r="G42" s="279"/>
      <c r="H42" s="279"/>
    </row>
    <row r="43" spans="1:8" x14ac:dyDescent="0.2">
      <c r="A43" s="279"/>
      <c r="B43" s="279"/>
      <c r="C43" s="279"/>
      <c r="D43" s="279"/>
      <c r="E43" s="279"/>
      <c r="F43" s="279"/>
      <c r="G43" s="279"/>
      <c r="H43" s="279"/>
    </row>
    <row r="44" spans="1:8" x14ac:dyDescent="0.2">
      <c r="A44" s="279"/>
      <c r="B44" s="279"/>
      <c r="C44" s="279"/>
      <c r="D44" s="279"/>
      <c r="E44" s="279"/>
      <c r="F44" s="279"/>
      <c r="G44" s="279"/>
      <c r="H44" s="279"/>
    </row>
    <row r="45" spans="1:8" x14ac:dyDescent="0.2">
      <c r="A45" s="279"/>
      <c r="B45" s="279"/>
      <c r="C45" s="279"/>
      <c r="D45" s="279"/>
      <c r="E45" s="279"/>
      <c r="F45" s="279"/>
      <c r="G45" s="279"/>
      <c r="H45" s="279"/>
    </row>
    <row r="46" spans="1:8" x14ac:dyDescent="0.2">
      <c r="A46" s="279"/>
      <c r="B46" s="279"/>
      <c r="C46" s="279"/>
      <c r="D46" s="279"/>
      <c r="E46" s="279"/>
      <c r="F46" s="279"/>
      <c r="G46" s="279"/>
      <c r="H46" s="279"/>
    </row>
  </sheetData>
  <sortState ref="A7:M20">
    <sortCondition ref="A7"/>
  </sortState>
  <mergeCells count="10">
    <mergeCell ref="A3:A4"/>
    <mergeCell ref="B3:D3"/>
    <mergeCell ref="E3:G3"/>
    <mergeCell ref="H3:J3"/>
    <mergeCell ref="K3:M3"/>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dimension ref="A1:Q29"/>
  <sheetViews>
    <sheetView showGridLines="0" zoomScaleNormal="100" workbookViewId="0">
      <selection activeCell="T24" sqref="T24"/>
    </sheetView>
  </sheetViews>
  <sheetFormatPr defaultRowHeight="12" x14ac:dyDescent="0.2"/>
  <cols>
    <col min="1" max="1" width="31.5703125" style="13" customWidth="1"/>
    <col min="2" max="13" width="8.5703125" style="13" customWidth="1"/>
    <col min="14" max="14" width="9.7109375" style="13" customWidth="1"/>
    <col min="15" max="16384" width="9.140625" style="13"/>
  </cols>
  <sheetData>
    <row r="1" spans="1:17" ht="18.75" x14ac:dyDescent="0.3">
      <c r="A1" s="21" t="s">
        <v>183</v>
      </c>
      <c r="N1" s="111" t="str">
        <f>Obsah!$A$1</f>
        <v>I. čtvrtletí 2019</v>
      </c>
    </row>
    <row r="2" spans="1:17" ht="7.5" customHeight="1" x14ac:dyDescent="0.2"/>
    <row r="3" spans="1:17" x14ac:dyDescent="0.2">
      <c r="A3" s="508"/>
      <c r="B3" s="510" t="s">
        <v>48</v>
      </c>
      <c r="C3" s="510"/>
      <c r="D3" s="510"/>
      <c r="E3" s="510" t="s">
        <v>49</v>
      </c>
      <c r="F3" s="510"/>
      <c r="G3" s="510"/>
      <c r="H3" s="510" t="s">
        <v>50</v>
      </c>
      <c r="I3" s="510"/>
      <c r="J3" s="510"/>
      <c r="K3" s="510" t="s">
        <v>51</v>
      </c>
      <c r="L3" s="510"/>
      <c r="M3" s="525"/>
      <c r="N3" s="524" t="s">
        <v>7</v>
      </c>
    </row>
    <row r="4" spans="1:17" x14ac:dyDescent="0.2">
      <c r="A4" s="509"/>
      <c r="B4" s="188" t="s">
        <v>8</v>
      </c>
      <c r="C4" s="188" t="s">
        <v>9</v>
      </c>
      <c r="D4" s="188" t="s">
        <v>10</v>
      </c>
      <c r="E4" s="188" t="s">
        <v>11</v>
      </c>
      <c r="F4" s="188" t="s">
        <v>12</v>
      </c>
      <c r="G4" s="188" t="s">
        <v>13</v>
      </c>
      <c r="H4" s="188" t="s">
        <v>14</v>
      </c>
      <c r="I4" s="188" t="s">
        <v>15</v>
      </c>
      <c r="J4" s="188" t="s">
        <v>16</v>
      </c>
      <c r="K4" s="188" t="s">
        <v>17</v>
      </c>
      <c r="L4" s="188" t="s">
        <v>18</v>
      </c>
      <c r="M4" s="59" t="s">
        <v>19</v>
      </c>
      <c r="N4" s="525"/>
    </row>
    <row r="5" spans="1:17" x14ac:dyDescent="0.2">
      <c r="A5" s="516" t="s">
        <v>240</v>
      </c>
      <c r="B5" s="518">
        <f>SUM(B6:D6)</f>
        <v>31557.932196426002</v>
      </c>
      <c r="C5" s="519"/>
      <c r="D5" s="520"/>
      <c r="E5" s="521">
        <f t="shared" ref="E5" si="0">SUM(E6:G6)</f>
        <v>0</v>
      </c>
      <c r="F5" s="521"/>
      <c r="G5" s="521"/>
      <c r="H5" s="522">
        <f t="shared" ref="H5" si="1">SUM(H6:J6)</f>
        <v>0</v>
      </c>
      <c r="I5" s="521"/>
      <c r="J5" s="523"/>
      <c r="K5" s="522">
        <f t="shared" ref="K5" si="2">SUM(K6:M6)</f>
        <v>0</v>
      </c>
      <c r="L5" s="521"/>
      <c r="M5" s="523"/>
      <c r="N5" s="515">
        <f>SUM(B6:M6)</f>
        <v>31557.932196426002</v>
      </c>
    </row>
    <row r="6" spans="1:17" x14ac:dyDescent="0.2">
      <c r="A6" s="517"/>
      <c r="B6" s="207">
        <f t="shared" ref="B6:M6" si="3">SUM(B7:B14)</f>
        <v>13004.59730778656</v>
      </c>
      <c r="C6" s="63">
        <f t="shared" si="3"/>
        <v>10052.142466870029</v>
      </c>
      <c r="D6" s="208">
        <f t="shared" si="3"/>
        <v>8501.1924217694086</v>
      </c>
      <c r="E6" s="441">
        <f t="shared" si="3"/>
        <v>0</v>
      </c>
      <c r="F6" s="441">
        <f t="shared" si="3"/>
        <v>0</v>
      </c>
      <c r="G6" s="441">
        <f t="shared" si="3"/>
        <v>0</v>
      </c>
      <c r="H6" s="442">
        <f t="shared" si="3"/>
        <v>0</v>
      </c>
      <c r="I6" s="441">
        <f t="shared" si="3"/>
        <v>0</v>
      </c>
      <c r="J6" s="443">
        <f t="shared" si="3"/>
        <v>0</v>
      </c>
      <c r="K6" s="442">
        <f t="shared" si="3"/>
        <v>0</v>
      </c>
      <c r="L6" s="441">
        <f t="shared" si="3"/>
        <v>0</v>
      </c>
      <c r="M6" s="443">
        <f t="shared" si="3"/>
        <v>0</v>
      </c>
      <c r="N6" s="500"/>
    </row>
    <row r="7" spans="1:17" x14ac:dyDescent="0.2">
      <c r="A7" s="28" t="s">
        <v>29</v>
      </c>
      <c r="B7" s="209">
        <v>3030.2646229265574</v>
      </c>
      <c r="C7" s="35">
        <v>2420.7534714386147</v>
      </c>
      <c r="D7" s="210">
        <v>2194.3928855033778</v>
      </c>
      <c r="E7" s="461">
        <v>0</v>
      </c>
      <c r="F7" s="461">
        <v>0</v>
      </c>
      <c r="G7" s="461">
        <v>0</v>
      </c>
      <c r="H7" s="462">
        <v>0</v>
      </c>
      <c r="I7" s="461">
        <v>0</v>
      </c>
      <c r="J7" s="463">
        <v>0</v>
      </c>
      <c r="K7" s="462">
        <v>0</v>
      </c>
      <c r="L7" s="461">
        <v>0</v>
      </c>
      <c r="M7" s="463">
        <v>0</v>
      </c>
      <c r="N7" s="39">
        <f t="shared" ref="N7:N12" si="4">SUM(B7:M7)</f>
        <v>7645.4109798685495</v>
      </c>
      <c r="P7" s="236"/>
      <c r="Q7" s="236"/>
    </row>
    <row r="8" spans="1:17" x14ac:dyDescent="0.2">
      <c r="A8" s="47" t="s">
        <v>0</v>
      </c>
      <c r="B8" s="201">
        <v>323.95671500000009</v>
      </c>
      <c r="C8" s="16">
        <v>263.91677499999997</v>
      </c>
      <c r="D8" s="211">
        <v>226.92593799999997</v>
      </c>
      <c r="E8" s="451">
        <v>0</v>
      </c>
      <c r="F8" s="452">
        <v>0</v>
      </c>
      <c r="G8" s="453">
        <v>0</v>
      </c>
      <c r="H8" s="454">
        <v>0</v>
      </c>
      <c r="I8" s="452">
        <v>0</v>
      </c>
      <c r="J8" s="455">
        <v>0</v>
      </c>
      <c r="K8" s="454">
        <v>0</v>
      </c>
      <c r="L8" s="452">
        <v>0</v>
      </c>
      <c r="M8" s="455">
        <v>0</v>
      </c>
      <c r="N8" s="40">
        <f t="shared" si="4"/>
        <v>814.79942800000003</v>
      </c>
      <c r="P8" s="236"/>
      <c r="Q8" s="236"/>
    </row>
    <row r="9" spans="1:17" x14ac:dyDescent="0.2">
      <c r="A9" s="47" t="s">
        <v>1</v>
      </c>
      <c r="B9" s="201">
        <v>136.81833599999999</v>
      </c>
      <c r="C9" s="16">
        <v>117.46824399999997</v>
      </c>
      <c r="D9" s="211">
        <v>85.106993999999986</v>
      </c>
      <c r="E9" s="451">
        <v>0</v>
      </c>
      <c r="F9" s="452">
        <v>0</v>
      </c>
      <c r="G9" s="453">
        <v>0</v>
      </c>
      <c r="H9" s="454">
        <v>0</v>
      </c>
      <c r="I9" s="452">
        <v>0</v>
      </c>
      <c r="J9" s="455">
        <v>0</v>
      </c>
      <c r="K9" s="454">
        <v>0</v>
      </c>
      <c r="L9" s="452">
        <v>0</v>
      </c>
      <c r="M9" s="455">
        <v>0</v>
      </c>
      <c r="N9" s="40">
        <f t="shared" si="4"/>
        <v>339.39357399999994</v>
      </c>
      <c r="P9" s="236"/>
      <c r="Q9" s="236"/>
    </row>
    <row r="10" spans="1:17" x14ac:dyDescent="0.2">
      <c r="A10" s="47" t="s">
        <v>2</v>
      </c>
      <c r="B10" s="201">
        <v>61.844796000000024</v>
      </c>
      <c r="C10" s="16">
        <v>43.660808000000003</v>
      </c>
      <c r="D10" s="211">
        <v>32.96470999999999</v>
      </c>
      <c r="E10" s="451">
        <v>0</v>
      </c>
      <c r="F10" s="452">
        <v>0</v>
      </c>
      <c r="G10" s="453">
        <v>0</v>
      </c>
      <c r="H10" s="454">
        <v>0</v>
      </c>
      <c r="I10" s="452">
        <v>0</v>
      </c>
      <c r="J10" s="455">
        <v>0</v>
      </c>
      <c r="K10" s="454">
        <v>0</v>
      </c>
      <c r="L10" s="452">
        <v>0</v>
      </c>
      <c r="M10" s="455">
        <v>0</v>
      </c>
      <c r="N10" s="40">
        <f t="shared" si="4"/>
        <v>138.47031400000003</v>
      </c>
      <c r="P10" s="236"/>
      <c r="Q10" s="236"/>
    </row>
    <row r="11" spans="1:17" x14ac:dyDescent="0.2">
      <c r="A11" s="47" t="s">
        <v>6</v>
      </c>
      <c r="B11" s="201">
        <v>39.39667</v>
      </c>
      <c r="C11" s="16">
        <v>35.083198000000003</v>
      </c>
      <c r="D11" s="211">
        <v>37.186003000000007</v>
      </c>
      <c r="E11" s="451">
        <v>0</v>
      </c>
      <c r="F11" s="452">
        <v>0</v>
      </c>
      <c r="G11" s="453">
        <v>0</v>
      </c>
      <c r="H11" s="454">
        <v>0</v>
      </c>
      <c r="I11" s="452">
        <v>0</v>
      </c>
      <c r="J11" s="455">
        <v>0</v>
      </c>
      <c r="K11" s="454">
        <v>0</v>
      </c>
      <c r="L11" s="452">
        <v>0</v>
      </c>
      <c r="M11" s="455">
        <v>0</v>
      </c>
      <c r="N11" s="40">
        <f t="shared" si="4"/>
        <v>111.66587100000001</v>
      </c>
      <c r="P11" s="236"/>
      <c r="Q11" s="236"/>
    </row>
    <row r="12" spans="1:17" x14ac:dyDescent="0.2">
      <c r="A12" s="47" t="s">
        <v>28</v>
      </c>
      <c r="B12" s="201">
        <v>5791.9732192000029</v>
      </c>
      <c r="C12" s="16">
        <v>4397.523213200001</v>
      </c>
      <c r="D12" s="211">
        <v>3657.5317472000011</v>
      </c>
      <c r="E12" s="451">
        <v>0</v>
      </c>
      <c r="F12" s="452">
        <v>0</v>
      </c>
      <c r="G12" s="453">
        <v>0</v>
      </c>
      <c r="H12" s="454">
        <v>0</v>
      </c>
      <c r="I12" s="452">
        <v>0</v>
      </c>
      <c r="J12" s="455">
        <v>0</v>
      </c>
      <c r="K12" s="454">
        <v>0</v>
      </c>
      <c r="L12" s="452">
        <v>0</v>
      </c>
      <c r="M12" s="455">
        <v>0</v>
      </c>
      <c r="N12" s="40">
        <f t="shared" si="4"/>
        <v>13847.028179600004</v>
      </c>
      <c r="P12" s="236"/>
      <c r="Q12" s="236"/>
    </row>
    <row r="13" spans="1:17" x14ac:dyDescent="0.2">
      <c r="A13" s="47" t="s">
        <v>5</v>
      </c>
      <c r="B13" s="201">
        <v>3271.4411226600009</v>
      </c>
      <c r="C13" s="16">
        <v>2507.2209782314139</v>
      </c>
      <c r="D13" s="211">
        <v>2053.34837306603</v>
      </c>
      <c r="E13" s="451">
        <v>0</v>
      </c>
      <c r="F13" s="452">
        <v>0</v>
      </c>
      <c r="G13" s="453">
        <v>0</v>
      </c>
      <c r="H13" s="454">
        <v>0</v>
      </c>
      <c r="I13" s="452">
        <v>0</v>
      </c>
      <c r="J13" s="455">
        <v>0</v>
      </c>
      <c r="K13" s="454">
        <v>0</v>
      </c>
      <c r="L13" s="452">
        <v>0</v>
      </c>
      <c r="M13" s="455">
        <v>0</v>
      </c>
      <c r="N13" s="40">
        <f t="shared" ref="N13:N14" si="5">SUM(B13:M13)</f>
        <v>7832.0104739574454</v>
      </c>
      <c r="P13" s="236"/>
      <c r="Q13" s="236"/>
    </row>
    <row r="14" spans="1:17" ht="12.75" thickBot="1" x14ac:dyDescent="0.25">
      <c r="A14" s="37" t="s">
        <v>3</v>
      </c>
      <c r="B14" s="217">
        <v>348.90182599999986</v>
      </c>
      <c r="C14" s="7">
        <v>266.51577899999995</v>
      </c>
      <c r="D14" s="228">
        <v>213.73577099999991</v>
      </c>
      <c r="E14" s="464">
        <v>0</v>
      </c>
      <c r="F14" s="464">
        <v>0</v>
      </c>
      <c r="G14" s="464">
        <v>0</v>
      </c>
      <c r="H14" s="465">
        <v>0</v>
      </c>
      <c r="I14" s="464">
        <v>0</v>
      </c>
      <c r="J14" s="466">
        <v>0</v>
      </c>
      <c r="K14" s="465">
        <v>0</v>
      </c>
      <c r="L14" s="464">
        <v>0</v>
      </c>
      <c r="M14" s="466">
        <v>0</v>
      </c>
      <c r="N14" s="41">
        <f t="shared" si="5"/>
        <v>829.15337599999975</v>
      </c>
      <c r="P14" s="236"/>
      <c r="Q14" s="236"/>
    </row>
    <row r="15" spans="1:17" x14ac:dyDescent="0.2">
      <c r="A15" s="233" t="s">
        <v>258</v>
      </c>
      <c r="N15" s="4" t="s">
        <v>82</v>
      </c>
    </row>
    <row r="16" spans="1:17" x14ac:dyDescent="0.2">
      <c r="B16" s="14"/>
    </row>
    <row r="17" spans="2:2" x14ac:dyDescent="0.2">
      <c r="B17" s="14"/>
    </row>
    <row r="18" spans="2:2" x14ac:dyDescent="0.2">
      <c r="B18" s="14"/>
    </row>
    <row r="19" spans="2:2" x14ac:dyDescent="0.2">
      <c r="B19" s="14"/>
    </row>
    <row r="20" spans="2:2" x14ac:dyDescent="0.2">
      <c r="B20" s="14"/>
    </row>
    <row r="21" spans="2:2" x14ac:dyDescent="0.2">
      <c r="B21" s="14"/>
    </row>
    <row r="22" spans="2:2" x14ac:dyDescent="0.2">
      <c r="B22" s="14"/>
    </row>
    <row r="23" spans="2:2" x14ac:dyDescent="0.2">
      <c r="B23" s="14"/>
    </row>
    <row r="24" spans="2:2" x14ac:dyDescent="0.2">
      <c r="B24" s="14"/>
    </row>
    <row r="25" spans="2:2" x14ac:dyDescent="0.2">
      <c r="B25" s="14"/>
    </row>
    <row r="26" spans="2:2" x14ac:dyDescent="0.2">
      <c r="B26" s="14"/>
    </row>
    <row r="27" spans="2:2" x14ac:dyDescent="0.2">
      <c r="B27" s="14"/>
    </row>
    <row r="28" spans="2:2" x14ac:dyDescent="0.2">
      <c r="B28" s="14"/>
    </row>
    <row r="29" spans="2:2" x14ac:dyDescent="0.2">
      <c r="B29" s="14"/>
    </row>
  </sheetData>
  <mergeCells count="12">
    <mergeCell ref="N5:N6"/>
    <mergeCell ref="A3:A4"/>
    <mergeCell ref="B3:D3"/>
    <mergeCell ref="E3:G3"/>
    <mergeCell ref="H3:J3"/>
    <mergeCell ref="K3:M3"/>
    <mergeCell ref="N3:N4"/>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1"/>
  <dimension ref="A1:J19"/>
  <sheetViews>
    <sheetView showGridLines="0" workbookViewId="0">
      <selection activeCell="M18" sqref="M18"/>
    </sheetView>
  </sheetViews>
  <sheetFormatPr defaultRowHeight="12" x14ac:dyDescent="0.2"/>
  <cols>
    <col min="1" max="1" width="28.28515625" style="13" customWidth="1"/>
    <col min="2" max="7" width="12" style="13" customWidth="1"/>
    <col min="8" max="8" width="16.5703125" style="13" customWidth="1"/>
    <col min="9" max="9" width="12" style="13" customWidth="1"/>
    <col min="10" max="10" width="15.28515625" style="13" customWidth="1"/>
    <col min="11" max="11" width="9.140625" style="13" bestFit="1" customWidth="1"/>
    <col min="12" max="13" width="9.140625" style="13" customWidth="1"/>
    <col min="14" max="14" width="10.5703125" style="13" customWidth="1"/>
    <col min="15" max="15" width="12.7109375" style="13" customWidth="1"/>
    <col min="16" max="16384" width="9.140625" style="13"/>
  </cols>
  <sheetData>
    <row r="1" spans="1:10" ht="18.75" x14ac:dyDescent="0.3">
      <c r="A1" s="21" t="s">
        <v>185</v>
      </c>
      <c r="B1" s="9"/>
      <c r="J1" s="111" t="str">
        <f>Obsah!$A$1</f>
        <v>I. čtvrtletí 2019</v>
      </c>
    </row>
    <row r="2" spans="1:10" ht="7.5" customHeight="1" x14ac:dyDescent="0.2">
      <c r="A2" s="9"/>
      <c r="B2" s="535"/>
      <c r="C2" s="535"/>
      <c r="D2" s="535"/>
      <c r="E2" s="535"/>
      <c r="F2" s="535"/>
      <c r="G2" s="535"/>
      <c r="H2" s="535"/>
      <c r="I2" s="535"/>
      <c r="J2" s="535"/>
    </row>
    <row r="3" spans="1:10" ht="24" x14ac:dyDescent="0.2">
      <c r="A3" s="234"/>
      <c r="B3" s="23" t="s">
        <v>29</v>
      </c>
      <c r="C3" s="23" t="s">
        <v>0</v>
      </c>
      <c r="D3" s="23" t="s">
        <v>1</v>
      </c>
      <c r="E3" s="23" t="s">
        <v>2</v>
      </c>
      <c r="F3" s="23" t="s">
        <v>6</v>
      </c>
      <c r="G3" s="23" t="s">
        <v>28</v>
      </c>
      <c r="H3" s="23" t="s">
        <v>5</v>
      </c>
      <c r="I3" s="23" t="s">
        <v>3</v>
      </c>
      <c r="J3" s="23" t="s">
        <v>4</v>
      </c>
    </row>
    <row r="4" spans="1:10" ht="12" customHeight="1" x14ac:dyDescent="0.2">
      <c r="A4" s="76" t="s">
        <v>242</v>
      </c>
      <c r="B4" s="66">
        <f>SUM(B5:B18)</f>
        <v>7645.4109798685504</v>
      </c>
      <c r="C4" s="66">
        <f t="shared" ref="C4:I4" si="0">SUM(C5:C18)</f>
        <v>814.79942799999992</v>
      </c>
      <c r="D4" s="66">
        <f t="shared" si="0"/>
        <v>339.39357399999994</v>
      </c>
      <c r="E4" s="66">
        <f t="shared" si="0"/>
        <v>138.470314</v>
      </c>
      <c r="F4" s="66">
        <f t="shared" si="0"/>
        <v>111.66587099999998</v>
      </c>
      <c r="G4" s="66">
        <f t="shared" si="0"/>
        <v>13847.028179599998</v>
      </c>
      <c r="H4" s="66">
        <f t="shared" si="0"/>
        <v>7832.0104739574435</v>
      </c>
      <c r="I4" s="66">
        <f t="shared" si="0"/>
        <v>829.15337599999998</v>
      </c>
      <c r="J4" s="66">
        <f t="shared" ref="J4" si="1">SUM(B4:I4)</f>
        <v>31557.932196425991</v>
      </c>
    </row>
    <row r="5" spans="1:10" x14ac:dyDescent="0.2">
      <c r="A5" s="28" t="s">
        <v>198</v>
      </c>
      <c r="B5" s="10">
        <v>144.46867300000002</v>
      </c>
      <c r="C5" s="10">
        <v>9.9846430000000002</v>
      </c>
      <c r="D5" s="10">
        <v>130.20441899999997</v>
      </c>
      <c r="E5" s="10">
        <v>17.011959999999998</v>
      </c>
      <c r="F5" s="10">
        <v>1.386925</v>
      </c>
      <c r="G5" s="10">
        <v>2595.6496109999998</v>
      </c>
      <c r="H5" s="10">
        <v>1772.6048930000004</v>
      </c>
      <c r="I5" s="10">
        <v>77.652989000000005</v>
      </c>
      <c r="J5" s="14">
        <f t="shared" ref="J5:J18" si="2">SUM(B5:I5)</f>
        <v>4748.964113</v>
      </c>
    </row>
    <row r="6" spans="1:10" x14ac:dyDescent="0.2">
      <c r="A6" s="29" t="s">
        <v>110</v>
      </c>
      <c r="B6" s="11">
        <v>388.31521400000008</v>
      </c>
      <c r="C6" s="11">
        <v>13.010260000000001</v>
      </c>
      <c r="D6" s="11">
        <v>25.520517999999996</v>
      </c>
      <c r="E6" s="11">
        <v>3.0115700000000003</v>
      </c>
      <c r="F6" s="11">
        <v>5.7562980000000001</v>
      </c>
      <c r="G6" s="11">
        <v>829.71233399999994</v>
      </c>
      <c r="H6" s="11">
        <v>528.37891499999989</v>
      </c>
      <c r="I6" s="11">
        <v>57.580104999999996</v>
      </c>
      <c r="J6" s="6">
        <f t="shared" si="2"/>
        <v>1851.285214</v>
      </c>
    </row>
    <row r="7" spans="1:10" x14ac:dyDescent="0.2">
      <c r="A7" s="29" t="s">
        <v>111</v>
      </c>
      <c r="B7" s="11">
        <v>195.76389700000001</v>
      </c>
      <c r="C7" s="11">
        <v>1.8140000000000001</v>
      </c>
      <c r="D7" s="11">
        <v>0.42279999999999995</v>
      </c>
      <c r="E7" s="11">
        <v>0.312</v>
      </c>
      <c r="F7" s="11">
        <v>8.2373999999999992</v>
      </c>
      <c r="G7" s="11">
        <v>1111.1368390000002</v>
      </c>
      <c r="H7" s="11">
        <v>331.57233000000008</v>
      </c>
      <c r="I7" s="11">
        <v>327.34025700000012</v>
      </c>
      <c r="J7" s="6">
        <f t="shared" si="2"/>
        <v>1976.5995230000005</v>
      </c>
    </row>
    <row r="8" spans="1:10" x14ac:dyDescent="0.2">
      <c r="A8" s="29" t="s">
        <v>112</v>
      </c>
      <c r="B8" s="11">
        <v>80.97156600000001</v>
      </c>
      <c r="C8" s="11">
        <v>52.230699999999999</v>
      </c>
      <c r="D8" s="11">
        <v>7.0754390000000003</v>
      </c>
      <c r="E8" s="11">
        <v>8.6888199999999998</v>
      </c>
      <c r="F8" s="11">
        <v>3.0024199999999999</v>
      </c>
      <c r="G8" s="11">
        <v>649.0651230000002</v>
      </c>
      <c r="H8" s="11">
        <v>310.08814699999999</v>
      </c>
      <c r="I8" s="11">
        <v>68.609975000000006</v>
      </c>
      <c r="J8" s="6">
        <f t="shared" si="2"/>
        <v>1179.7321900000002</v>
      </c>
    </row>
    <row r="9" spans="1:10" x14ac:dyDescent="0.2">
      <c r="A9" s="29" t="s">
        <v>197</v>
      </c>
      <c r="B9" s="11">
        <v>38.933430000000001</v>
      </c>
      <c r="C9" s="11">
        <v>17.311800000000002</v>
      </c>
      <c r="D9" s="11">
        <v>1.6174500000000001</v>
      </c>
      <c r="E9" s="11">
        <v>1.7221900000000001</v>
      </c>
      <c r="F9" s="11">
        <v>4.8742269999999994</v>
      </c>
      <c r="G9" s="11">
        <v>349.39603199999982</v>
      </c>
      <c r="H9" s="11">
        <v>140.20734199999998</v>
      </c>
      <c r="I9" s="11">
        <v>0.21248</v>
      </c>
      <c r="J9" s="6">
        <f t="shared" si="2"/>
        <v>554.27495099999976</v>
      </c>
    </row>
    <row r="10" spans="1:10" x14ac:dyDescent="0.2">
      <c r="A10" s="29" t="s">
        <v>113</v>
      </c>
      <c r="B10" s="11">
        <v>284.45197486854937</v>
      </c>
      <c r="C10" s="11">
        <v>3.5088300000000001</v>
      </c>
      <c r="D10" s="11">
        <v>4.501030000000001</v>
      </c>
      <c r="E10" s="11">
        <v>3.9755100000000003</v>
      </c>
      <c r="F10" s="11">
        <v>0.46066999999999997</v>
      </c>
      <c r="G10" s="11">
        <v>700.69830900000011</v>
      </c>
      <c r="H10" s="11">
        <v>413.90932199999997</v>
      </c>
      <c r="I10" s="11">
        <v>10.404595</v>
      </c>
      <c r="J10" s="6">
        <f t="shared" si="2"/>
        <v>1421.9102408685494</v>
      </c>
    </row>
    <row r="11" spans="1:10" x14ac:dyDescent="0.2">
      <c r="A11" s="29" t="s">
        <v>114</v>
      </c>
      <c r="B11" s="11">
        <v>63.686431000000006</v>
      </c>
      <c r="C11" s="11">
        <v>2.9710000000000001</v>
      </c>
      <c r="D11" s="11">
        <v>4.165</v>
      </c>
      <c r="E11" s="11">
        <v>0.47189999999999999</v>
      </c>
      <c r="F11" s="11">
        <v>4.4499899999999997</v>
      </c>
      <c r="G11" s="11">
        <v>428.75683800000002</v>
      </c>
      <c r="H11" s="11">
        <v>243.04241500000001</v>
      </c>
      <c r="I11" s="11">
        <v>24.774159999999998</v>
      </c>
      <c r="J11" s="6">
        <f t="shared" si="2"/>
        <v>772.31773400000009</v>
      </c>
    </row>
    <row r="12" spans="1:10" x14ac:dyDescent="0.2">
      <c r="A12" s="29" t="s">
        <v>115</v>
      </c>
      <c r="B12" s="11">
        <v>2086.8664900000003</v>
      </c>
      <c r="C12" s="11">
        <v>328.26932599999992</v>
      </c>
      <c r="D12" s="11">
        <v>25.010398000000002</v>
      </c>
      <c r="E12" s="11">
        <v>31.511365000000001</v>
      </c>
      <c r="F12" s="11">
        <v>0.34814000000000001</v>
      </c>
      <c r="G12" s="11">
        <v>2087.0658339999995</v>
      </c>
      <c r="H12" s="11">
        <v>1413.3410837774436</v>
      </c>
      <c r="I12" s="11">
        <v>37.767265999999999</v>
      </c>
      <c r="J12" s="6">
        <f t="shared" si="2"/>
        <v>6010.1799027774432</v>
      </c>
    </row>
    <row r="13" spans="1:10" x14ac:dyDescent="0.2">
      <c r="A13" s="29" t="s">
        <v>116</v>
      </c>
      <c r="B13" s="11">
        <v>212.92200299999999</v>
      </c>
      <c r="C13" s="11">
        <v>12.089</v>
      </c>
      <c r="D13" s="11">
        <v>0.7046</v>
      </c>
      <c r="E13" s="11">
        <v>14.108131999999999</v>
      </c>
      <c r="F13" s="11">
        <v>3.0063299999999997</v>
      </c>
      <c r="G13" s="11">
        <v>633.97788299999991</v>
      </c>
      <c r="H13" s="11">
        <v>345.84070599999995</v>
      </c>
      <c r="I13" s="11">
        <v>7.577900999999998</v>
      </c>
      <c r="J13" s="6">
        <f t="shared" si="2"/>
        <v>1230.226555</v>
      </c>
    </row>
    <row r="14" spans="1:10" x14ac:dyDescent="0.2">
      <c r="A14" s="29" t="s">
        <v>117</v>
      </c>
      <c r="B14" s="11">
        <v>218.00640699999997</v>
      </c>
      <c r="C14" s="11">
        <v>0</v>
      </c>
      <c r="D14" s="11">
        <v>41.071249999999992</v>
      </c>
      <c r="E14" s="11">
        <v>7.2429570000000005</v>
      </c>
      <c r="F14" s="11">
        <v>9.7669200000000007</v>
      </c>
      <c r="G14" s="11">
        <v>529.89804000000004</v>
      </c>
      <c r="H14" s="11">
        <v>338.36229500000007</v>
      </c>
      <c r="I14" s="11">
        <v>107.996492</v>
      </c>
      <c r="J14" s="6">
        <f t="shared" si="2"/>
        <v>1252.3443610000002</v>
      </c>
    </row>
    <row r="15" spans="1:10" x14ac:dyDescent="0.2">
      <c r="A15" s="29" t="s">
        <v>118</v>
      </c>
      <c r="B15" s="11">
        <v>338.65876000000003</v>
      </c>
      <c r="C15" s="11">
        <v>3.8969999999999998</v>
      </c>
      <c r="D15" s="11">
        <v>15.79542</v>
      </c>
      <c r="E15" s="11">
        <v>1.3847799999999999</v>
      </c>
      <c r="F15" s="11">
        <v>19.700290000000003</v>
      </c>
      <c r="G15" s="11">
        <v>741.36415600000009</v>
      </c>
      <c r="H15" s="11">
        <v>517.62128100000018</v>
      </c>
      <c r="I15" s="11">
        <v>23.774829999999998</v>
      </c>
      <c r="J15" s="6">
        <f t="shared" si="2"/>
        <v>1662.1965170000003</v>
      </c>
    </row>
    <row r="16" spans="1:10" x14ac:dyDescent="0.2">
      <c r="A16" s="29" t="s">
        <v>119</v>
      </c>
      <c r="B16" s="11">
        <v>1649.2412100000001</v>
      </c>
      <c r="C16" s="11">
        <v>120.15008999999999</v>
      </c>
      <c r="D16" s="11">
        <v>9.9817499999999981</v>
      </c>
      <c r="E16" s="11">
        <v>36.572725000000005</v>
      </c>
      <c r="F16" s="11">
        <v>4.1411209999999992</v>
      </c>
      <c r="G16" s="11">
        <v>1087.3444445999999</v>
      </c>
      <c r="H16" s="11">
        <v>427.98647118000002</v>
      </c>
      <c r="I16" s="11">
        <v>14.777376999999998</v>
      </c>
      <c r="J16" s="6">
        <f t="shared" si="2"/>
        <v>3350.1951887800001</v>
      </c>
    </row>
    <row r="17" spans="1:10" x14ac:dyDescent="0.2">
      <c r="A17" s="29" t="s">
        <v>120</v>
      </c>
      <c r="B17" s="11">
        <v>1240.5434910000004</v>
      </c>
      <c r="C17" s="11">
        <v>243.44095900000002</v>
      </c>
      <c r="D17" s="11">
        <v>63.458530000000003</v>
      </c>
      <c r="E17" s="11">
        <v>3.8644229999999999</v>
      </c>
      <c r="F17" s="11">
        <v>43.695709999999998</v>
      </c>
      <c r="G17" s="11">
        <v>1560.4366769999997</v>
      </c>
      <c r="H17" s="11">
        <v>747.57822399999998</v>
      </c>
      <c r="I17" s="11">
        <v>68.237125000000006</v>
      </c>
      <c r="J17" s="6">
        <f t="shared" si="2"/>
        <v>3971.2551390000003</v>
      </c>
    </row>
    <row r="18" spans="1:10" ht="12.75" thickBot="1" x14ac:dyDescent="0.25">
      <c r="A18" s="37" t="s">
        <v>121</v>
      </c>
      <c r="B18" s="12">
        <v>702.58143300000006</v>
      </c>
      <c r="C18" s="12">
        <v>6.1218199999999996</v>
      </c>
      <c r="D18" s="12">
        <v>9.8649699999999996</v>
      </c>
      <c r="E18" s="12">
        <v>8.5919819999999998</v>
      </c>
      <c r="F18" s="12">
        <v>2.8394299999999997</v>
      </c>
      <c r="G18" s="12">
        <v>542.52605900000003</v>
      </c>
      <c r="H18" s="12">
        <v>301.47704900000008</v>
      </c>
      <c r="I18" s="12">
        <v>2.4478240000000002</v>
      </c>
      <c r="J18" s="7">
        <f t="shared" si="2"/>
        <v>1576.4505670000001</v>
      </c>
    </row>
    <row r="19" spans="1:10" x14ac:dyDescent="0.2">
      <c r="A19" s="233" t="s">
        <v>258</v>
      </c>
      <c r="J19" s="4" t="s">
        <v>82</v>
      </c>
    </row>
  </sheetData>
  <sortState ref="A5:J18">
    <sortCondition ref="A5"/>
  </sortState>
  <mergeCells count="1">
    <mergeCell ref="B2:J2"/>
  </mergeCells>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2"/>
  <sheetViews>
    <sheetView showGridLines="0" view="pageBreakPreview" zoomScale="115" zoomScaleNormal="100" zoomScaleSheetLayoutView="115" workbookViewId="0">
      <selection activeCell="A26" sqref="A26"/>
    </sheetView>
  </sheetViews>
  <sheetFormatPr defaultRowHeight="12" x14ac:dyDescent="0.2"/>
  <cols>
    <col min="1" max="1" width="42.7109375" style="123" customWidth="1"/>
    <col min="2" max="9" width="11.42578125" style="123" customWidth="1"/>
    <col min="10" max="12" width="8" style="123" customWidth="1"/>
    <col min="13" max="13" width="8.42578125" style="123" customWidth="1"/>
    <col min="14" max="14" width="7.85546875" style="123" customWidth="1"/>
    <col min="15" max="15" width="18.140625" style="123" bestFit="1" customWidth="1"/>
    <col min="16" max="20" width="9.140625" style="123" customWidth="1"/>
    <col min="21" max="16384" width="9.140625" style="123"/>
  </cols>
  <sheetData>
    <row r="1" spans="1:15" ht="18.75" x14ac:dyDescent="0.3">
      <c r="A1" s="164" t="s">
        <v>217</v>
      </c>
      <c r="I1" s="165" t="str">
        <f>Obsah!$A$1</f>
        <v>I. čtvrtletí 2019</v>
      </c>
    </row>
    <row r="2" spans="1:15" ht="1.5" customHeight="1" x14ac:dyDescent="0.2">
      <c r="F2" s="178"/>
      <c r="G2" s="178"/>
      <c r="H2" s="178"/>
      <c r="I2" s="178"/>
      <c r="J2" s="178"/>
    </row>
    <row r="3" spans="1:15" ht="5.0999999999999996" customHeight="1" x14ac:dyDescent="0.2">
      <c r="F3" s="178"/>
      <c r="G3" s="178"/>
      <c r="H3" s="178"/>
      <c r="I3" s="178"/>
      <c r="J3" s="178"/>
    </row>
    <row r="4" spans="1:15" ht="5.0999999999999996" customHeight="1" x14ac:dyDescent="0.2">
      <c r="A4" s="13"/>
      <c r="B4" s="245"/>
      <c r="C4" s="245"/>
      <c r="D4" s="245"/>
      <c r="E4" s="245"/>
      <c r="F4" s="184"/>
      <c r="J4" s="184"/>
      <c r="K4" s="238"/>
    </row>
    <row r="5" spans="1:15" ht="12.75" customHeight="1" x14ac:dyDescent="0.2">
      <c r="A5" s="26"/>
      <c r="B5" s="536" t="s">
        <v>8</v>
      </c>
      <c r="C5" s="537"/>
      <c r="D5" s="536" t="s">
        <v>9</v>
      </c>
      <c r="E5" s="537"/>
      <c r="F5" s="536" t="s">
        <v>10</v>
      </c>
      <c r="G5" s="538"/>
      <c r="H5" s="536" t="s">
        <v>7</v>
      </c>
      <c r="I5" s="538"/>
    </row>
    <row r="6" spans="1:15" x14ac:dyDescent="0.2">
      <c r="A6" s="26"/>
      <c r="B6" s="298" t="s">
        <v>282</v>
      </c>
      <c r="C6" s="298" t="s">
        <v>52</v>
      </c>
      <c r="D6" s="298" t="s">
        <v>282</v>
      </c>
      <c r="E6" s="298" t="s">
        <v>52</v>
      </c>
      <c r="F6" s="298" t="s">
        <v>282</v>
      </c>
      <c r="G6" s="299" t="s">
        <v>52</v>
      </c>
      <c r="H6" s="298" t="s">
        <v>282</v>
      </c>
      <c r="I6" s="299" t="s">
        <v>52</v>
      </c>
      <c r="J6" s="184"/>
      <c r="O6" s="184"/>
    </row>
    <row r="7" spans="1:15" x14ac:dyDescent="0.2">
      <c r="A7" s="243" t="s">
        <v>245</v>
      </c>
      <c r="B7" s="307">
        <v>2085.9469999999988</v>
      </c>
      <c r="C7" s="304">
        <v>4.7275107241126976E-2</v>
      </c>
      <c r="D7" s="305">
        <v>2085.9169999999986</v>
      </c>
      <c r="E7" s="304">
        <v>4.7303397776572442E-2</v>
      </c>
      <c r="F7" s="305">
        <v>2085.9469999999988</v>
      </c>
      <c r="G7" s="304">
        <v>4.7304405289315669E-2</v>
      </c>
      <c r="H7" s="305">
        <v>2085.9469999999988</v>
      </c>
      <c r="I7" s="304">
        <v>4.7304405289315669E-2</v>
      </c>
      <c r="J7" s="187"/>
      <c r="O7" s="92"/>
    </row>
    <row r="8" spans="1:15" x14ac:dyDescent="0.2">
      <c r="A8" s="240" t="s">
        <v>283</v>
      </c>
      <c r="B8" s="307">
        <v>900904.67799999996</v>
      </c>
      <c r="C8" s="304">
        <v>4.110503436760915E-2</v>
      </c>
      <c r="D8" s="305">
        <v>660853.09400000004</v>
      </c>
      <c r="E8" s="304">
        <v>3.7796556985391583E-2</v>
      </c>
      <c r="F8" s="305">
        <v>586817.31799999997</v>
      </c>
      <c r="G8" s="304">
        <v>3.6649460677048724E-2</v>
      </c>
      <c r="H8" s="305">
        <v>2148575.09</v>
      </c>
      <c r="I8" s="304">
        <v>3.8773678733000201E-2</v>
      </c>
      <c r="J8" s="187"/>
      <c r="O8" s="92"/>
    </row>
    <row r="9" spans="1:15" x14ac:dyDescent="0.2">
      <c r="A9" s="241" t="s">
        <v>284</v>
      </c>
      <c r="B9" s="306">
        <v>709351.56799999997</v>
      </c>
      <c r="C9" s="303">
        <v>5.0835266793580532E-2</v>
      </c>
      <c r="D9" s="300">
        <v>512485.09900000016</v>
      </c>
      <c r="E9" s="303">
        <v>4.7278118376231588E-2</v>
      </c>
      <c r="F9" s="300">
        <v>449021.16400000005</v>
      </c>
      <c r="G9" s="303">
        <v>4.8264368477810328E-2</v>
      </c>
      <c r="H9" s="300">
        <v>1670857.8310000002</v>
      </c>
      <c r="I9" s="303">
        <v>4.9002946989658146E-2</v>
      </c>
      <c r="J9" s="176"/>
      <c r="K9" s="178"/>
      <c r="L9" s="178" t="str">
        <f>+B5</f>
        <v>Leden</v>
      </c>
      <c r="M9" s="178" t="str">
        <f>+D5</f>
        <v>Únor</v>
      </c>
      <c r="N9" s="178" t="str">
        <f>+F5</f>
        <v>Březen</v>
      </c>
      <c r="O9" s="179"/>
    </row>
    <row r="10" spans="1:15" x14ac:dyDescent="0.2">
      <c r="A10" s="57" t="s">
        <v>44</v>
      </c>
      <c r="B10" s="308">
        <v>0</v>
      </c>
      <c r="C10" s="73">
        <v>0</v>
      </c>
      <c r="D10" s="296">
        <v>0</v>
      </c>
      <c r="E10" s="301">
        <v>0</v>
      </c>
      <c r="F10" s="296">
        <v>0</v>
      </c>
      <c r="G10" s="301">
        <v>0</v>
      </c>
      <c r="H10" s="296">
        <v>0</v>
      </c>
      <c r="I10" s="301">
        <v>0</v>
      </c>
      <c r="J10" s="176"/>
      <c r="K10" s="178" t="str">
        <f>+A10</f>
        <v>Biomasa</v>
      </c>
      <c r="L10" s="168">
        <f>+B10</f>
        <v>0</v>
      </c>
      <c r="M10" s="168">
        <f>+D10</f>
        <v>0</v>
      </c>
      <c r="N10" s="168">
        <f>+F10</f>
        <v>0</v>
      </c>
      <c r="O10" s="246"/>
    </row>
    <row r="11" spans="1:15" x14ac:dyDescent="0.2">
      <c r="A11" s="57" t="s">
        <v>43</v>
      </c>
      <c r="B11" s="308">
        <v>3978</v>
      </c>
      <c r="C11" s="467">
        <v>5.9346470047942503E-2</v>
      </c>
      <c r="D11" s="314">
        <v>3528</v>
      </c>
      <c r="E11" s="313">
        <v>6.1150159624795926E-2</v>
      </c>
      <c r="F11" s="314">
        <v>3911</v>
      </c>
      <c r="G11" s="301">
        <v>6.8768961907111917E-2</v>
      </c>
      <c r="H11" s="314">
        <v>11417</v>
      </c>
      <c r="I11" s="301">
        <v>6.28704196322145E-2</v>
      </c>
      <c r="J11" s="176"/>
      <c r="K11" s="178" t="str">
        <f t="shared" ref="K11:L26" si="0">+A11</f>
        <v>Bioplyn</v>
      </c>
      <c r="L11" s="168">
        <f t="shared" si="0"/>
        <v>3978</v>
      </c>
      <c r="M11" s="168">
        <f t="shared" ref="M11:M25" si="1">+D11</f>
        <v>3528</v>
      </c>
      <c r="N11" s="168">
        <f t="shared" ref="N11:N25" si="2">+F11</f>
        <v>3911</v>
      </c>
      <c r="O11" s="246"/>
    </row>
    <row r="12" spans="1:15" x14ac:dyDescent="0.2">
      <c r="A12" s="57" t="s">
        <v>42</v>
      </c>
      <c r="B12" s="308">
        <v>0</v>
      </c>
      <c r="C12" s="467">
        <v>0</v>
      </c>
      <c r="D12" s="314">
        <v>0</v>
      </c>
      <c r="E12" s="313">
        <v>0</v>
      </c>
      <c r="F12" s="314">
        <v>0</v>
      </c>
      <c r="G12" s="301">
        <v>0</v>
      </c>
      <c r="H12" s="314">
        <v>0</v>
      </c>
      <c r="I12" s="301">
        <v>0</v>
      </c>
      <c r="J12" s="176"/>
      <c r="K12" s="178" t="str">
        <f t="shared" si="0"/>
        <v>Černé uhlí</v>
      </c>
      <c r="L12" s="168">
        <f t="shared" si="0"/>
        <v>0</v>
      </c>
      <c r="M12" s="168">
        <f t="shared" si="1"/>
        <v>0</v>
      </c>
      <c r="N12" s="168">
        <f t="shared" si="2"/>
        <v>0</v>
      </c>
      <c r="O12" s="246"/>
    </row>
    <row r="13" spans="1:15" x14ac:dyDescent="0.2">
      <c r="A13" s="57" t="s">
        <v>67</v>
      </c>
      <c r="B13" s="308">
        <v>0</v>
      </c>
      <c r="C13" s="467">
        <v>0</v>
      </c>
      <c r="D13" s="314">
        <v>0</v>
      </c>
      <c r="E13" s="313">
        <v>0</v>
      </c>
      <c r="F13" s="314">
        <v>0</v>
      </c>
      <c r="G13" s="301">
        <v>0</v>
      </c>
      <c r="H13" s="314">
        <v>0</v>
      </c>
      <c r="I13" s="301">
        <v>0</v>
      </c>
      <c r="J13" s="176"/>
      <c r="K13" s="178" t="str">
        <f t="shared" si="0"/>
        <v>Elektrická energie</v>
      </c>
      <c r="L13" s="168">
        <f t="shared" si="0"/>
        <v>0</v>
      </c>
      <c r="M13" s="168">
        <f t="shared" si="1"/>
        <v>0</v>
      </c>
      <c r="N13" s="168">
        <f t="shared" si="2"/>
        <v>0</v>
      </c>
      <c r="O13" s="246"/>
    </row>
    <row r="14" spans="1:15" x14ac:dyDescent="0.2">
      <c r="A14" s="57" t="s">
        <v>68</v>
      </c>
      <c r="B14" s="308">
        <v>0</v>
      </c>
      <c r="C14" s="467">
        <v>0</v>
      </c>
      <c r="D14" s="314">
        <v>0</v>
      </c>
      <c r="E14" s="313">
        <v>0</v>
      </c>
      <c r="F14" s="314">
        <v>0</v>
      </c>
      <c r="G14" s="301">
        <v>0</v>
      </c>
      <c r="H14" s="314">
        <v>0</v>
      </c>
      <c r="I14" s="301">
        <v>0</v>
      </c>
      <c r="J14" s="176"/>
      <c r="K14" s="178" t="str">
        <f t="shared" si="0"/>
        <v>Energie prostředí (tepelné čerpadlo)</v>
      </c>
      <c r="L14" s="168">
        <f t="shared" si="0"/>
        <v>0</v>
      </c>
      <c r="M14" s="168">
        <f t="shared" si="1"/>
        <v>0</v>
      </c>
      <c r="N14" s="168">
        <f t="shared" si="2"/>
        <v>0</v>
      </c>
      <c r="O14" s="246"/>
    </row>
    <row r="15" spans="1:15" x14ac:dyDescent="0.2">
      <c r="A15" s="57" t="s">
        <v>69</v>
      </c>
      <c r="B15" s="308">
        <v>0</v>
      </c>
      <c r="C15" s="467">
        <v>0</v>
      </c>
      <c r="D15" s="314">
        <v>0</v>
      </c>
      <c r="E15" s="313">
        <v>0</v>
      </c>
      <c r="F15" s="314">
        <v>0</v>
      </c>
      <c r="G15" s="301">
        <v>0</v>
      </c>
      <c r="H15" s="314">
        <v>0</v>
      </c>
      <c r="I15" s="301">
        <v>0</v>
      </c>
      <c r="J15" s="176"/>
      <c r="K15" s="178" t="str">
        <f t="shared" si="0"/>
        <v>Energie Slunce (solární kolektor)</v>
      </c>
      <c r="L15" s="168">
        <f t="shared" si="0"/>
        <v>0</v>
      </c>
      <c r="M15" s="168">
        <f t="shared" si="1"/>
        <v>0</v>
      </c>
      <c r="N15" s="168">
        <f t="shared" si="2"/>
        <v>0</v>
      </c>
      <c r="O15" s="246"/>
    </row>
    <row r="16" spans="1:15" x14ac:dyDescent="0.2">
      <c r="A16" s="57" t="s">
        <v>41</v>
      </c>
      <c r="B16" s="308">
        <v>0</v>
      </c>
      <c r="C16" s="467">
        <v>0</v>
      </c>
      <c r="D16" s="314">
        <v>0</v>
      </c>
      <c r="E16" s="313">
        <v>0</v>
      </c>
      <c r="F16" s="314">
        <v>0</v>
      </c>
      <c r="G16" s="301">
        <v>0</v>
      </c>
      <c r="H16" s="314">
        <v>0</v>
      </c>
      <c r="I16" s="301">
        <v>0</v>
      </c>
      <c r="J16" s="176"/>
      <c r="K16" s="178" t="str">
        <f t="shared" si="0"/>
        <v>Hnědé uhlí</v>
      </c>
      <c r="L16" s="168">
        <f t="shared" si="0"/>
        <v>0</v>
      </c>
      <c r="M16" s="168">
        <f t="shared" si="1"/>
        <v>0</v>
      </c>
      <c r="N16" s="168">
        <f t="shared" si="2"/>
        <v>0</v>
      </c>
      <c r="O16" s="246"/>
    </row>
    <row r="17" spans="1:18" x14ac:dyDescent="0.2">
      <c r="A17" s="57" t="s">
        <v>80</v>
      </c>
      <c r="B17" s="308">
        <v>0</v>
      </c>
      <c r="C17" s="467">
        <v>0</v>
      </c>
      <c r="D17" s="314">
        <v>0</v>
      </c>
      <c r="E17" s="313">
        <v>0</v>
      </c>
      <c r="F17" s="314">
        <v>0</v>
      </c>
      <c r="G17" s="301">
        <v>0</v>
      </c>
      <c r="H17" s="314">
        <v>0</v>
      </c>
      <c r="I17" s="301">
        <v>0</v>
      </c>
      <c r="J17" s="176"/>
      <c r="K17" s="178" t="str">
        <f t="shared" si="0"/>
        <v>Jaderné palivo</v>
      </c>
      <c r="L17" s="168">
        <f t="shared" si="0"/>
        <v>0</v>
      </c>
      <c r="M17" s="168">
        <f t="shared" si="1"/>
        <v>0</v>
      </c>
      <c r="N17" s="168">
        <f t="shared" si="2"/>
        <v>0</v>
      </c>
      <c r="O17" s="246"/>
    </row>
    <row r="18" spans="1:18" x14ac:dyDescent="0.2">
      <c r="A18" s="57" t="s">
        <v>40</v>
      </c>
      <c r="B18" s="308">
        <v>0</v>
      </c>
      <c r="C18" s="467">
        <v>0</v>
      </c>
      <c r="D18" s="314">
        <v>0</v>
      </c>
      <c r="E18" s="313">
        <v>0</v>
      </c>
      <c r="F18" s="314">
        <v>0</v>
      </c>
      <c r="G18" s="301">
        <v>0</v>
      </c>
      <c r="H18" s="314">
        <v>0</v>
      </c>
      <c r="I18" s="301">
        <v>0</v>
      </c>
      <c r="J18" s="176"/>
      <c r="K18" s="178" t="str">
        <f t="shared" si="0"/>
        <v>Koks</v>
      </c>
      <c r="L18" s="168">
        <f t="shared" si="0"/>
        <v>0</v>
      </c>
      <c r="M18" s="168">
        <f t="shared" si="1"/>
        <v>0</v>
      </c>
      <c r="N18" s="168">
        <f t="shared" si="2"/>
        <v>0</v>
      </c>
      <c r="O18" s="246"/>
    </row>
    <row r="19" spans="1:18" x14ac:dyDescent="0.2">
      <c r="A19" s="57" t="s">
        <v>39</v>
      </c>
      <c r="B19" s="308">
        <v>0</v>
      </c>
      <c r="C19" s="467">
        <v>0</v>
      </c>
      <c r="D19" s="314">
        <v>0</v>
      </c>
      <c r="E19" s="313">
        <v>0</v>
      </c>
      <c r="F19" s="314">
        <v>0</v>
      </c>
      <c r="G19" s="301">
        <v>0</v>
      </c>
      <c r="H19" s="314">
        <v>0</v>
      </c>
      <c r="I19" s="301">
        <v>0</v>
      </c>
      <c r="J19" s="176"/>
      <c r="K19" s="178" t="str">
        <f t="shared" si="0"/>
        <v>Odpadní teplo</v>
      </c>
      <c r="L19" s="168">
        <f t="shared" si="0"/>
        <v>0</v>
      </c>
      <c r="M19" s="168">
        <f t="shared" si="1"/>
        <v>0</v>
      </c>
      <c r="N19" s="168">
        <f t="shared" si="2"/>
        <v>0</v>
      </c>
      <c r="O19" s="246"/>
    </row>
    <row r="20" spans="1:18" x14ac:dyDescent="0.2">
      <c r="A20" s="57" t="s">
        <v>38</v>
      </c>
      <c r="B20" s="308">
        <v>0</v>
      </c>
      <c r="C20" s="467">
        <v>0</v>
      </c>
      <c r="D20" s="314">
        <v>0</v>
      </c>
      <c r="E20" s="313">
        <v>0</v>
      </c>
      <c r="F20" s="314">
        <v>0</v>
      </c>
      <c r="G20" s="301">
        <v>0</v>
      </c>
      <c r="H20" s="314">
        <v>0</v>
      </c>
      <c r="I20" s="301">
        <v>0</v>
      </c>
      <c r="J20" s="176"/>
      <c r="K20" s="178" t="str">
        <f t="shared" si="0"/>
        <v>Ostatní kapalná paliva</v>
      </c>
      <c r="L20" s="168">
        <f t="shared" si="0"/>
        <v>0</v>
      </c>
      <c r="M20" s="168">
        <f t="shared" si="1"/>
        <v>0</v>
      </c>
      <c r="N20" s="168">
        <f t="shared" si="2"/>
        <v>0</v>
      </c>
      <c r="O20" s="246"/>
    </row>
    <row r="21" spans="1:18" x14ac:dyDescent="0.2">
      <c r="A21" s="57" t="s">
        <v>37</v>
      </c>
      <c r="B21" s="308">
        <v>85394</v>
      </c>
      <c r="C21" s="467">
        <v>0.29637394124743294</v>
      </c>
      <c r="D21" s="314">
        <v>75554</v>
      </c>
      <c r="E21" s="313">
        <v>0.31257361482341117</v>
      </c>
      <c r="F21" s="314">
        <v>79761</v>
      </c>
      <c r="G21" s="301">
        <v>0.30669901789591703</v>
      </c>
      <c r="H21" s="314">
        <v>240709</v>
      </c>
      <c r="I21" s="301">
        <v>0.30473046773920892</v>
      </c>
      <c r="J21" s="176"/>
      <c r="K21" s="178" t="str">
        <f t="shared" si="0"/>
        <v>Ostatní pevná paliva</v>
      </c>
      <c r="L21" s="168">
        <f t="shared" si="0"/>
        <v>85394</v>
      </c>
      <c r="M21" s="168">
        <f t="shared" si="1"/>
        <v>75554</v>
      </c>
      <c r="N21" s="168">
        <f t="shared" si="2"/>
        <v>79761</v>
      </c>
      <c r="O21" s="246"/>
    </row>
    <row r="22" spans="1:18" x14ac:dyDescent="0.2">
      <c r="A22" s="57" t="s">
        <v>36</v>
      </c>
      <c r="B22" s="308">
        <v>0</v>
      </c>
      <c r="C22" s="467">
        <v>0</v>
      </c>
      <c r="D22" s="314">
        <v>0</v>
      </c>
      <c r="E22" s="313">
        <v>0</v>
      </c>
      <c r="F22" s="314">
        <v>0</v>
      </c>
      <c r="G22" s="301">
        <v>0</v>
      </c>
      <c r="H22" s="314">
        <v>0</v>
      </c>
      <c r="I22" s="301">
        <v>0</v>
      </c>
      <c r="J22" s="176"/>
      <c r="K22" s="178" t="str">
        <f t="shared" si="0"/>
        <v>Ostatní plyny</v>
      </c>
      <c r="L22" s="168">
        <f t="shared" si="0"/>
        <v>0</v>
      </c>
      <c r="M22" s="168">
        <f t="shared" si="1"/>
        <v>0</v>
      </c>
      <c r="N22" s="168">
        <f t="shared" si="2"/>
        <v>0</v>
      </c>
      <c r="O22" s="246"/>
    </row>
    <row r="23" spans="1:18" x14ac:dyDescent="0.2">
      <c r="A23" s="57" t="s">
        <v>3</v>
      </c>
      <c r="B23" s="308">
        <v>0</v>
      </c>
      <c r="C23" s="467">
        <v>0</v>
      </c>
      <c r="D23" s="314">
        <v>0</v>
      </c>
      <c r="E23" s="313">
        <v>0</v>
      </c>
      <c r="F23" s="314">
        <v>0</v>
      </c>
      <c r="G23" s="301">
        <v>0</v>
      </c>
      <c r="H23" s="314">
        <v>0</v>
      </c>
      <c r="I23" s="301">
        <v>0</v>
      </c>
      <c r="J23" s="176"/>
      <c r="K23" s="178" t="str">
        <f t="shared" si="0"/>
        <v>Ostatní</v>
      </c>
      <c r="L23" s="168">
        <f t="shared" si="0"/>
        <v>0</v>
      </c>
      <c r="M23" s="168">
        <f t="shared" si="1"/>
        <v>0</v>
      </c>
      <c r="N23" s="168">
        <f t="shared" si="2"/>
        <v>0</v>
      </c>
      <c r="O23" s="246"/>
    </row>
    <row r="24" spans="1:18" x14ac:dyDescent="0.2">
      <c r="A24" s="57" t="s">
        <v>35</v>
      </c>
      <c r="B24" s="308">
        <v>465.17900000000003</v>
      </c>
      <c r="C24" s="467">
        <v>7.3149575777780029E-2</v>
      </c>
      <c r="D24" s="314">
        <v>360.12299999999999</v>
      </c>
      <c r="E24" s="313">
        <v>7.1477099711628855E-2</v>
      </c>
      <c r="F24" s="314">
        <v>208.49799999999999</v>
      </c>
      <c r="G24" s="301">
        <v>4.3597257842092785E-2</v>
      </c>
      <c r="H24" s="314">
        <v>1033.8</v>
      </c>
      <c r="I24" s="301">
        <v>6.3893897316981654E-2</v>
      </c>
      <c r="J24" s="176"/>
      <c r="K24" s="178" t="str">
        <f t="shared" si="0"/>
        <v>Topné oleje</v>
      </c>
      <c r="L24" s="168">
        <f t="shared" si="0"/>
        <v>465.17900000000003</v>
      </c>
      <c r="M24" s="168">
        <f t="shared" si="1"/>
        <v>360.12299999999999</v>
      </c>
      <c r="N24" s="168">
        <f t="shared" si="2"/>
        <v>208.49799999999999</v>
      </c>
    </row>
    <row r="25" spans="1:18" x14ac:dyDescent="0.2">
      <c r="A25" s="218" t="s">
        <v>34</v>
      </c>
      <c r="B25" s="310">
        <v>619514.38899999997</v>
      </c>
      <c r="C25" s="468">
        <v>0.17711726723418889</v>
      </c>
      <c r="D25" s="312">
        <v>433042.97600000014</v>
      </c>
      <c r="E25" s="311">
        <v>0.15868059387295444</v>
      </c>
      <c r="F25" s="312">
        <v>365140.66600000003</v>
      </c>
      <c r="G25" s="311">
        <v>0.15761615114607455</v>
      </c>
      <c r="H25" s="312">
        <v>1417698.0310000002</v>
      </c>
      <c r="I25" s="311">
        <v>0.16594011164797889</v>
      </c>
      <c r="J25" s="176"/>
      <c r="K25" s="178" t="str">
        <f t="shared" si="0"/>
        <v>Zemní plyn</v>
      </c>
      <c r="L25" s="168">
        <f t="shared" si="0"/>
        <v>619514.38899999997</v>
      </c>
      <c r="M25" s="168">
        <f t="shared" si="1"/>
        <v>433042.97600000014</v>
      </c>
      <c r="N25" s="168">
        <f t="shared" si="2"/>
        <v>365140.66600000003</v>
      </c>
      <c r="O25" s="246"/>
    </row>
    <row r="26" spans="1:18" x14ac:dyDescent="0.2">
      <c r="A26" s="473" t="s">
        <v>298</v>
      </c>
      <c r="B26" s="474">
        <v>1578009</v>
      </c>
      <c r="C26" s="475"/>
      <c r="D26" s="476">
        <v>1248495</v>
      </c>
      <c r="E26" s="475"/>
      <c r="F26" s="476">
        <v>1034884</v>
      </c>
      <c r="G26" s="475"/>
      <c r="H26" s="476">
        <v>3861388</v>
      </c>
      <c r="I26" s="475"/>
      <c r="J26" s="176"/>
      <c r="K26" s="178" t="str">
        <f t="shared" si="0"/>
        <v>Dodávka tepla ze Středočeského kraje [GJ]</v>
      </c>
      <c r="L26" s="168"/>
      <c r="M26" s="168"/>
      <c r="N26" s="168"/>
      <c r="O26" s="173"/>
      <c r="P26" s="471"/>
      <c r="Q26" s="471"/>
      <c r="R26" s="471"/>
    </row>
    <row r="27" spans="1:18" ht="13.5" customHeight="1" x14ac:dyDescent="0.2">
      <c r="A27" s="473" t="s">
        <v>285</v>
      </c>
      <c r="B27" s="474">
        <v>2001610.2129999998</v>
      </c>
      <c r="C27" s="475">
        <v>0.15391558582144846</v>
      </c>
      <c r="D27" s="476">
        <v>1510177.7069999999</v>
      </c>
      <c r="E27" s="475">
        <v>0.1502344114179899</v>
      </c>
      <c r="F27" s="476">
        <v>1237176.1930000002</v>
      </c>
      <c r="G27" s="475">
        <v>0.14552972472801631</v>
      </c>
      <c r="H27" s="476">
        <v>4748964.1129999999</v>
      </c>
      <c r="I27" s="475">
        <v>0.15048400774299875</v>
      </c>
      <c r="J27" s="17"/>
      <c r="K27" s="178"/>
      <c r="L27" s="178" t="str">
        <f>+L9</f>
        <v>Leden</v>
      </c>
      <c r="M27" s="178" t="str">
        <f t="shared" ref="M27:N27" si="3">+M9</f>
        <v>Únor</v>
      </c>
      <c r="N27" s="178" t="str">
        <f t="shared" si="3"/>
        <v>Březen</v>
      </c>
      <c r="O27" s="127"/>
      <c r="P27" s="469"/>
      <c r="Q27" s="469"/>
      <c r="R27" s="469"/>
    </row>
    <row r="28" spans="1:18" ht="12.75" customHeight="1" x14ac:dyDescent="0.2">
      <c r="A28" s="57" t="s">
        <v>29</v>
      </c>
      <c r="B28" s="308">
        <v>65217.885000000002</v>
      </c>
      <c r="C28" s="301">
        <v>2.1522174831389518E-2</v>
      </c>
      <c r="D28" s="296">
        <v>47134.273000000001</v>
      </c>
      <c r="E28" s="301">
        <v>1.9470910010505472E-2</v>
      </c>
      <c r="F28" s="296">
        <v>32116.514999999999</v>
      </c>
      <c r="G28" s="301">
        <v>1.4635717793367118E-2</v>
      </c>
      <c r="H28" s="296">
        <v>144468.67300000001</v>
      </c>
      <c r="I28" s="301">
        <v>1.8896129113321246E-2</v>
      </c>
      <c r="J28" s="176"/>
      <c r="K28" s="178" t="str">
        <f>+A28</f>
        <v>Průmysl</v>
      </c>
      <c r="L28" s="168">
        <f t="shared" ref="L28:L35" si="4">+B28</f>
        <v>65217.885000000002</v>
      </c>
      <c r="M28" s="168">
        <f t="shared" ref="M28:M35" si="5">+D28</f>
        <v>47134.273000000001</v>
      </c>
      <c r="N28" s="168">
        <f t="shared" ref="N28:N35" si="6">+F28</f>
        <v>32116.514999999999</v>
      </c>
      <c r="O28" s="127"/>
      <c r="P28" s="469"/>
      <c r="Q28" s="469"/>
      <c r="R28" s="469"/>
    </row>
    <row r="29" spans="1:18" ht="12.75" customHeight="1" x14ac:dyDescent="0.2">
      <c r="A29" s="57" t="s">
        <v>0</v>
      </c>
      <c r="B29" s="308">
        <v>4193.5119999999997</v>
      </c>
      <c r="C29" s="313">
        <v>1.2944667623265653E-2</v>
      </c>
      <c r="D29" s="314">
        <v>3152.38</v>
      </c>
      <c r="E29" s="313">
        <v>1.1944598822867551E-2</v>
      </c>
      <c r="F29" s="314">
        <v>2638.7510000000002</v>
      </c>
      <c r="G29" s="301">
        <v>1.1628247626765347E-2</v>
      </c>
      <c r="H29" s="314">
        <v>9984.643</v>
      </c>
      <c r="I29" s="301">
        <v>1.2254111449867145E-2</v>
      </c>
      <c r="J29" s="176"/>
      <c r="K29" s="178" t="str">
        <f t="shared" ref="K29:K35" si="7">+A29</f>
        <v>Energetika</v>
      </c>
      <c r="L29" s="168">
        <f t="shared" si="4"/>
        <v>4193.5119999999997</v>
      </c>
      <c r="M29" s="168">
        <f t="shared" si="5"/>
        <v>3152.38</v>
      </c>
      <c r="N29" s="168">
        <f t="shared" si="6"/>
        <v>2638.7510000000002</v>
      </c>
      <c r="O29" s="127"/>
      <c r="P29" s="470"/>
      <c r="Q29" s="470"/>
      <c r="R29" s="470"/>
    </row>
    <row r="30" spans="1:18" ht="12.75" customHeight="1" x14ac:dyDescent="0.2">
      <c r="A30" s="57" t="s">
        <v>1</v>
      </c>
      <c r="B30" s="308">
        <v>56510.955999999998</v>
      </c>
      <c r="C30" s="313">
        <v>0.41303642225264309</v>
      </c>
      <c r="D30" s="314">
        <v>40970.343999999997</v>
      </c>
      <c r="E30" s="313">
        <v>0.34877804081246</v>
      </c>
      <c r="F30" s="314">
        <v>32723.119000000002</v>
      </c>
      <c r="G30" s="301">
        <v>0.3844938877761328</v>
      </c>
      <c r="H30" s="314">
        <v>130204.41899999999</v>
      </c>
      <c r="I30" s="301">
        <v>0.38363843329573472</v>
      </c>
      <c r="J30" s="176"/>
      <c r="K30" s="178" t="str">
        <f t="shared" si="7"/>
        <v>Doprava</v>
      </c>
      <c r="L30" s="168">
        <f t="shared" si="4"/>
        <v>56510.955999999998</v>
      </c>
      <c r="M30" s="168">
        <f t="shared" si="5"/>
        <v>40970.343999999997</v>
      </c>
      <c r="N30" s="168">
        <f t="shared" si="6"/>
        <v>32723.119000000002</v>
      </c>
      <c r="O30" s="127"/>
      <c r="P30" s="246"/>
      <c r="Q30" s="246"/>
      <c r="R30" s="246"/>
    </row>
    <row r="31" spans="1:18" ht="12.75" customHeight="1" x14ac:dyDescent="0.2">
      <c r="A31" s="57" t="s">
        <v>2</v>
      </c>
      <c r="B31" s="308">
        <v>6985.5990000000002</v>
      </c>
      <c r="C31" s="313">
        <v>0.11295370753587736</v>
      </c>
      <c r="D31" s="314">
        <v>5734.6670000000004</v>
      </c>
      <c r="E31" s="313">
        <v>0.13134587431364073</v>
      </c>
      <c r="F31" s="314">
        <v>4291.6939999999995</v>
      </c>
      <c r="G31" s="301">
        <v>0.13019055832737497</v>
      </c>
      <c r="H31" s="314">
        <v>17011.96</v>
      </c>
      <c r="I31" s="301">
        <v>0.12285636905539186</v>
      </c>
      <c r="J31" s="176"/>
      <c r="K31" s="178" t="str">
        <f t="shared" si="7"/>
        <v>Stavebnictví</v>
      </c>
      <c r="L31" s="168">
        <f t="shared" si="4"/>
        <v>6985.5990000000002</v>
      </c>
      <c r="M31" s="168">
        <f t="shared" si="5"/>
        <v>5734.6670000000004</v>
      </c>
      <c r="N31" s="168">
        <f t="shared" si="6"/>
        <v>4291.6939999999995</v>
      </c>
    </row>
    <row r="32" spans="1:18" x14ac:dyDescent="0.2">
      <c r="A32" s="57" t="s">
        <v>6</v>
      </c>
      <c r="B32" s="308">
        <v>572.51199999999994</v>
      </c>
      <c r="C32" s="313">
        <v>1.4531989632626309E-2</v>
      </c>
      <c r="D32" s="314">
        <v>448.33000000000004</v>
      </c>
      <c r="E32" s="313">
        <v>1.2779051670261074E-2</v>
      </c>
      <c r="F32" s="314">
        <v>366.08299999999997</v>
      </c>
      <c r="G32" s="301">
        <v>9.8446450402319367E-3</v>
      </c>
      <c r="H32" s="314">
        <v>1386.925</v>
      </c>
      <c r="I32" s="301">
        <v>1.2420312379957166E-2</v>
      </c>
      <c r="J32" s="176"/>
      <c r="K32" s="178" t="str">
        <f t="shared" si="7"/>
        <v>Zemědělství a lesnictví</v>
      </c>
      <c r="L32" s="168">
        <f t="shared" si="4"/>
        <v>572.51199999999994</v>
      </c>
      <c r="M32" s="168">
        <f t="shared" si="5"/>
        <v>448.33000000000004</v>
      </c>
      <c r="N32" s="168">
        <f t="shared" si="6"/>
        <v>366.08299999999997</v>
      </c>
    </row>
    <row r="33" spans="1:14" x14ac:dyDescent="0.2">
      <c r="A33" s="57" t="s">
        <v>28</v>
      </c>
      <c r="B33" s="308">
        <v>1087743.051</v>
      </c>
      <c r="C33" s="313">
        <v>0.18780180947560404</v>
      </c>
      <c r="D33" s="314">
        <v>821955.15899999999</v>
      </c>
      <c r="E33" s="313">
        <v>0.18691320526353231</v>
      </c>
      <c r="F33" s="314">
        <v>685951.40100000019</v>
      </c>
      <c r="G33" s="301">
        <v>0.1875448932261834</v>
      </c>
      <c r="H33" s="314">
        <v>2595649.611</v>
      </c>
      <c r="I33" s="301">
        <v>0.18745174613163676</v>
      </c>
      <c r="J33" s="176"/>
      <c r="K33" s="178" t="str">
        <f t="shared" si="7"/>
        <v>Domácnosti</v>
      </c>
      <c r="L33" s="168">
        <f t="shared" si="4"/>
        <v>1087743.051</v>
      </c>
      <c r="M33" s="168">
        <f t="shared" si="5"/>
        <v>821955.15899999999</v>
      </c>
      <c r="N33" s="168">
        <f t="shared" si="6"/>
        <v>685951.40100000019</v>
      </c>
    </row>
    <row r="34" spans="1:14" x14ac:dyDescent="0.2">
      <c r="A34" s="57" t="s">
        <v>5</v>
      </c>
      <c r="B34" s="308">
        <v>747778.91399999987</v>
      </c>
      <c r="C34" s="313">
        <v>0.22857783036974927</v>
      </c>
      <c r="D34" s="314">
        <v>565659.75899999996</v>
      </c>
      <c r="E34" s="313">
        <v>0.22561224714983624</v>
      </c>
      <c r="F34" s="314">
        <v>459166.22</v>
      </c>
      <c r="G34" s="301">
        <v>0.2236182744355161</v>
      </c>
      <c r="H34" s="314">
        <v>1772604.8929999999</v>
      </c>
      <c r="I34" s="301">
        <v>0.22632820766700512</v>
      </c>
      <c r="J34" s="176"/>
      <c r="K34" s="178" t="str">
        <f t="shared" si="7"/>
        <v>Obchod, služby, školství, zdravotnictví</v>
      </c>
      <c r="L34" s="168">
        <f t="shared" si="4"/>
        <v>747778.91399999987</v>
      </c>
      <c r="M34" s="168">
        <f t="shared" si="5"/>
        <v>565659.75899999996</v>
      </c>
      <c r="N34" s="168">
        <f t="shared" si="6"/>
        <v>459166.22</v>
      </c>
    </row>
    <row r="35" spans="1:14" ht="12.75" thickBot="1" x14ac:dyDescent="0.25">
      <c r="A35" s="58" t="s">
        <v>3</v>
      </c>
      <c r="B35" s="309">
        <v>32607.784000000003</v>
      </c>
      <c r="C35" s="302">
        <v>9.3458335755456937E-2</v>
      </c>
      <c r="D35" s="297">
        <v>25122.795000000002</v>
      </c>
      <c r="E35" s="302">
        <v>9.4263818428551679E-2</v>
      </c>
      <c r="F35" s="297">
        <v>19922.41</v>
      </c>
      <c r="G35" s="302">
        <v>9.3210462183234685E-2</v>
      </c>
      <c r="H35" s="297">
        <v>77652.989000000001</v>
      </c>
      <c r="I35" s="302">
        <v>9.3653347194476141E-2</v>
      </c>
      <c r="J35" s="176"/>
      <c r="K35" s="178" t="str">
        <f t="shared" si="7"/>
        <v>Ostatní</v>
      </c>
      <c r="L35" s="168">
        <f t="shared" si="4"/>
        <v>32607.784000000003</v>
      </c>
      <c r="M35" s="168">
        <f t="shared" si="5"/>
        <v>25122.795000000002</v>
      </c>
      <c r="N35" s="168">
        <f t="shared" si="6"/>
        <v>19922.41</v>
      </c>
    </row>
    <row r="36" spans="1:14" ht="18" customHeight="1" x14ac:dyDescent="0.2">
      <c r="A36" s="382" t="s">
        <v>259</v>
      </c>
      <c r="B36" s="244"/>
      <c r="C36" s="244"/>
      <c r="D36" s="14"/>
      <c r="F36" s="17"/>
      <c r="G36" s="178"/>
      <c r="H36" s="178"/>
      <c r="I36" s="4" t="s">
        <v>82</v>
      </c>
      <c r="J36" s="178"/>
    </row>
    <row r="37" spans="1:14" x14ac:dyDescent="0.2">
      <c r="A37" s="119"/>
      <c r="B37" s="119"/>
      <c r="C37" s="119"/>
    </row>
    <row r="38" spans="1:14" x14ac:dyDescent="0.2">
      <c r="B38" s="127"/>
      <c r="C38" s="127"/>
      <c r="D38" s="127"/>
    </row>
    <row r="39" spans="1:14" x14ac:dyDescent="0.2">
      <c r="B39" s="127"/>
      <c r="C39" s="127"/>
      <c r="D39" s="127"/>
    </row>
    <row r="40" spans="1:14" x14ac:dyDescent="0.2">
      <c r="B40" s="127"/>
      <c r="C40" s="127"/>
      <c r="D40" s="127"/>
      <c r="L40" s="184" t="s">
        <v>253</v>
      </c>
      <c r="M40" s="219">
        <v>4.7304405289315669E-2</v>
      </c>
    </row>
    <row r="41" spans="1:14" x14ac:dyDescent="0.2">
      <c r="B41" s="226"/>
      <c r="C41" s="226"/>
      <c r="D41" s="226"/>
      <c r="L41" s="184" t="s">
        <v>66</v>
      </c>
      <c r="M41" s="219">
        <v>3.8773678733000201E-2</v>
      </c>
    </row>
    <row r="42" spans="1:14" x14ac:dyDescent="0.2">
      <c r="B42" s="127"/>
      <c r="C42" s="127"/>
      <c r="D42" s="127"/>
      <c r="L42" s="184" t="s">
        <v>182</v>
      </c>
      <c r="M42" s="219">
        <v>4.9002946989658146E-2</v>
      </c>
    </row>
  </sheetData>
  <mergeCells count="4">
    <mergeCell ref="D5:E5"/>
    <mergeCell ref="H5:I5"/>
    <mergeCell ref="B5:C5"/>
    <mergeCell ref="F5:G5"/>
  </mergeCells>
  <conditionalFormatting sqref="C10:C25 C28:C35 E10:E25 E28:E35 G10:G25 G28:G35 I10:I25 I28:I35">
    <cfRule type="dataBar" priority="1">
      <dataBar>
        <cfvo type="num" val="0"/>
        <cfvo type="num" val="1"/>
        <color rgb="FF63C384"/>
      </dataBar>
      <extLst>
        <ext xmlns:x14="http://schemas.microsoft.com/office/spreadsheetml/2009/9/main" uri="{B025F937-C7B1-47D3-B67F-A62EFF666E3E}">
          <x14:id>{7E1E576A-4315-49E9-9868-42D83EAED563}</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ignoredErrors>
    <ignoredError sqref="L27:N27" formula="1"/>
  </ignoredErrors>
  <drawing r:id="rId2"/>
  <extLst>
    <ext xmlns:x14="http://schemas.microsoft.com/office/spreadsheetml/2009/9/main" uri="{78C0D931-6437-407d-A8EE-F0AAD7539E65}">
      <x14:conditionalFormattings>
        <x14:conditionalFormatting xmlns:xm="http://schemas.microsoft.com/office/excel/2006/main">
          <x14:cfRule type="dataBar" id="{7E1E576A-4315-49E9-9868-42D83EAED563}">
            <x14:dataBar minLength="0" maxLength="100" gradient="0" direction="rightToLeft">
              <x14:cfvo type="num">
                <xm:f>0</xm:f>
              </x14:cfvo>
              <x14:cfvo type="num">
                <xm:f>1</xm:f>
              </x14:cfvo>
              <x14:negativeFillColor rgb="FFFF0000"/>
              <x14:axisColor rgb="FF000000"/>
            </x14:dataBar>
          </x14:cfRule>
          <xm:sqref>C10:C25 C28:C35 E10:E25 E28:E35 G10:G25 G28:G35 I10:I25 I28:I35</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showGridLines="0" view="pageBreakPreview" zoomScaleNormal="100" zoomScaleSheetLayoutView="100" workbookViewId="0">
      <selection activeCell="S18" sqref="S18"/>
    </sheetView>
  </sheetViews>
  <sheetFormatPr defaultRowHeight="12" x14ac:dyDescent="0.2"/>
  <cols>
    <col min="1" max="1" width="43" style="123" customWidth="1"/>
    <col min="2" max="9" width="11.42578125" style="123" customWidth="1"/>
    <col min="10" max="12" width="8" style="123" customWidth="1"/>
    <col min="13" max="13" width="8.42578125" style="123" customWidth="1"/>
    <col min="14" max="14" width="7.85546875" style="123" customWidth="1"/>
    <col min="15" max="15" width="12.5703125" style="123" bestFit="1" customWidth="1"/>
    <col min="16" max="20" width="9.140625" style="123" customWidth="1"/>
    <col min="21" max="16384" width="9.140625" style="123"/>
  </cols>
  <sheetData>
    <row r="1" spans="1:15" ht="18.75" x14ac:dyDescent="0.3">
      <c r="A1" s="164" t="s">
        <v>218</v>
      </c>
      <c r="I1" s="165" t="str">
        <f>Obsah!$A$1</f>
        <v>I. čtvrtletí 2019</v>
      </c>
    </row>
    <row r="2" spans="1:15" ht="1.5" customHeight="1" x14ac:dyDescent="0.2">
      <c r="F2" s="178"/>
      <c r="G2" s="178"/>
      <c r="H2" s="178"/>
      <c r="I2" s="178"/>
      <c r="J2" s="178"/>
    </row>
    <row r="3" spans="1:15" ht="5.0999999999999996" customHeight="1" x14ac:dyDescent="0.2">
      <c r="F3" s="178"/>
      <c r="G3" s="178"/>
      <c r="H3" s="178"/>
      <c r="I3" s="178"/>
      <c r="J3" s="178"/>
    </row>
    <row r="4" spans="1:15" ht="5.0999999999999996" customHeight="1" x14ac:dyDescent="0.2">
      <c r="A4" s="279"/>
      <c r="B4" s="245"/>
      <c r="C4" s="245"/>
      <c r="D4" s="245"/>
      <c r="E4" s="245"/>
      <c r="F4" s="184"/>
      <c r="J4" s="184"/>
      <c r="K4" s="239"/>
    </row>
    <row r="5" spans="1:15" ht="12.75" customHeight="1" x14ac:dyDescent="0.2">
      <c r="A5" s="26"/>
      <c r="B5" s="536" t="s">
        <v>8</v>
      </c>
      <c r="C5" s="537"/>
      <c r="D5" s="536" t="s">
        <v>9</v>
      </c>
      <c r="E5" s="537"/>
      <c r="F5" s="536" t="s">
        <v>10</v>
      </c>
      <c r="G5" s="538"/>
      <c r="H5" s="536" t="s">
        <v>7</v>
      </c>
      <c r="I5" s="538"/>
    </row>
    <row r="6" spans="1:15" x14ac:dyDescent="0.2">
      <c r="A6" s="26"/>
      <c r="B6" s="298" t="s">
        <v>282</v>
      </c>
      <c r="C6" s="298" t="s">
        <v>52</v>
      </c>
      <c r="D6" s="298" t="s">
        <v>282</v>
      </c>
      <c r="E6" s="298" t="s">
        <v>52</v>
      </c>
      <c r="F6" s="298" t="s">
        <v>282</v>
      </c>
      <c r="G6" s="299" t="s">
        <v>52</v>
      </c>
      <c r="H6" s="298" t="s">
        <v>282</v>
      </c>
      <c r="I6" s="299" t="s">
        <v>52</v>
      </c>
      <c r="J6" s="184"/>
      <c r="O6" s="184"/>
    </row>
    <row r="7" spans="1:15" x14ac:dyDescent="0.2">
      <c r="A7" s="243" t="s">
        <v>245</v>
      </c>
      <c r="B7" s="307">
        <v>2289.3240000000005</v>
      </c>
      <c r="C7" s="304">
        <v>5.1884366002437191E-2</v>
      </c>
      <c r="D7" s="305">
        <v>2289.3250000000007</v>
      </c>
      <c r="E7" s="304">
        <v>5.1916184160180782E-2</v>
      </c>
      <c r="F7" s="305">
        <v>2290.3430000000008</v>
      </c>
      <c r="G7" s="304">
        <v>5.1939629110206165E-2</v>
      </c>
      <c r="H7" s="305">
        <v>2290.3430000000008</v>
      </c>
      <c r="I7" s="304">
        <v>5.1939629110206165E-2</v>
      </c>
      <c r="J7" s="187"/>
      <c r="O7" s="92"/>
    </row>
    <row r="8" spans="1:15" x14ac:dyDescent="0.2">
      <c r="A8" s="240" t="s">
        <v>283</v>
      </c>
      <c r="B8" s="307">
        <v>1085086.6599999999</v>
      </c>
      <c r="C8" s="304">
        <v>4.9508594572015563E-2</v>
      </c>
      <c r="D8" s="305">
        <v>863067.01200000057</v>
      </c>
      <c r="E8" s="304">
        <v>4.9361895703358326E-2</v>
      </c>
      <c r="F8" s="305">
        <v>760311.66900000011</v>
      </c>
      <c r="G8" s="304">
        <v>4.7484986827394188E-2</v>
      </c>
      <c r="H8" s="305">
        <v>2708465.3410000005</v>
      </c>
      <c r="I8" s="304">
        <v>4.8877586582929185E-2</v>
      </c>
      <c r="J8" s="187"/>
      <c r="O8" s="92"/>
    </row>
    <row r="9" spans="1:15" x14ac:dyDescent="0.2">
      <c r="A9" s="241" t="s">
        <v>284</v>
      </c>
      <c r="B9" s="306">
        <v>795963.52800000005</v>
      </c>
      <c r="C9" s="303">
        <v>5.7042262439658993E-2</v>
      </c>
      <c r="D9" s="300">
        <v>625707.43099999998</v>
      </c>
      <c r="E9" s="303">
        <v>5.7723180731359659E-2</v>
      </c>
      <c r="F9" s="300">
        <v>529207.63699999999</v>
      </c>
      <c r="G9" s="303">
        <v>5.6883448802068685E-2</v>
      </c>
      <c r="H9" s="300">
        <v>1950878.5959999999</v>
      </c>
      <c r="I9" s="303">
        <v>5.7215400765624265E-2</v>
      </c>
      <c r="J9" s="176"/>
      <c r="K9" s="178"/>
      <c r="L9" s="178" t="str">
        <f>+B5</f>
        <v>Leden</v>
      </c>
      <c r="M9" s="178" t="str">
        <f>+D5</f>
        <v>Únor</v>
      </c>
      <c r="N9" s="178" t="str">
        <f>+F5</f>
        <v>Březen</v>
      </c>
      <c r="O9" s="179"/>
    </row>
    <row r="10" spans="1:15" x14ac:dyDescent="0.2">
      <c r="A10" s="57" t="s">
        <v>44</v>
      </c>
      <c r="B10" s="308">
        <v>128255.928</v>
      </c>
      <c r="C10" s="73">
        <v>0.1572754489246859</v>
      </c>
      <c r="D10" s="363">
        <v>102520.21400000001</v>
      </c>
      <c r="E10" s="368">
        <v>0.15831416495924155</v>
      </c>
      <c r="F10" s="363">
        <v>87933.703999999998</v>
      </c>
      <c r="G10" s="368">
        <v>0.1320034394146781</v>
      </c>
      <c r="H10" s="363">
        <v>318709.84600000002</v>
      </c>
      <c r="I10" s="368">
        <v>0.14968472394974744</v>
      </c>
      <c r="J10" s="176"/>
      <c r="K10" s="178" t="str">
        <f>+A10</f>
        <v>Biomasa</v>
      </c>
      <c r="L10" s="168">
        <f>+B10</f>
        <v>128255.928</v>
      </c>
      <c r="M10" s="168">
        <f>+D10</f>
        <v>102520.21400000001</v>
      </c>
      <c r="N10" s="168">
        <f>+F10</f>
        <v>87933.703999999998</v>
      </c>
      <c r="O10" s="246"/>
    </row>
    <row r="11" spans="1:15" x14ac:dyDescent="0.2">
      <c r="A11" s="57" t="s">
        <v>43</v>
      </c>
      <c r="B11" s="308">
        <v>8478.8810000000012</v>
      </c>
      <c r="C11" s="467">
        <v>0.1264936292877247</v>
      </c>
      <c r="D11" s="381">
        <v>7111.44</v>
      </c>
      <c r="E11" s="380">
        <v>0.12326125032941007</v>
      </c>
      <c r="F11" s="381">
        <v>7160.4220000000005</v>
      </c>
      <c r="G11" s="368">
        <v>0.12590508508229253</v>
      </c>
      <c r="H11" s="381">
        <v>22750.743000000002</v>
      </c>
      <c r="I11" s="368">
        <v>0.12528236483793176</v>
      </c>
      <c r="J11" s="176"/>
      <c r="K11" s="178" t="str">
        <f t="shared" ref="K11:L25" si="0">+A11</f>
        <v>Bioplyn</v>
      </c>
      <c r="L11" s="168">
        <f t="shared" si="0"/>
        <v>8478.8810000000012</v>
      </c>
      <c r="M11" s="168">
        <f t="shared" ref="M11:M25" si="1">+D11</f>
        <v>7111.44</v>
      </c>
      <c r="N11" s="168">
        <f t="shared" ref="N11:N25" si="2">+F11</f>
        <v>7160.4220000000005</v>
      </c>
      <c r="O11" s="246"/>
    </row>
    <row r="12" spans="1:15" x14ac:dyDescent="0.2">
      <c r="A12" s="57" t="s">
        <v>42</v>
      </c>
      <c r="B12" s="308">
        <v>0</v>
      </c>
      <c r="C12" s="467">
        <v>0</v>
      </c>
      <c r="D12" s="381">
        <v>0</v>
      </c>
      <c r="E12" s="380">
        <v>0</v>
      </c>
      <c r="F12" s="381">
        <v>0</v>
      </c>
      <c r="G12" s="368">
        <v>0</v>
      </c>
      <c r="H12" s="381">
        <v>0</v>
      </c>
      <c r="I12" s="368">
        <v>0</v>
      </c>
      <c r="J12" s="176"/>
      <c r="K12" s="178" t="str">
        <f t="shared" si="0"/>
        <v>Černé uhlí</v>
      </c>
      <c r="L12" s="168">
        <f t="shared" si="0"/>
        <v>0</v>
      </c>
      <c r="M12" s="168">
        <f t="shared" si="1"/>
        <v>0</v>
      </c>
      <c r="N12" s="168">
        <f t="shared" si="2"/>
        <v>0</v>
      </c>
      <c r="O12" s="246"/>
    </row>
    <row r="13" spans="1:15" x14ac:dyDescent="0.2">
      <c r="A13" s="57" t="s">
        <v>67</v>
      </c>
      <c r="B13" s="308">
        <v>29.544</v>
      </c>
      <c r="C13" s="467">
        <v>3.8567982204212925E-2</v>
      </c>
      <c r="D13" s="381">
        <v>24.036000000000001</v>
      </c>
      <c r="E13" s="380">
        <v>3.3031184208356469E-2</v>
      </c>
      <c r="F13" s="381">
        <v>48.308</v>
      </c>
      <c r="G13" s="368">
        <v>3.9635121896788528E-2</v>
      </c>
      <c r="H13" s="381">
        <v>101.88800000000001</v>
      </c>
      <c r="I13" s="368">
        <v>3.756214705303338E-2</v>
      </c>
      <c r="J13" s="176"/>
      <c r="K13" s="178" t="str">
        <f t="shared" si="0"/>
        <v>Elektrická energie</v>
      </c>
      <c r="L13" s="168">
        <f t="shared" si="0"/>
        <v>29.544</v>
      </c>
      <c r="M13" s="168">
        <f t="shared" si="1"/>
        <v>24.036000000000001</v>
      </c>
      <c r="N13" s="168">
        <f t="shared" si="2"/>
        <v>48.308</v>
      </c>
      <c r="O13" s="246"/>
    </row>
    <row r="14" spans="1:15" x14ac:dyDescent="0.2">
      <c r="A14" s="57" t="s">
        <v>68</v>
      </c>
      <c r="B14" s="308">
        <v>16.456</v>
      </c>
      <c r="C14" s="467">
        <v>1.085533953940008E-2</v>
      </c>
      <c r="D14" s="381">
        <v>13.464</v>
      </c>
      <c r="E14" s="380">
        <v>1.201773740922431E-2</v>
      </c>
      <c r="F14" s="381">
        <v>11.492000000000001</v>
      </c>
      <c r="G14" s="368">
        <v>9.9703976706818961E-3</v>
      </c>
      <c r="H14" s="381">
        <v>41.412000000000006</v>
      </c>
      <c r="I14" s="368">
        <v>1.0929844397781727E-2</v>
      </c>
      <c r="J14" s="176"/>
      <c r="K14" s="178" t="str">
        <f t="shared" si="0"/>
        <v>Energie prostředí (tepelné čerpadlo)</v>
      </c>
      <c r="L14" s="168">
        <f t="shared" si="0"/>
        <v>16.456</v>
      </c>
      <c r="M14" s="168">
        <f t="shared" si="1"/>
        <v>13.464</v>
      </c>
      <c r="N14" s="168">
        <f t="shared" si="2"/>
        <v>11.492000000000001</v>
      </c>
      <c r="O14" s="246"/>
    </row>
    <row r="15" spans="1:15" x14ac:dyDescent="0.2">
      <c r="A15" s="57" t="s">
        <v>69</v>
      </c>
      <c r="B15" s="308">
        <v>0</v>
      </c>
      <c r="C15" s="467">
        <v>0</v>
      </c>
      <c r="D15" s="381">
        <v>0</v>
      </c>
      <c r="E15" s="380">
        <v>0</v>
      </c>
      <c r="F15" s="381">
        <v>0</v>
      </c>
      <c r="G15" s="368">
        <v>0</v>
      </c>
      <c r="H15" s="381">
        <v>0</v>
      </c>
      <c r="I15" s="368">
        <v>0</v>
      </c>
      <c r="J15" s="176"/>
      <c r="K15" s="178" t="str">
        <f t="shared" si="0"/>
        <v>Energie Slunce (solární kolektor)</v>
      </c>
      <c r="L15" s="168">
        <f t="shared" si="0"/>
        <v>0</v>
      </c>
      <c r="M15" s="168">
        <f t="shared" si="1"/>
        <v>0</v>
      </c>
      <c r="N15" s="168">
        <f t="shared" si="2"/>
        <v>0</v>
      </c>
      <c r="O15" s="246"/>
    </row>
    <row r="16" spans="1:15" x14ac:dyDescent="0.2">
      <c r="A16" s="57" t="s">
        <v>41</v>
      </c>
      <c r="B16" s="308">
        <v>554932.64</v>
      </c>
      <c r="C16" s="467">
        <v>8.2739581047359415E-2</v>
      </c>
      <c r="D16" s="381">
        <v>436835.70500000002</v>
      </c>
      <c r="E16" s="380">
        <v>8.2052759445662427E-2</v>
      </c>
      <c r="F16" s="381">
        <v>365762.62799999997</v>
      </c>
      <c r="G16" s="368">
        <v>8.2971391612559037E-2</v>
      </c>
      <c r="H16" s="381">
        <v>1357530.973</v>
      </c>
      <c r="I16" s="368">
        <v>8.2579314663211348E-2</v>
      </c>
      <c r="J16" s="176"/>
      <c r="K16" s="178" t="str">
        <f t="shared" si="0"/>
        <v>Hnědé uhlí</v>
      </c>
      <c r="L16" s="168">
        <f t="shared" si="0"/>
        <v>554932.64</v>
      </c>
      <c r="M16" s="168">
        <f t="shared" si="1"/>
        <v>436835.70500000002</v>
      </c>
      <c r="N16" s="168">
        <f t="shared" si="2"/>
        <v>365762.62799999997</v>
      </c>
      <c r="O16" s="246"/>
    </row>
    <row r="17" spans="1:18" x14ac:dyDescent="0.2">
      <c r="A17" s="57" t="s">
        <v>80</v>
      </c>
      <c r="B17" s="308">
        <v>31456.53</v>
      </c>
      <c r="C17" s="467">
        <v>0.82884995317772281</v>
      </c>
      <c r="D17" s="381">
        <v>24686.69</v>
      </c>
      <c r="E17" s="380">
        <v>0.8133155866854016</v>
      </c>
      <c r="F17" s="381">
        <v>21689.55</v>
      </c>
      <c r="G17" s="368">
        <v>0.80812350499638586</v>
      </c>
      <c r="H17" s="381">
        <v>77832.77</v>
      </c>
      <c r="I17" s="368">
        <v>0.81804741983699125</v>
      </c>
      <c r="J17" s="176"/>
      <c r="K17" s="178" t="str">
        <f t="shared" si="0"/>
        <v>Jaderné palivo</v>
      </c>
      <c r="L17" s="168">
        <f t="shared" si="0"/>
        <v>31456.53</v>
      </c>
      <c r="M17" s="168">
        <f t="shared" si="1"/>
        <v>24686.69</v>
      </c>
      <c r="N17" s="168">
        <f t="shared" si="2"/>
        <v>21689.55</v>
      </c>
      <c r="O17" s="246"/>
    </row>
    <row r="18" spans="1:18" x14ac:dyDescent="0.2">
      <c r="A18" s="57" t="s">
        <v>40</v>
      </c>
      <c r="B18" s="308">
        <v>0</v>
      </c>
      <c r="C18" s="467">
        <v>0</v>
      </c>
      <c r="D18" s="381">
        <v>0</v>
      </c>
      <c r="E18" s="380">
        <v>0</v>
      </c>
      <c r="F18" s="381">
        <v>0</v>
      </c>
      <c r="G18" s="368">
        <v>0</v>
      </c>
      <c r="H18" s="381">
        <v>0</v>
      </c>
      <c r="I18" s="368">
        <v>0</v>
      </c>
      <c r="J18" s="176"/>
      <c r="K18" s="178" t="str">
        <f t="shared" si="0"/>
        <v>Koks</v>
      </c>
      <c r="L18" s="168">
        <f t="shared" si="0"/>
        <v>0</v>
      </c>
      <c r="M18" s="168">
        <f t="shared" si="1"/>
        <v>0</v>
      </c>
      <c r="N18" s="168">
        <f t="shared" si="2"/>
        <v>0</v>
      </c>
      <c r="O18" s="246"/>
    </row>
    <row r="19" spans="1:18" x14ac:dyDescent="0.2">
      <c r="A19" s="57" t="s">
        <v>39</v>
      </c>
      <c r="B19" s="308">
        <v>0</v>
      </c>
      <c r="C19" s="467">
        <v>0</v>
      </c>
      <c r="D19" s="381">
        <v>0</v>
      </c>
      <c r="E19" s="380">
        <v>0</v>
      </c>
      <c r="F19" s="381">
        <v>0</v>
      </c>
      <c r="G19" s="368">
        <v>0</v>
      </c>
      <c r="H19" s="381">
        <v>0</v>
      </c>
      <c r="I19" s="368">
        <v>0</v>
      </c>
      <c r="J19" s="176"/>
      <c r="K19" s="178" t="str">
        <f t="shared" si="0"/>
        <v>Odpadní teplo</v>
      </c>
      <c r="L19" s="168">
        <f t="shared" si="0"/>
        <v>0</v>
      </c>
      <c r="M19" s="168">
        <f t="shared" si="1"/>
        <v>0</v>
      </c>
      <c r="N19" s="168">
        <f t="shared" si="2"/>
        <v>0</v>
      </c>
      <c r="O19" s="246"/>
    </row>
    <row r="20" spans="1:18" x14ac:dyDescent="0.2">
      <c r="A20" s="57" t="s">
        <v>38</v>
      </c>
      <c r="B20" s="308">
        <v>406</v>
      </c>
      <c r="C20" s="467">
        <v>2.7557914042386243E-2</v>
      </c>
      <c r="D20" s="381">
        <v>1030</v>
      </c>
      <c r="E20" s="380">
        <v>8.3968450036978726E-2</v>
      </c>
      <c r="F20" s="381">
        <v>0</v>
      </c>
      <c r="G20" s="368">
        <v>0</v>
      </c>
      <c r="H20" s="381">
        <v>1436</v>
      </c>
      <c r="I20" s="368">
        <v>3.6006082018996417E-2</v>
      </c>
      <c r="J20" s="176"/>
      <c r="K20" s="178" t="str">
        <f t="shared" si="0"/>
        <v>Ostatní kapalná paliva</v>
      </c>
      <c r="L20" s="168">
        <f t="shared" si="0"/>
        <v>406</v>
      </c>
      <c r="M20" s="168">
        <f t="shared" si="1"/>
        <v>1030</v>
      </c>
      <c r="N20" s="168">
        <f t="shared" si="2"/>
        <v>0</v>
      </c>
      <c r="O20" s="246"/>
    </row>
    <row r="21" spans="1:18" x14ac:dyDescent="0.2">
      <c r="A21" s="57" t="s">
        <v>37</v>
      </c>
      <c r="B21" s="308">
        <v>880</v>
      </c>
      <c r="C21" s="467">
        <v>3.0541849345122724E-3</v>
      </c>
      <c r="D21" s="381">
        <v>590</v>
      </c>
      <c r="E21" s="380">
        <v>2.4408824515685808E-3</v>
      </c>
      <c r="F21" s="381">
        <v>793</v>
      </c>
      <c r="G21" s="368">
        <v>3.0492636901676535E-3</v>
      </c>
      <c r="H21" s="381">
        <v>2263</v>
      </c>
      <c r="I21" s="368">
        <v>2.8648910032189477E-3</v>
      </c>
      <c r="J21" s="176"/>
      <c r="K21" s="178" t="str">
        <f t="shared" si="0"/>
        <v>Ostatní pevná paliva</v>
      </c>
      <c r="L21" s="168">
        <f t="shared" si="0"/>
        <v>880</v>
      </c>
      <c r="M21" s="168">
        <f t="shared" si="1"/>
        <v>590</v>
      </c>
      <c r="N21" s="168">
        <f t="shared" si="2"/>
        <v>793</v>
      </c>
      <c r="O21" s="246"/>
    </row>
    <row r="22" spans="1:18" x14ac:dyDescent="0.2">
      <c r="A22" s="57" t="s">
        <v>36</v>
      </c>
      <c r="B22" s="308">
        <v>127.235</v>
      </c>
      <c r="C22" s="467">
        <v>2.7765096040489564E-4</v>
      </c>
      <c r="D22" s="381">
        <v>100.678</v>
      </c>
      <c r="E22" s="380">
        <v>2.7281413856522697E-4</v>
      </c>
      <c r="F22" s="381">
        <v>89.331000000000003</v>
      </c>
      <c r="G22" s="368">
        <v>2.3117078730387094E-4</v>
      </c>
      <c r="H22" s="381">
        <v>317.24400000000003</v>
      </c>
      <c r="I22" s="368">
        <v>2.6138176969001581E-4</v>
      </c>
      <c r="J22" s="176"/>
      <c r="K22" s="178" t="str">
        <f t="shared" si="0"/>
        <v>Ostatní plyny</v>
      </c>
      <c r="L22" s="168">
        <f t="shared" si="0"/>
        <v>127.235</v>
      </c>
      <c r="M22" s="168">
        <f t="shared" si="1"/>
        <v>100.678</v>
      </c>
      <c r="N22" s="168">
        <f t="shared" si="2"/>
        <v>89.331000000000003</v>
      </c>
      <c r="O22" s="246"/>
    </row>
    <row r="23" spans="1:18" x14ac:dyDescent="0.2">
      <c r="A23" s="57" t="s">
        <v>3</v>
      </c>
      <c r="B23" s="308">
        <v>0</v>
      </c>
      <c r="C23" s="467">
        <v>0</v>
      </c>
      <c r="D23" s="381">
        <v>0</v>
      </c>
      <c r="E23" s="380">
        <v>0</v>
      </c>
      <c r="F23" s="381">
        <v>0</v>
      </c>
      <c r="G23" s="368">
        <v>0</v>
      </c>
      <c r="H23" s="381">
        <v>0</v>
      </c>
      <c r="I23" s="368">
        <v>0</v>
      </c>
      <c r="J23" s="176"/>
      <c r="K23" s="178" t="str">
        <f t="shared" si="0"/>
        <v>Ostatní</v>
      </c>
      <c r="L23" s="168">
        <f t="shared" si="0"/>
        <v>0</v>
      </c>
      <c r="M23" s="168">
        <f t="shared" si="1"/>
        <v>0</v>
      </c>
      <c r="N23" s="168">
        <f t="shared" si="2"/>
        <v>0</v>
      </c>
      <c r="O23" s="246"/>
    </row>
    <row r="24" spans="1:18" x14ac:dyDescent="0.2">
      <c r="A24" s="57" t="s">
        <v>35</v>
      </c>
      <c r="B24" s="308">
        <v>193.976</v>
      </c>
      <c r="C24" s="467">
        <v>3.0502800236190061E-2</v>
      </c>
      <c r="D24" s="381">
        <v>235.07299999999998</v>
      </c>
      <c r="E24" s="380">
        <v>4.6657215064052363E-2</v>
      </c>
      <c r="F24" s="381">
        <v>105.256</v>
      </c>
      <c r="G24" s="368">
        <v>2.2009194195758801E-2</v>
      </c>
      <c r="H24" s="381">
        <v>534.30499999999995</v>
      </c>
      <c r="I24" s="368">
        <v>3.3022662803201659E-2</v>
      </c>
      <c r="J24" s="176"/>
      <c r="K24" s="178" t="str">
        <f t="shared" si="0"/>
        <v>Topné oleje</v>
      </c>
      <c r="L24" s="168">
        <f t="shared" si="0"/>
        <v>193.976</v>
      </c>
      <c r="M24" s="168">
        <f t="shared" si="1"/>
        <v>235.07299999999998</v>
      </c>
      <c r="N24" s="168">
        <f t="shared" si="2"/>
        <v>105.256</v>
      </c>
      <c r="O24" s="246"/>
    </row>
    <row r="25" spans="1:18" x14ac:dyDescent="0.2">
      <c r="A25" s="218" t="s">
        <v>34</v>
      </c>
      <c r="B25" s="310">
        <v>71186.337999999989</v>
      </c>
      <c r="C25" s="468">
        <v>2.035195610439533E-2</v>
      </c>
      <c r="D25" s="379">
        <v>52560.131000000008</v>
      </c>
      <c r="E25" s="378">
        <v>1.9259688445149338E-2</v>
      </c>
      <c r="F25" s="379">
        <v>45613.946000000004</v>
      </c>
      <c r="G25" s="378">
        <v>1.9689657374686618E-2</v>
      </c>
      <c r="H25" s="379">
        <v>169360.41500000001</v>
      </c>
      <c r="I25" s="378">
        <v>1.9823464206989532E-2</v>
      </c>
      <c r="J25" s="176"/>
      <c r="K25" s="178" t="str">
        <f t="shared" si="0"/>
        <v>Zemní plyn</v>
      </c>
      <c r="L25" s="168">
        <f t="shared" si="0"/>
        <v>71186.337999999989</v>
      </c>
      <c r="M25" s="168">
        <f t="shared" si="1"/>
        <v>52560.131000000008</v>
      </c>
      <c r="N25" s="168">
        <f t="shared" si="2"/>
        <v>45613.946000000004</v>
      </c>
      <c r="O25" s="173"/>
    </row>
    <row r="26" spans="1:18" ht="13.5" customHeight="1" x14ac:dyDescent="0.2">
      <c r="A26" s="242" t="s">
        <v>285</v>
      </c>
      <c r="B26" s="306">
        <v>759413.63100000005</v>
      </c>
      <c r="C26" s="370">
        <v>5.8395782124318278E-2</v>
      </c>
      <c r="D26" s="367">
        <v>593360.93200000003</v>
      </c>
      <c r="E26" s="370">
        <v>5.9028305055922756E-2</v>
      </c>
      <c r="F26" s="367">
        <v>498510.65100000007</v>
      </c>
      <c r="G26" s="370">
        <v>5.8640085562989976E-2</v>
      </c>
      <c r="H26" s="367">
        <v>1851285.2140000002</v>
      </c>
      <c r="I26" s="370">
        <v>5.8663070903285035E-2</v>
      </c>
      <c r="J26" s="17"/>
      <c r="K26" s="178"/>
      <c r="L26" s="178" t="str">
        <f>+L9</f>
        <v>Leden</v>
      </c>
      <c r="M26" s="178" t="str">
        <f t="shared" ref="M26:N26" si="3">+M9</f>
        <v>Únor</v>
      </c>
      <c r="N26" s="178" t="str">
        <f t="shared" si="3"/>
        <v>Březen</v>
      </c>
      <c r="O26" s="127"/>
      <c r="P26" s="226"/>
      <c r="Q26" s="226"/>
      <c r="R26" s="226"/>
    </row>
    <row r="27" spans="1:18" ht="12.75" customHeight="1" x14ac:dyDescent="0.2">
      <c r="A27" s="57" t="s">
        <v>29</v>
      </c>
      <c r="B27" s="308">
        <v>155076.87200000003</v>
      </c>
      <c r="C27" s="368">
        <v>5.1176016387054171E-2</v>
      </c>
      <c r="D27" s="363">
        <v>125251.48600000002</v>
      </c>
      <c r="E27" s="368">
        <v>5.1740702833967263E-2</v>
      </c>
      <c r="F27" s="363">
        <v>107986.85600000001</v>
      </c>
      <c r="G27" s="368">
        <v>4.9210356410369333E-2</v>
      </c>
      <c r="H27" s="363">
        <v>388315.21400000009</v>
      </c>
      <c r="I27" s="368">
        <v>5.0790626563109433E-2</v>
      </c>
      <c r="J27" s="176"/>
      <c r="K27" s="178" t="str">
        <f>+A27</f>
        <v>Průmysl</v>
      </c>
      <c r="L27" s="168">
        <f t="shared" ref="L27:L34" si="4">+B27</f>
        <v>155076.87200000003</v>
      </c>
      <c r="M27" s="168">
        <f t="shared" ref="M27:M34" si="5">+D27</f>
        <v>125251.48600000002</v>
      </c>
      <c r="N27" s="168">
        <f t="shared" ref="N27:N34" si="6">+F27</f>
        <v>107986.85600000001</v>
      </c>
      <c r="O27" s="127"/>
      <c r="P27" s="246"/>
      <c r="Q27" s="246"/>
      <c r="R27" s="246"/>
    </row>
    <row r="28" spans="1:18" ht="12.75" customHeight="1" x14ac:dyDescent="0.2">
      <c r="A28" s="57" t="s">
        <v>0</v>
      </c>
      <c r="B28" s="308">
        <v>5179.3500000000004</v>
      </c>
      <c r="C28" s="380">
        <v>1.5987784047013811E-2</v>
      </c>
      <c r="D28" s="381">
        <v>4101.2700000000004</v>
      </c>
      <c r="E28" s="380">
        <v>1.5540012566461533E-2</v>
      </c>
      <c r="F28" s="381">
        <v>3729.64</v>
      </c>
      <c r="G28" s="368">
        <v>1.6435494473972388E-2</v>
      </c>
      <c r="H28" s="381">
        <v>13010.26</v>
      </c>
      <c r="I28" s="368">
        <v>1.5967438798938381E-2</v>
      </c>
      <c r="J28" s="176"/>
      <c r="K28" s="178" t="str">
        <f t="shared" ref="K28:K34" si="7">+A28</f>
        <v>Energetika</v>
      </c>
      <c r="L28" s="168">
        <f t="shared" si="4"/>
        <v>5179.3500000000004</v>
      </c>
      <c r="M28" s="168">
        <f t="shared" si="5"/>
        <v>4101.2700000000004</v>
      </c>
      <c r="N28" s="168">
        <f t="shared" si="6"/>
        <v>3729.64</v>
      </c>
    </row>
    <row r="29" spans="1:18" ht="12.75" customHeight="1" x14ac:dyDescent="0.2">
      <c r="A29" s="57" t="s">
        <v>1</v>
      </c>
      <c r="B29" s="308">
        <v>10151.155000000001</v>
      </c>
      <c r="C29" s="380">
        <v>7.419440476165419E-2</v>
      </c>
      <c r="D29" s="381">
        <v>8535.8689999999988</v>
      </c>
      <c r="E29" s="380">
        <v>7.2665332428056048E-2</v>
      </c>
      <c r="F29" s="381">
        <v>6833.4939999999997</v>
      </c>
      <c r="G29" s="368">
        <v>8.0292978036564197E-2</v>
      </c>
      <c r="H29" s="381">
        <v>25520.517999999996</v>
      </c>
      <c r="I29" s="368">
        <v>7.5194464347754564E-2</v>
      </c>
      <c r="J29" s="176"/>
      <c r="K29" s="178" t="str">
        <f t="shared" si="7"/>
        <v>Doprava</v>
      </c>
      <c r="L29" s="168">
        <f t="shared" si="4"/>
        <v>10151.155000000001</v>
      </c>
      <c r="M29" s="168">
        <f t="shared" si="5"/>
        <v>8535.8689999999988</v>
      </c>
      <c r="N29" s="168">
        <f t="shared" si="6"/>
        <v>6833.4939999999997</v>
      </c>
      <c r="O29" s="127"/>
    </row>
    <row r="30" spans="1:18" ht="12.75" customHeight="1" x14ac:dyDescent="0.2">
      <c r="A30" s="57" t="s">
        <v>2</v>
      </c>
      <c r="B30" s="308">
        <v>1224.921</v>
      </c>
      <c r="C30" s="380">
        <v>1.9806371420482971E-2</v>
      </c>
      <c r="D30" s="381">
        <v>979.51099999999997</v>
      </c>
      <c r="E30" s="380">
        <v>2.2434559616945248E-2</v>
      </c>
      <c r="F30" s="381">
        <v>807.13799999999992</v>
      </c>
      <c r="G30" s="368">
        <v>2.448491128846576E-2</v>
      </c>
      <c r="H30" s="381">
        <v>3011.5699999999997</v>
      </c>
      <c r="I30" s="368">
        <v>2.1748849359870731E-2</v>
      </c>
      <c r="J30" s="176"/>
      <c r="K30" s="178" t="str">
        <f t="shared" si="7"/>
        <v>Stavebnictví</v>
      </c>
      <c r="L30" s="168">
        <f t="shared" si="4"/>
        <v>1224.921</v>
      </c>
      <c r="M30" s="168">
        <f t="shared" si="5"/>
        <v>979.51099999999997</v>
      </c>
      <c r="N30" s="168">
        <f t="shared" si="6"/>
        <v>807.13799999999992</v>
      </c>
    </row>
    <row r="31" spans="1:18" x14ac:dyDescent="0.2">
      <c r="A31" s="57" t="s">
        <v>6</v>
      </c>
      <c r="B31" s="308">
        <v>2220.1350000000002</v>
      </c>
      <c r="C31" s="380">
        <v>5.6353366921620539E-2</v>
      </c>
      <c r="D31" s="381">
        <v>1819.8489999999999</v>
      </c>
      <c r="E31" s="380">
        <v>5.1872380619349463E-2</v>
      </c>
      <c r="F31" s="381">
        <v>1716.3140000000001</v>
      </c>
      <c r="G31" s="368">
        <v>4.6154839497001054E-2</v>
      </c>
      <c r="H31" s="381">
        <v>5756.2980000000007</v>
      </c>
      <c r="I31" s="368">
        <v>5.154930462146308E-2</v>
      </c>
      <c r="J31" s="176"/>
      <c r="K31" s="178" t="str">
        <f t="shared" si="7"/>
        <v>Zemědělství a lesnictví</v>
      </c>
      <c r="L31" s="168">
        <f t="shared" si="4"/>
        <v>2220.1350000000002</v>
      </c>
      <c r="M31" s="168">
        <f t="shared" si="5"/>
        <v>1819.8489999999999</v>
      </c>
      <c r="N31" s="168">
        <f t="shared" si="6"/>
        <v>1716.3140000000001</v>
      </c>
    </row>
    <row r="32" spans="1:18" x14ac:dyDescent="0.2">
      <c r="A32" s="57" t="s">
        <v>28</v>
      </c>
      <c r="B32" s="308">
        <v>343570.75199999998</v>
      </c>
      <c r="C32" s="380">
        <v>5.9318428970128172E-2</v>
      </c>
      <c r="D32" s="381">
        <v>263524.13499999995</v>
      </c>
      <c r="E32" s="380">
        <v>5.9925581338372981E-2</v>
      </c>
      <c r="F32" s="381">
        <v>222617.44699999999</v>
      </c>
      <c r="G32" s="368">
        <v>6.0865485903279795E-2</v>
      </c>
      <c r="H32" s="381">
        <v>829712.3339999998</v>
      </c>
      <c r="I32" s="368">
        <v>5.9919884847375787E-2</v>
      </c>
      <c r="J32" s="176"/>
      <c r="K32" s="178" t="str">
        <f t="shared" si="7"/>
        <v>Domácnosti</v>
      </c>
      <c r="L32" s="168">
        <f t="shared" si="4"/>
        <v>343570.75199999998</v>
      </c>
      <c r="M32" s="168">
        <f t="shared" si="5"/>
        <v>263524.13499999995</v>
      </c>
      <c r="N32" s="168">
        <f t="shared" si="6"/>
        <v>222617.44699999999</v>
      </c>
    </row>
    <row r="33" spans="1:14" x14ac:dyDescent="0.2">
      <c r="A33" s="57" t="s">
        <v>5</v>
      </c>
      <c r="B33" s="308">
        <v>219383.984</v>
      </c>
      <c r="C33" s="380">
        <v>6.7060349177740786E-2</v>
      </c>
      <c r="D33" s="381">
        <v>170083.08500000002</v>
      </c>
      <c r="E33" s="380">
        <v>6.7837293352569231E-2</v>
      </c>
      <c r="F33" s="381">
        <v>138911.84600000002</v>
      </c>
      <c r="G33" s="368">
        <v>6.7651377536379217E-2</v>
      </c>
      <c r="H33" s="381">
        <v>528378.91500000004</v>
      </c>
      <c r="I33" s="368">
        <v>6.7464020478130812E-2</v>
      </c>
      <c r="J33" s="176"/>
      <c r="K33" s="178" t="str">
        <f t="shared" si="7"/>
        <v>Obchod, služby, školství, zdravotnictví</v>
      </c>
      <c r="L33" s="168">
        <f t="shared" si="4"/>
        <v>219383.984</v>
      </c>
      <c r="M33" s="168">
        <f t="shared" si="5"/>
        <v>170083.08500000002</v>
      </c>
      <c r="N33" s="168">
        <f t="shared" si="6"/>
        <v>138911.84600000002</v>
      </c>
    </row>
    <row r="34" spans="1:14" ht="12.75" thickBot="1" x14ac:dyDescent="0.25">
      <c r="A34" s="58" t="s">
        <v>3</v>
      </c>
      <c r="B34" s="309">
        <v>22606.462</v>
      </c>
      <c r="C34" s="369">
        <v>6.4793189130514919E-2</v>
      </c>
      <c r="D34" s="364">
        <v>19065.726999999999</v>
      </c>
      <c r="E34" s="369">
        <v>7.153695391521267E-2</v>
      </c>
      <c r="F34" s="364">
        <v>15907.916000000001</v>
      </c>
      <c r="G34" s="369">
        <v>7.4427953381748194E-2</v>
      </c>
      <c r="H34" s="364">
        <v>57580.104999999996</v>
      </c>
      <c r="I34" s="369">
        <v>6.9444455834911795E-2</v>
      </c>
      <c r="J34" s="176"/>
      <c r="K34" s="178" t="str">
        <f t="shared" si="7"/>
        <v>Ostatní</v>
      </c>
      <c r="L34" s="168">
        <f t="shared" si="4"/>
        <v>22606.462</v>
      </c>
      <c r="M34" s="168">
        <f t="shared" si="5"/>
        <v>19065.726999999999</v>
      </c>
      <c r="N34" s="168">
        <f t="shared" si="6"/>
        <v>15907.916000000001</v>
      </c>
    </row>
    <row r="35" spans="1:14" ht="18" customHeight="1" x14ac:dyDescent="0.2">
      <c r="A35" s="327" t="s">
        <v>259</v>
      </c>
      <c r="B35" s="244"/>
      <c r="C35" s="244"/>
      <c r="D35" s="14"/>
      <c r="F35" s="17"/>
      <c r="G35" s="178"/>
      <c r="H35" s="178"/>
      <c r="I35" s="4" t="s">
        <v>82</v>
      </c>
      <c r="J35" s="178"/>
    </row>
    <row r="36" spans="1:14" x14ac:dyDescent="0.2">
      <c r="A36" s="119"/>
      <c r="B36" s="119"/>
      <c r="C36" s="119"/>
    </row>
    <row r="37" spans="1:14" x14ac:dyDescent="0.2">
      <c r="B37" s="127"/>
      <c r="C37" s="127"/>
      <c r="D37" s="127"/>
    </row>
    <row r="38" spans="1:14" x14ac:dyDescent="0.2">
      <c r="B38" s="127"/>
      <c r="C38" s="127"/>
      <c r="D38" s="127"/>
    </row>
    <row r="39" spans="1:14" x14ac:dyDescent="0.2">
      <c r="B39" s="127"/>
      <c r="C39" s="127"/>
      <c r="D39" s="127"/>
      <c r="L39" s="184" t="s">
        <v>253</v>
      </c>
      <c r="M39" s="219">
        <v>5.1939629110206165E-2</v>
      </c>
    </row>
    <row r="40" spans="1:14" x14ac:dyDescent="0.2">
      <c r="B40" s="226"/>
      <c r="C40" s="226"/>
      <c r="D40" s="226"/>
      <c r="L40" s="184" t="s">
        <v>66</v>
      </c>
      <c r="M40" s="219">
        <v>4.8877586582929185E-2</v>
      </c>
    </row>
    <row r="41" spans="1:14" x14ac:dyDescent="0.2">
      <c r="B41" s="127"/>
      <c r="C41" s="127"/>
      <c r="D41" s="127"/>
      <c r="L41" s="184" t="s">
        <v>182</v>
      </c>
      <c r="M41" s="219">
        <v>5.7215400765624265E-2</v>
      </c>
    </row>
  </sheetData>
  <mergeCells count="4">
    <mergeCell ref="B5:C5"/>
    <mergeCell ref="D5:E5"/>
    <mergeCell ref="F5:G5"/>
    <mergeCell ref="H5:I5"/>
  </mergeCells>
  <conditionalFormatting sqref="C10:C25 C27:C34 E10:E25 E27:E34 G10:G25 G27:G34 I10:I25 I27:I34">
    <cfRule type="dataBar" priority="1">
      <dataBar>
        <cfvo type="num" val="0"/>
        <cfvo type="num" val="1"/>
        <color rgb="FF63C384"/>
      </dataBar>
      <extLst>
        <ext xmlns:x14="http://schemas.microsoft.com/office/spreadsheetml/2009/9/main" uri="{B025F937-C7B1-47D3-B67F-A62EFF666E3E}">
          <x14:id>{8DF12F87-A012-442F-9A6C-FAFF94B6B04F}</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ignoredErrors>
    <ignoredError sqref="L26:N26" formula="1"/>
  </ignoredErrors>
  <drawing r:id="rId2"/>
  <extLst>
    <ext xmlns:x14="http://schemas.microsoft.com/office/spreadsheetml/2009/9/main" uri="{78C0D931-6437-407d-A8EE-F0AAD7539E65}">
      <x14:conditionalFormattings>
        <x14:conditionalFormatting xmlns:xm="http://schemas.microsoft.com/office/excel/2006/main">
          <x14:cfRule type="dataBar" id="{8DF12F87-A012-442F-9A6C-FAFF94B6B04F}">
            <x14:dataBar minLength="0" maxLength="100" gradient="0" direction="rightToLeft">
              <x14:cfvo type="num">
                <xm:f>0</xm:f>
              </x14:cfvo>
              <x14:cfvo type="num">
                <xm:f>1</xm:f>
              </x14:cfvo>
              <x14:negativeFillColor rgb="FFFF0000"/>
              <x14:axisColor rgb="FF000000"/>
            </x14:dataBar>
          </x14:cfRule>
          <xm:sqref>C10:C25 C27:C34 E10:E25 E27:E34 G10:G25 G27:G34 I10:I25 I27:I34</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dimension ref="A1:U38"/>
  <sheetViews>
    <sheetView showGridLines="0" zoomScaleNormal="100" workbookViewId="0">
      <selection activeCell="B3" sqref="B3:M6"/>
    </sheetView>
  </sheetViews>
  <sheetFormatPr defaultRowHeight="12" x14ac:dyDescent="0.2"/>
  <cols>
    <col min="1" max="1" width="9.42578125" style="123" customWidth="1"/>
    <col min="2" max="2" width="14.42578125" style="123" customWidth="1"/>
    <col min="3" max="3" width="8" style="123" customWidth="1"/>
    <col min="4" max="4" width="14.42578125" style="123" customWidth="1"/>
    <col min="5" max="5" width="8" style="123" customWidth="1"/>
    <col min="6" max="6" width="14.42578125" style="123" customWidth="1"/>
    <col min="7" max="7" width="8" style="123" customWidth="1"/>
    <col min="8" max="8" width="14.42578125" style="123" customWidth="1"/>
    <col min="9" max="9" width="8" style="123" customWidth="1"/>
    <col min="10" max="10" width="14.42578125" style="123" customWidth="1"/>
    <col min="11" max="11" width="8" style="123" customWidth="1"/>
    <col min="12" max="12" width="14.42578125" style="123" customWidth="1"/>
    <col min="13" max="13" width="8" style="123" customWidth="1"/>
    <col min="14" max="26" width="9.140625" style="123" customWidth="1"/>
    <col min="27" max="16384" width="9.140625" style="123"/>
  </cols>
  <sheetData>
    <row r="1" spans="1:21" ht="18.75" x14ac:dyDescent="0.3">
      <c r="A1" s="164" t="s">
        <v>53</v>
      </c>
      <c r="B1" s="173"/>
      <c r="C1" s="173"/>
      <c r="D1" s="173"/>
      <c r="E1" s="173"/>
      <c r="F1" s="173"/>
      <c r="G1" s="173"/>
      <c r="H1" s="173"/>
      <c r="I1" s="173"/>
      <c r="J1" s="173"/>
      <c r="K1" s="173"/>
      <c r="L1" s="173"/>
      <c r="M1" s="165" t="str">
        <f>Obsah!$A$1</f>
        <v>I. čtvrtletí 2019</v>
      </c>
      <c r="N1" s="176"/>
      <c r="O1" s="173"/>
    </row>
    <row r="2" spans="1:21" ht="7.5" customHeight="1" x14ac:dyDescent="0.3">
      <c r="A2" s="164"/>
      <c r="B2" s="173"/>
      <c r="C2" s="173"/>
      <c r="D2" s="173"/>
      <c r="E2" s="173"/>
      <c r="F2" s="173"/>
      <c r="G2" s="173"/>
      <c r="H2" s="173"/>
      <c r="I2" s="173"/>
      <c r="J2" s="173"/>
      <c r="K2" s="173"/>
      <c r="L2" s="173"/>
      <c r="M2" s="173"/>
      <c r="N2" s="176"/>
      <c r="O2" s="173"/>
    </row>
    <row r="3" spans="1:21" x14ac:dyDescent="0.2">
      <c r="A3" s="55"/>
      <c r="B3" s="541"/>
      <c r="C3" s="541"/>
      <c r="D3" s="541"/>
      <c r="E3" s="541"/>
      <c r="F3" s="541"/>
      <c r="G3" s="542"/>
      <c r="H3" s="543"/>
      <c r="I3" s="541"/>
      <c r="J3" s="541"/>
      <c r="K3" s="541"/>
      <c r="L3" s="541"/>
      <c r="M3" s="541"/>
      <c r="N3" s="83"/>
    </row>
    <row r="4" spans="1:21" ht="13.5" customHeight="1" x14ac:dyDescent="0.2">
      <c r="A4" s="55"/>
      <c r="B4" s="544"/>
      <c r="C4" s="545"/>
      <c r="D4" s="545"/>
      <c r="E4" s="545"/>
      <c r="F4" s="545"/>
      <c r="G4" s="546"/>
      <c r="H4" s="544"/>
      <c r="I4" s="545"/>
      <c r="J4" s="545"/>
      <c r="K4" s="545"/>
      <c r="L4" s="545"/>
      <c r="M4" s="545"/>
      <c r="N4" s="84"/>
    </row>
    <row r="5" spans="1:21" x14ac:dyDescent="0.2">
      <c r="A5" s="26"/>
      <c r="B5" s="539"/>
      <c r="C5" s="547"/>
      <c r="D5" s="539"/>
      <c r="E5" s="547"/>
      <c r="F5" s="539"/>
      <c r="G5" s="547"/>
      <c r="H5" s="539"/>
      <c r="I5" s="547"/>
      <c r="J5" s="539"/>
      <c r="K5" s="547"/>
      <c r="L5" s="539"/>
      <c r="M5" s="540"/>
      <c r="N5" s="85"/>
    </row>
    <row r="6" spans="1:21" x14ac:dyDescent="0.2">
      <c r="A6" s="24"/>
      <c r="B6" s="95"/>
      <c r="C6" s="60"/>
      <c r="D6" s="60"/>
      <c r="E6" s="60"/>
      <c r="F6" s="60"/>
      <c r="G6" s="60"/>
      <c r="H6" s="60"/>
      <c r="I6" s="60"/>
      <c r="J6" s="60"/>
      <c r="K6" s="60"/>
      <c r="L6" s="60"/>
      <c r="M6" s="80"/>
      <c r="N6" s="85"/>
    </row>
    <row r="7" spans="1:21" x14ac:dyDescent="0.2">
      <c r="A7" s="531"/>
      <c r="B7" s="550"/>
      <c r="C7" s="551"/>
      <c r="D7" s="551"/>
      <c r="E7" s="551"/>
      <c r="F7" s="551"/>
      <c r="G7" s="553"/>
      <c r="H7" s="550"/>
      <c r="I7" s="551"/>
      <c r="J7" s="551"/>
      <c r="K7" s="551"/>
      <c r="L7" s="551"/>
      <c r="M7" s="551"/>
      <c r="N7" s="86"/>
    </row>
    <row r="8" spans="1:21" x14ac:dyDescent="0.2">
      <c r="A8" s="552"/>
      <c r="B8" s="62"/>
      <c r="C8" s="77"/>
      <c r="D8" s="63"/>
      <c r="E8" s="77"/>
      <c r="F8" s="63"/>
      <c r="G8" s="77"/>
      <c r="H8" s="62"/>
      <c r="I8" s="77"/>
      <c r="J8" s="63"/>
      <c r="K8" s="77"/>
      <c r="L8" s="63"/>
      <c r="M8" s="77"/>
      <c r="N8" s="87"/>
    </row>
    <row r="9" spans="1:21" x14ac:dyDescent="0.2">
      <c r="A9" s="64"/>
      <c r="B9" s="166"/>
      <c r="C9" s="167"/>
      <c r="D9" s="31"/>
      <c r="E9" s="167"/>
      <c r="F9" s="31"/>
      <c r="G9" s="167"/>
      <c r="H9" s="166"/>
      <c r="I9" s="167"/>
      <c r="J9" s="31"/>
      <c r="K9" s="167"/>
      <c r="L9" s="31"/>
      <c r="M9" s="167"/>
      <c r="N9" s="82"/>
      <c r="O9" s="179"/>
    </row>
    <row r="10" spans="1:21" x14ac:dyDescent="0.2">
      <c r="A10" s="64"/>
      <c r="B10" s="166"/>
      <c r="C10" s="167"/>
      <c r="D10" s="31"/>
      <c r="E10" s="167"/>
      <c r="F10" s="31"/>
      <c r="G10" s="167"/>
      <c r="H10" s="166"/>
      <c r="I10" s="167"/>
      <c r="J10" s="31"/>
      <c r="K10" s="167"/>
      <c r="L10" s="31"/>
      <c r="M10" s="167"/>
      <c r="N10" s="82"/>
      <c r="O10" s="179"/>
    </row>
    <row r="11" spans="1:21" x14ac:dyDescent="0.2">
      <c r="A11" s="54"/>
      <c r="B11" s="51"/>
      <c r="C11" s="167"/>
      <c r="D11" s="19"/>
      <c r="E11" s="167"/>
      <c r="F11" s="19"/>
      <c r="G11" s="167"/>
      <c r="H11" s="51"/>
      <c r="I11" s="167"/>
      <c r="J11" s="19"/>
      <c r="K11" s="167"/>
      <c r="L11" s="19"/>
      <c r="M11" s="167"/>
      <c r="N11" s="82"/>
      <c r="O11" s="179"/>
    </row>
    <row r="12" spans="1:21" x14ac:dyDescent="0.2">
      <c r="A12" s="54"/>
      <c r="B12" s="166"/>
      <c r="C12" s="167"/>
      <c r="D12" s="31"/>
      <c r="E12" s="167"/>
      <c r="F12" s="31"/>
      <c r="G12" s="167"/>
      <c r="H12" s="166"/>
      <c r="I12" s="167"/>
      <c r="J12" s="31"/>
      <c r="K12" s="167"/>
      <c r="L12" s="31"/>
      <c r="M12" s="167"/>
      <c r="N12" s="82"/>
      <c r="O12" s="179"/>
    </row>
    <row r="13" spans="1:21" x14ac:dyDescent="0.2">
      <c r="A13" s="54"/>
      <c r="B13" s="51"/>
      <c r="C13" s="167"/>
      <c r="D13" s="19"/>
      <c r="E13" s="167"/>
      <c r="F13" s="19"/>
      <c r="G13" s="167"/>
      <c r="H13" s="51"/>
      <c r="I13" s="167"/>
      <c r="J13" s="19"/>
      <c r="K13" s="167"/>
      <c r="L13" s="19"/>
      <c r="M13" s="167"/>
      <c r="N13" s="82"/>
      <c r="O13" s="179"/>
    </row>
    <row r="14" spans="1:21" x14ac:dyDescent="0.2">
      <c r="A14" s="54"/>
      <c r="B14" s="166"/>
      <c r="C14" s="167"/>
      <c r="D14" s="31"/>
      <c r="E14" s="167"/>
      <c r="F14" s="31"/>
      <c r="G14" s="167"/>
      <c r="H14" s="166"/>
      <c r="I14" s="167"/>
      <c r="J14" s="31"/>
      <c r="K14" s="167"/>
      <c r="L14" s="31"/>
      <c r="M14" s="167"/>
      <c r="N14" s="82"/>
      <c r="O14" s="179"/>
      <c r="P14" s="30"/>
      <c r="Q14" s="69"/>
      <c r="R14" s="14"/>
      <c r="S14" s="14"/>
      <c r="T14" s="14"/>
      <c r="U14" s="14"/>
    </row>
    <row r="15" spans="1:21" x14ac:dyDescent="0.2">
      <c r="A15" s="54"/>
      <c r="B15" s="166"/>
      <c r="C15" s="167"/>
      <c r="D15" s="31"/>
      <c r="E15" s="169"/>
      <c r="F15" s="31"/>
      <c r="G15" s="169"/>
      <c r="H15" s="166"/>
      <c r="I15" s="169"/>
      <c r="J15" s="31"/>
      <c r="K15" s="169"/>
      <c r="L15" s="31"/>
      <c r="M15" s="169"/>
      <c r="N15" s="82"/>
      <c r="O15" s="179"/>
      <c r="P15" s="30"/>
      <c r="Q15" s="69"/>
      <c r="R15" s="14"/>
      <c r="S15" s="14"/>
      <c r="T15" s="14"/>
      <c r="U15" s="14"/>
    </row>
    <row r="16" spans="1:21" ht="12.75" thickBot="1" x14ac:dyDescent="0.25">
      <c r="A16" s="25"/>
      <c r="B16" s="44"/>
      <c r="C16" s="170"/>
      <c r="D16" s="8"/>
      <c r="E16" s="171"/>
      <c r="F16" s="8"/>
      <c r="G16" s="171"/>
      <c r="H16" s="44"/>
      <c r="I16" s="172"/>
      <c r="J16" s="8"/>
      <c r="K16" s="172"/>
      <c r="L16" s="8"/>
      <c r="M16" s="172"/>
      <c r="N16" s="82"/>
      <c r="O16" s="179"/>
      <c r="P16" s="30"/>
      <c r="Q16" s="69"/>
      <c r="R16" s="14"/>
      <c r="S16" s="14"/>
      <c r="T16" s="14"/>
      <c r="U16" s="14"/>
    </row>
    <row r="17" spans="1:20" x14ac:dyDescent="0.2">
      <c r="A17" s="28"/>
      <c r="B17" s="173"/>
      <c r="C17" s="173"/>
      <c r="D17" s="173"/>
      <c r="E17" s="173"/>
      <c r="F17" s="173"/>
      <c r="G17" s="173"/>
      <c r="H17" s="173"/>
      <c r="I17" s="173"/>
      <c r="J17" s="173"/>
      <c r="K17" s="173"/>
      <c r="L17" s="174"/>
      <c r="M17" s="174"/>
      <c r="N17" s="175"/>
      <c r="O17" s="174"/>
    </row>
    <row r="18" spans="1:20" x14ac:dyDescent="0.2">
      <c r="A18" s="81"/>
      <c r="B18" s="541"/>
      <c r="C18" s="541"/>
      <c r="D18" s="541"/>
      <c r="E18" s="541"/>
      <c r="F18" s="541"/>
      <c r="G18" s="542"/>
      <c r="H18" s="13"/>
      <c r="I18" s="13"/>
      <c r="J18" s="13"/>
      <c r="K18" s="13"/>
      <c r="L18" s="13"/>
      <c r="M18" s="13"/>
      <c r="N18" s="176"/>
      <c r="O18" s="173"/>
      <c r="P18" s="91"/>
      <c r="Q18" s="69"/>
      <c r="R18" s="14"/>
      <c r="S18" s="14"/>
      <c r="T18" s="14"/>
    </row>
    <row r="19" spans="1:20" x14ac:dyDescent="0.2">
      <c r="A19" s="67"/>
      <c r="B19" s="554"/>
      <c r="C19" s="555"/>
      <c r="D19" s="555"/>
      <c r="E19" s="555"/>
      <c r="F19" s="555"/>
      <c r="G19" s="555"/>
      <c r="H19" s="176"/>
      <c r="I19" s="177"/>
      <c r="J19" s="178"/>
      <c r="K19" s="82"/>
      <c r="L19" s="178"/>
      <c r="M19" s="179"/>
      <c r="N19" s="176"/>
      <c r="O19" s="173"/>
      <c r="P19" s="91"/>
      <c r="Q19" s="69"/>
      <c r="R19" s="14"/>
      <c r="S19" s="14"/>
      <c r="T19" s="14"/>
    </row>
    <row r="20" spans="1:20" x14ac:dyDescent="0.2">
      <c r="A20" s="68"/>
      <c r="B20" s="540"/>
      <c r="C20" s="547"/>
      <c r="D20" s="540"/>
      <c r="E20" s="547"/>
      <c r="F20" s="540"/>
      <c r="G20" s="547"/>
      <c r="H20" s="176"/>
      <c r="I20" s="177"/>
      <c r="J20" s="178"/>
      <c r="K20" s="82"/>
      <c r="L20" s="178"/>
      <c r="M20" s="179"/>
      <c r="N20" s="176"/>
      <c r="O20" s="173"/>
      <c r="P20" s="91"/>
      <c r="Q20" s="69"/>
      <c r="R20" s="75"/>
      <c r="S20" s="75"/>
      <c r="T20" s="75"/>
    </row>
    <row r="21" spans="1:20" x14ac:dyDescent="0.2">
      <c r="A21" s="94"/>
      <c r="B21" s="95"/>
      <c r="C21" s="60"/>
      <c r="D21" s="60"/>
      <c r="E21" s="60"/>
      <c r="F21" s="60"/>
      <c r="G21" s="80"/>
      <c r="H21" s="176"/>
      <c r="I21" s="177"/>
      <c r="J21" s="178"/>
      <c r="K21" s="82"/>
      <c r="L21" s="178"/>
      <c r="M21" s="179"/>
      <c r="N21" s="176"/>
      <c r="O21" s="173"/>
      <c r="P21" s="91"/>
      <c r="Q21" s="69"/>
      <c r="R21" s="14"/>
      <c r="S21" s="14"/>
      <c r="T21" s="14"/>
    </row>
    <row r="22" spans="1:20" x14ac:dyDescent="0.2">
      <c r="A22" s="548"/>
      <c r="B22" s="550"/>
      <c r="C22" s="551"/>
      <c r="D22" s="551"/>
      <c r="E22" s="551"/>
      <c r="F22" s="551"/>
      <c r="G22" s="551"/>
      <c r="H22" s="176"/>
      <c r="I22" s="177"/>
      <c r="J22" s="178"/>
      <c r="K22" s="82"/>
      <c r="L22" s="178"/>
      <c r="M22" s="179"/>
      <c r="N22" s="176"/>
      <c r="O22" s="173"/>
      <c r="P22" s="91"/>
      <c r="Q22" s="69"/>
      <c r="R22" s="14"/>
      <c r="S22" s="14"/>
      <c r="T22" s="14"/>
    </row>
    <row r="23" spans="1:20" x14ac:dyDescent="0.2">
      <c r="A23" s="549"/>
      <c r="B23" s="62"/>
      <c r="C23" s="78"/>
      <c r="D23" s="63"/>
      <c r="E23" s="78"/>
      <c r="F23" s="63"/>
      <c r="G23" s="78"/>
      <c r="H23" s="173"/>
      <c r="I23" s="173"/>
      <c r="J23" s="178"/>
      <c r="K23" s="82"/>
      <c r="L23" s="178"/>
      <c r="M23" s="179"/>
      <c r="N23" s="176"/>
      <c r="O23" s="173"/>
      <c r="P23" s="91"/>
      <c r="Q23" s="69"/>
      <c r="R23" s="72"/>
      <c r="S23" s="75"/>
      <c r="T23" s="75"/>
    </row>
    <row r="24" spans="1:20" x14ac:dyDescent="0.2">
      <c r="A24" s="57"/>
      <c r="B24" s="88"/>
      <c r="C24" s="73"/>
      <c r="D24" s="33"/>
      <c r="E24" s="73"/>
      <c r="F24" s="33"/>
      <c r="G24" s="73"/>
      <c r="H24" s="173"/>
      <c r="I24" s="173"/>
      <c r="J24" s="178"/>
      <c r="K24" s="82"/>
      <c r="L24" s="178"/>
      <c r="M24" s="179"/>
      <c r="N24" s="176"/>
      <c r="O24" s="177"/>
      <c r="T24" s="174"/>
    </row>
    <row r="25" spans="1:20" x14ac:dyDescent="0.2">
      <c r="A25" s="57"/>
      <c r="B25" s="88"/>
      <c r="C25" s="73"/>
      <c r="D25" s="33"/>
      <c r="E25" s="73"/>
      <c r="F25" s="33"/>
      <c r="G25" s="73"/>
      <c r="H25" s="173"/>
      <c r="I25" s="173"/>
      <c r="J25" s="178"/>
      <c r="K25" s="82"/>
      <c r="L25" s="178"/>
      <c r="M25" s="179"/>
      <c r="N25" s="176"/>
      <c r="O25" s="177"/>
    </row>
    <row r="26" spans="1:20" x14ac:dyDescent="0.2">
      <c r="A26" s="57"/>
      <c r="B26" s="88"/>
      <c r="C26" s="73"/>
      <c r="D26" s="33"/>
      <c r="E26" s="73"/>
      <c r="F26" s="33"/>
      <c r="G26" s="73"/>
      <c r="H26" s="173"/>
      <c r="I26" s="173"/>
      <c r="J26" s="178"/>
      <c r="K26" s="82"/>
      <c r="L26" s="178"/>
      <c r="M26" s="179"/>
      <c r="N26" s="176"/>
      <c r="O26" s="177"/>
    </row>
    <row r="27" spans="1:20" ht="12.75" thickBot="1" x14ac:dyDescent="0.25">
      <c r="A27" s="58"/>
      <c r="B27" s="89"/>
      <c r="C27" s="74"/>
      <c r="D27" s="43"/>
      <c r="E27" s="74"/>
      <c r="F27" s="43"/>
      <c r="G27" s="74"/>
      <c r="H27" s="173"/>
      <c r="I27" s="173"/>
      <c r="J27" s="173"/>
      <c r="K27" s="173"/>
      <c r="L27" s="173"/>
      <c r="M27" s="173"/>
      <c r="N27" s="176"/>
      <c r="O27" s="177"/>
    </row>
    <row r="28" spans="1:20" x14ac:dyDescent="0.2">
      <c r="A28" s="30"/>
      <c r="B28" s="30"/>
      <c r="C28" s="69"/>
      <c r="D28" s="14"/>
      <c r="E28" s="14"/>
      <c r="F28" s="14"/>
      <c r="G28" s="174"/>
      <c r="H28" s="173"/>
      <c r="I28" s="173"/>
      <c r="J28" s="173"/>
      <c r="K28" s="173"/>
      <c r="L28" s="173"/>
      <c r="M28" s="173"/>
    </row>
    <row r="29" spans="1:20" x14ac:dyDescent="0.2">
      <c r="H29" s="173"/>
      <c r="I29" s="173"/>
      <c r="J29" s="173"/>
      <c r="K29" s="173"/>
      <c r="L29" s="173"/>
      <c r="M29" s="173"/>
    </row>
    <row r="30" spans="1:20" x14ac:dyDescent="0.2">
      <c r="J30" s="178"/>
      <c r="K30" s="178"/>
      <c r="L30" s="178"/>
      <c r="M30" s="178"/>
    </row>
    <row r="31" spans="1:20" x14ac:dyDescent="0.2">
      <c r="H31" s="178"/>
      <c r="I31" s="180"/>
      <c r="J31" s="178"/>
      <c r="K31" s="168"/>
      <c r="L31" s="168"/>
      <c r="M31" s="168"/>
    </row>
    <row r="32" spans="1:20" ht="12.75" customHeight="1" x14ac:dyDescent="0.2">
      <c r="H32" s="178"/>
      <c r="I32" s="180"/>
      <c r="J32" s="178"/>
      <c r="K32" s="168"/>
      <c r="L32" s="168"/>
      <c r="M32" s="168"/>
    </row>
    <row r="33" spans="8:13" x14ac:dyDescent="0.2">
      <c r="H33" s="178"/>
      <c r="I33" s="180"/>
      <c r="J33" s="178"/>
      <c r="K33" s="168"/>
      <c r="L33" s="168"/>
      <c r="M33" s="168"/>
    </row>
    <row r="34" spans="8:13" ht="13.5" customHeight="1" x14ac:dyDescent="0.2">
      <c r="H34" s="178"/>
      <c r="I34" s="180"/>
      <c r="J34" s="178"/>
      <c r="K34" s="168"/>
      <c r="L34" s="168"/>
      <c r="M34" s="168"/>
    </row>
    <row r="35" spans="8:13" ht="12.75" customHeight="1" x14ac:dyDescent="0.2">
      <c r="H35" s="178"/>
      <c r="I35" s="180"/>
      <c r="J35" s="178"/>
      <c r="K35" s="168"/>
      <c r="L35" s="168"/>
      <c r="M35" s="168"/>
    </row>
    <row r="36" spans="8:13" ht="12.75" customHeight="1" x14ac:dyDescent="0.2">
      <c r="H36" s="178"/>
      <c r="I36" s="180"/>
      <c r="J36" s="178"/>
      <c r="K36" s="168"/>
      <c r="L36" s="168"/>
      <c r="M36" s="168"/>
    </row>
    <row r="37" spans="8:13" ht="12.75" customHeight="1" x14ac:dyDescent="0.2">
      <c r="H37" s="178"/>
      <c r="I37" s="180"/>
      <c r="J37" s="178"/>
      <c r="K37" s="168"/>
      <c r="L37" s="168"/>
      <c r="M37" s="168"/>
    </row>
    <row r="38" spans="8:13" ht="12.75" customHeight="1" x14ac:dyDescent="0.2">
      <c r="H38" s="178"/>
      <c r="I38" s="180"/>
      <c r="J38" s="178"/>
      <c r="K38" s="168"/>
      <c r="L38" s="168"/>
      <c r="M38" s="168"/>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dimension ref="A1:X39"/>
  <sheetViews>
    <sheetView showGridLines="0" zoomScaleNormal="100" workbookViewId="0">
      <selection activeCell="B3" sqref="B3:M6"/>
    </sheetView>
  </sheetViews>
  <sheetFormatPr defaultRowHeight="12" x14ac:dyDescent="0.2"/>
  <cols>
    <col min="1" max="1" width="9.42578125" style="123" customWidth="1"/>
    <col min="2" max="2" width="14.42578125" style="123" customWidth="1"/>
    <col min="3" max="3" width="8" style="123" bestFit="1" customWidth="1"/>
    <col min="4" max="4" width="14.42578125" style="123" customWidth="1"/>
    <col min="5" max="5" width="8" style="123" bestFit="1" customWidth="1"/>
    <col min="6" max="6" width="14.42578125" style="123" customWidth="1"/>
    <col min="7" max="7" width="8" style="123" bestFit="1" customWidth="1"/>
    <col min="8" max="8" width="14.42578125" style="123" customWidth="1"/>
    <col min="9" max="9" width="8" style="123" bestFit="1" customWidth="1"/>
    <col min="10" max="10" width="14.42578125" style="123" customWidth="1"/>
    <col min="11" max="11" width="8" style="123" bestFit="1" customWidth="1"/>
    <col min="12" max="12" width="14.42578125" style="123" customWidth="1"/>
    <col min="13" max="13" width="8" style="123" bestFit="1" customWidth="1"/>
    <col min="14" max="26" width="9.140625" style="123" customWidth="1"/>
    <col min="27" max="16384" width="9.140625" style="123"/>
  </cols>
  <sheetData>
    <row r="1" spans="1:24" ht="18.75" x14ac:dyDescent="0.3">
      <c r="A1" s="164" t="s">
        <v>54</v>
      </c>
      <c r="M1" s="165" t="str">
        <f>Obsah!$A$1</f>
        <v>I. čtvrtletí 2019</v>
      </c>
    </row>
    <row r="2" spans="1:24" ht="7.5" customHeight="1" x14ac:dyDescent="0.2"/>
    <row r="3" spans="1:24" x14ac:dyDescent="0.2">
      <c r="A3" s="55"/>
      <c r="B3" s="541"/>
      <c r="C3" s="541"/>
      <c r="D3" s="541"/>
      <c r="E3" s="541"/>
      <c r="F3" s="541"/>
      <c r="G3" s="542"/>
      <c r="H3" s="543"/>
      <c r="I3" s="541"/>
      <c r="J3" s="541"/>
      <c r="K3" s="541"/>
      <c r="L3" s="541"/>
      <c r="M3" s="541"/>
      <c r="N3" s="15"/>
    </row>
    <row r="4" spans="1:24" x14ac:dyDescent="0.2">
      <c r="A4" s="55"/>
      <c r="B4" s="544"/>
      <c r="C4" s="545"/>
      <c r="D4" s="545"/>
      <c r="E4" s="545"/>
      <c r="F4" s="545"/>
      <c r="G4" s="546"/>
      <c r="H4" s="544"/>
      <c r="I4" s="545"/>
      <c r="J4" s="545"/>
      <c r="K4" s="545"/>
      <c r="L4" s="545"/>
      <c r="M4" s="545"/>
      <c r="N4" s="70"/>
    </row>
    <row r="5" spans="1:24" x14ac:dyDescent="0.2">
      <c r="A5" s="26"/>
      <c r="B5" s="539"/>
      <c r="C5" s="547"/>
      <c r="D5" s="539"/>
      <c r="E5" s="547"/>
      <c r="F5" s="539"/>
      <c r="G5" s="547"/>
      <c r="H5" s="539"/>
      <c r="I5" s="547"/>
      <c r="J5" s="539"/>
      <c r="K5" s="547"/>
      <c r="L5" s="539"/>
      <c r="M5" s="540"/>
      <c r="N5" s="90"/>
    </row>
    <row r="6" spans="1:24" x14ac:dyDescent="0.2">
      <c r="A6" s="24"/>
      <c r="B6" s="95"/>
      <c r="C6" s="60"/>
      <c r="D6" s="60"/>
      <c r="E6" s="60"/>
      <c r="F6" s="60"/>
      <c r="G6" s="60"/>
      <c r="H6" s="60"/>
      <c r="I6" s="60"/>
      <c r="J6" s="60"/>
      <c r="K6" s="60"/>
      <c r="L6" s="60"/>
      <c r="M6" s="61"/>
      <c r="N6" s="90"/>
    </row>
    <row r="7" spans="1:24" x14ac:dyDescent="0.2">
      <c r="A7" s="531"/>
      <c r="B7" s="550"/>
      <c r="C7" s="551"/>
      <c r="D7" s="551"/>
      <c r="E7" s="551"/>
      <c r="F7" s="551"/>
      <c r="G7" s="553"/>
      <c r="H7" s="550"/>
      <c r="I7" s="551"/>
      <c r="J7" s="551"/>
      <c r="K7" s="551"/>
      <c r="L7" s="551"/>
      <c r="M7" s="551"/>
      <c r="N7" s="71"/>
    </row>
    <row r="8" spans="1:24" x14ac:dyDescent="0.2">
      <c r="A8" s="552"/>
      <c r="B8" s="62"/>
      <c r="C8" s="77"/>
      <c r="D8" s="63"/>
      <c r="E8" s="77"/>
      <c r="F8" s="63"/>
      <c r="G8" s="77"/>
      <c r="H8" s="62"/>
      <c r="I8" s="77"/>
      <c r="J8" s="63"/>
      <c r="K8" s="77"/>
      <c r="L8" s="63"/>
      <c r="M8" s="77"/>
      <c r="N8" s="2"/>
    </row>
    <row r="9" spans="1:24" x14ac:dyDescent="0.2">
      <c r="A9" s="64"/>
      <c r="B9" s="166"/>
      <c r="C9" s="167"/>
      <c r="D9" s="31"/>
      <c r="E9" s="167"/>
      <c r="F9" s="31"/>
      <c r="G9" s="167"/>
      <c r="H9" s="166"/>
      <c r="I9" s="167"/>
      <c r="J9" s="31"/>
      <c r="K9" s="167"/>
      <c r="L9" s="31"/>
      <c r="M9" s="167"/>
      <c r="N9" s="82"/>
      <c r="O9" s="179"/>
      <c r="X9" s="168"/>
    </row>
    <row r="10" spans="1:24" x14ac:dyDescent="0.2">
      <c r="A10" s="54"/>
      <c r="B10" s="166"/>
      <c r="C10" s="167"/>
      <c r="D10" s="31"/>
      <c r="E10" s="167"/>
      <c r="F10" s="31"/>
      <c r="G10" s="167"/>
      <c r="H10" s="166"/>
      <c r="I10" s="167"/>
      <c r="J10" s="31"/>
      <c r="K10" s="167"/>
      <c r="L10" s="31"/>
      <c r="M10" s="167"/>
      <c r="N10" s="82"/>
      <c r="O10" s="179"/>
      <c r="X10" s="168"/>
    </row>
    <row r="11" spans="1:24" x14ac:dyDescent="0.2">
      <c r="A11" s="54"/>
      <c r="B11" s="51"/>
      <c r="C11" s="167"/>
      <c r="D11" s="19"/>
      <c r="E11" s="167"/>
      <c r="F11" s="19"/>
      <c r="G11" s="167"/>
      <c r="H11" s="51"/>
      <c r="I11" s="167"/>
      <c r="J11" s="19"/>
      <c r="K11" s="167"/>
      <c r="L11" s="19"/>
      <c r="M11" s="167"/>
      <c r="N11" s="82"/>
      <c r="O11" s="179"/>
      <c r="X11" s="168"/>
    </row>
    <row r="12" spans="1:24" x14ac:dyDescent="0.2">
      <c r="A12" s="54"/>
      <c r="B12" s="166"/>
      <c r="C12" s="167"/>
      <c r="D12" s="31"/>
      <c r="E12" s="167"/>
      <c r="F12" s="31"/>
      <c r="G12" s="167"/>
      <c r="H12" s="166"/>
      <c r="I12" s="167"/>
      <c r="J12" s="31"/>
      <c r="K12" s="167"/>
      <c r="L12" s="31"/>
      <c r="M12" s="167"/>
      <c r="N12" s="82"/>
      <c r="O12" s="179"/>
      <c r="X12" s="168"/>
    </row>
    <row r="13" spans="1:24" x14ac:dyDescent="0.2">
      <c r="A13" s="54"/>
      <c r="B13" s="51"/>
      <c r="C13" s="167"/>
      <c r="D13" s="19"/>
      <c r="E13" s="167"/>
      <c r="F13" s="19"/>
      <c r="G13" s="167"/>
      <c r="H13" s="51"/>
      <c r="I13" s="167"/>
      <c r="J13" s="19"/>
      <c r="K13" s="167"/>
      <c r="L13" s="19"/>
      <c r="M13" s="167"/>
      <c r="N13" s="82"/>
      <c r="O13" s="179"/>
      <c r="X13" s="168"/>
    </row>
    <row r="14" spans="1:24" x14ac:dyDescent="0.2">
      <c r="A14" s="54"/>
      <c r="B14" s="166"/>
      <c r="C14" s="167"/>
      <c r="D14" s="31"/>
      <c r="E14" s="167"/>
      <c r="F14" s="31"/>
      <c r="G14" s="167"/>
      <c r="H14" s="166"/>
      <c r="I14" s="167"/>
      <c r="J14" s="31"/>
      <c r="K14" s="167"/>
      <c r="L14" s="31"/>
      <c r="M14" s="167"/>
      <c r="N14" s="82"/>
      <c r="O14" s="179"/>
      <c r="P14" s="30"/>
      <c r="Q14" s="69"/>
      <c r="R14" s="14"/>
      <c r="S14" s="14"/>
      <c r="T14" s="14"/>
      <c r="U14" s="14"/>
      <c r="X14" s="168"/>
    </row>
    <row r="15" spans="1:24" x14ac:dyDescent="0.2">
      <c r="A15" s="54"/>
      <c r="B15" s="166"/>
      <c r="C15" s="167"/>
      <c r="D15" s="31"/>
      <c r="E15" s="169"/>
      <c r="F15" s="31"/>
      <c r="G15" s="169"/>
      <c r="H15" s="166"/>
      <c r="I15" s="169"/>
      <c r="J15" s="31"/>
      <c r="K15" s="169"/>
      <c r="L15" s="31"/>
      <c r="M15" s="169"/>
      <c r="N15" s="82"/>
      <c r="O15" s="179"/>
      <c r="P15" s="30"/>
      <c r="Q15" s="69"/>
      <c r="R15" s="14"/>
      <c r="S15" s="14"/>
      <c r="T15" s="14"/>
      <c r="U15" s="14"/>
      <c r="X15" s="168"/>
    </row>
    <row r="16" spans="1:24" ht="12.75" thickBot="1" x14ac:dyDescent="0.25">
      <c r="A16" s="25"/>
      <c r="B16" s="44"/>
      <c r="C16" s="170"/>
      <c r="D16" s="8"/>
      <c r="E16" s="171"/>
      <c r="F16" s="8"/>
      <c r="G16" s="171"/>
      <c r="H16" s="44"/>
      <c r="I16" s="172"/>
      <c r="J16" s="8"/>
      <c r="K16" s="172"/>
      <c r="L16" s="8"/>
      <c r="M16" s="172"/>
      <c r="N16" s="82"/>
      <c r="O16" s="179"/>
      <c r="P16" s="30"/>
      <c r="Q16" s="69"/>
      <c r="R16" s="14"/>
      <c r="S16" s="14"/>
      <c r="T16" s="14"/>
      <c r="U16" s="14"/>
      <c r="X16" s="168"/>
    </row>
    <row r="17" spans="1:15" x14ac:dyDescent="0.2">
      <c r="A17" s="28"/>
      <c r="B17" s="173"/>
      <c r="C17" s="173"/>
      <c r="D17" s="173"/>
      <c r="E17" s="173"/>
      <c r="F17" s="173"/>
      <c r="G17" s="173"/>
      <c r="H17" s="173"/>
      <c r="I17" s="173"/>
      <c r="J17" s="173"/>
      <c r="K17" s="173"/>
      <c r="L17" s="174"/>
      <c r="M17" s="174"/>
      <c r="N17" s="175"/>
      <c r="O17" s="174"/>
    </row>
    <row r="18" spans="1:15" x14ac:dyDescent="0.2">
      <c r="A18" s="56"/>
      <c r="B18" s="541"/>
      <c r="C18" s="541"/>
      <c r="D18" s="541"/>
      <c r="E18" s="541"/>
      <c r="F18" s="541"/>
      <c r="G18" s="542"/>
      <c r="H18" s="173"/>
      <c r="I18" s="173"/>
      <c r="J18" s="173"/>
      <c r="K18" s="173"/>
      <c r="L18" s="173"/>
      <c r="M18" s="173"/>
      <c r="N18" s="176"/>
      <c r="O18" s="173"/>
    </row>
    <row r="19" spans="1:15" x14ac:dyDescent="0.2">
      <c r="A19" s="67"/>
      <c r="B19" s="554"/>
      <c r="C19" s="555"/>
      <c r="D19" s="555"/>
      <c r="E19" s="555"/>
      <c r="F19" s="555"/>
      <c r="G19" s="555"/>
      <c r="H19" s="176"/>
      <c r="I19" s="177"/>
      <c r="J19" s="178"/>
      <c r="K19" s="82"/>
      <c r="L19" s="178"/>
      <c r="M19" s="179"/>
      <c r="N19" s="176"/>
      <c r="O19" s="173"/>
    </row>
    <row r="20" spans="1:15" x14ac:dyDescent="0.2">
      <c r="A20" s="68"/>
      <c r="B20" s="540"/>
      <c r="C20" s="547"/>
      <c r="D20" s="540"/>
      <c r="E20" s="547"/>
      <c r="F20" s="540"/>
      <c r="G20" s="547"/>
      <c r="H20" s="176"/>
      <c r="I20" s="177"/>
      <c r="J20" s="178"/>
      <c r="K20" s="82"/>
      <c r="L20" s="178"/>
      <c r="M20" s="179"/>
      <c r="N20" s="176"/>
      <c r="O20" s="173"/>
    </row>
    <row r="21" spans="1:15" x14ac:dyDescent="0.2">
      <c r="A21" s="94"/>
      <c r="B21" s="95"/>
      <c r="C21" s="60"/>
      <c r="D21" s="60"/>
      <c r="E21" s="60"/>
      <c r="F21" s="60"/>
      <c r="G21" s="80"/>
      <c r="H21" s="176"/>
      <c r="I21" s="177"/>
      <c r="J21" s="178"/>
      <c r="K21" s="82"/>
      <c r="L21" s="178"/>
      <c r="M21" s="179"/>
      <c r="N21" s="176"/>
      <c r="O21" s="173"/>
    </row>
    <row r="22" spans="1:15" x14ac:dyDescent="0.2">
      <c r="A22" s="548"/>
      <c r="B22" s="550"/>
      <c r="C22" s="551"/>
      <c r="D22" s="551"/>
      <c r="E22" s="551"/>
      <c r="F22" s="551"/>
      <c r="G22" s="551"/>
      <c r="H22" s="176"/>
      <c r="I22" s="177"/>
      <c r="J22" s="178"/>
      <c r="K22" s="82"/>
      <c r="L22" s="178"/>
      <c r="M22" s="179"/>
      <c r="N22" s="176"/>
      <c r="O22" s="173"/>
    </row>
    <row r="23" spans="1:15" x14ac:dyDescent="0.2">
      <c r="A23" s="549"/>
      <c r="B23" s="62"/>
      <c r="C23" s="78"/>
      <c r="D23" s="63"/>
      <c r="E23" s="78"/>
      <c r="F23" s="63"/>
      <c r="G23" s="78"/>
      <c r="H23" s="173"/>
      <c r="I23" s="173"/>
      <c r="J23" s="178"/>
      <c r="K23" s="82"/>
      <c r="L23" s="178"/>
      <c r="M23" s="179"/>
      <c r="N23" s="176"/>
      <c r="O23" s="173"/>
    </row>
    <row r="24" spans="1:15" x14ac:dyDescent="0.2">
      <c r="A24" s="57"/>
      <c r="B24" s="88"/>
      <c r="C24" s="73"/>
      <c r="D24" s="33"/>
      <c r="E24" s="73"/>
      <c r="F24" s="33"/>
      <c r="G24" s="73"/>
      <c r="H24" s="173"/>
      <c r="I24" s="173"/>
      <c r="J24" s="178"/>
      <c r="K24" s="82"/>
      <c r="L24" s="178"/>
      <c r="M24" s="179"/>
      <c r="N24" s="176"/>
      <c r="O24" s="177"/>
    </row>
    <row r="25" spans="1:15" x14ac:dyDescent="0.2">
      <c r="A25" s="57"/>
      <c r="B25" s="88"/>
      <c r="C25" s="73"/>
      <c r="D25" s="33"/>
      <c r="E25" s="73"/>
      <c r="F25" s="33"/>
      <c r="G25" s="73"/>
      <c r="H25" s="173"/>
      <c r="I25" s="173"/>
      <c r="J25" s="178"/>
      <c r="K25" s="82"/>
      <c r="L25" s="178"/>
      <c r="M25" s="179"/>
      <c r="N25" s="176"/>
      <c r="O25" s="177"/>
    </row>
    <row r="26" spans="1:15" x14ac:dyDescent="0.2">
      <c r="A26" s="57"/>
      <c r="B26" s="88"/>
      <c r="C26" s="73"/>
      <c r="D26" s="33"/>
      <c r="E26" s="73"/>
      <c r="F26" s="33"/>
      <c r="G26" s="73"/>
      <c r="H26" s="173"/>
      <c r="I26" s="173"/>
      <c r="J26" s="178"/>
      <c r="K26" s="82"/>
      <c r="L26" s="178"/>
      <c r="M26" s="179"/>
      <c r="N26" s="176"/>
      <c r="O26" s="177"/>
    </row>
    <row r="27" spans="1:15" ht="12.75" thickBot="1" x14ac:dyDescent="0.25">
      <c r="A27" s="58"/>
      <c r="B27" s="89"/>
      <c r="C27" s="74"/>
      <c r="D27" s="43"/>
      <c r="E27" s="74"/>
      <c r="F27" s="43"/>
      <c r="G27" s="74"/>
      <c r="H27" s="173"/>
      <c r="I27" s="173"/>
      <c r="J27" s="173"/>
      <c r="K27" s="173"/>
      <c r="L27" s="173"/>
      <c r="M27" s="173"/>
      <c r="N27" s="176"/>
      <c r="O27" s="177"/>
    </row>
    <row r="28" spans="1:15" x14ac:dyDescent="0.2">
      <c r="A28" s="30"/>
      <c r="B28" s="30"/>
      <c r="C28" s="69"/>
      <c r="D28" s="14"/>
      <c r="E28" s="14"/>
      <c r="F28" s="14"/>
      <c r="G28" s="174"/>
      <c r="H28" s="173"/>
      <c r="I28" s="173"/>
      <c r="J28" s="173"/>
      <c r="K28" s="173"/>
      <c r="L28" s="173"/>
      <c r="M28" s="173"/>
      <c r="N28" s="173"/>
      <c r="O28" s="173"/>
    </row>
    <row r="29" spans="1:15" x14ac:dyDescent="0.2">
      <c r="A29" s="30"/>
      <c r="B29" s="30"/>
      <c r="C29" s="69"/>
      <c r="D29" s="14"/>
      <c r="E29" s="14"/>
      <c r="F29" s="14"/>
      <c r="G29" s="174"/>
      <c r="H29" s="173"/>
      <c r="I29" s="173"/>
      <c r="J29" s="173"/>
      <c r="K29" s="173"/>
      <c r="L29" s="173"/>
      <c r="M29" s="173"/>
      <c r="N29" s="173"/>
      <c r="O29" s="173"/>
    </row>
    <row r="30" spans="1:15" x14ac:dyDescent="0.2">
      <c r="J30" s="178"/>
      <c r="K30" s="178"/>
      <c r="L30" s="178"/>
      <c r="M30" s="178"/>
    </row>
    <row r="31" spans="1:15" x14ac:dyDescent="0.2">
      <c r="H31" s="178"/>
      <c r="I31" s="180"/>
      <c r="J31" s="178"/>
      <c r="K31" s="168"/>
      <c r="L31" s="168"/>
      <c r="M31" s="168"/>
    </row>
    <row r="32" spans="1:15" x14ac:dyDescent="0.2">
      <c r="H32" s="178"/>
      <c r="I32" s="180"/>
      <c r="J32" s="178"/>
      <c r="K32" s="168"/>
      <c r="L32" s="168"/>
      <c r="M32" s="168"/>
    </row>
    <row r="33" spans="8:13" ht="12.75" customHeight="1" x14ac:dyDescent="0.2">
      <c r="H33" s="178"/>
      <c r="I33" s="180"/>
      <c r="J33" s="178"/>
      <c r="K33" s="168"/>
      <c r="L33" s="168"/>
      <c r="M33" s="168"/>
    </row>
    <row r="34" spans="8:13" x14ac:dyDescent="0.2">
      <c r="H34" s="178"/>
      <c r="I34" s="180"/>
      <c r="J34" s="178"/>
      <c r="K34" s="168"/>
      <c r="L34" s="168"/>
      <c r="M34" s="168"/>
    </row>
    <row r="35" spans="8:13" ht="13.5" customHeight="1" x14ac:dyDescent="0.2">
      <c r="H35" s="178"/>
      <c r="I35" s="180"/>
      <c r="J35" s="178"/>
      <c r="K35" s="168"/>
      <c r="L35" s="168"/>
      <c r="M35" s="168"/>
    </row>
    <row r="36" spans="8:13" ht="12.75" customHeight="1" x14ac:dyDescent="0.2">
      <c r="H36" s="178"/>
      <c r="I36" s="180"/>
      <c r="J36" s="178"/>
      <c r="K36" s="168"/>
      <c r="L36" s="168"/>
      <c r="M36" s="168"/>
    </row>
    <row r="37" spans="8:13" ht="12.75" customHeight="1" x14ac:dyDescent="0.2">
      <c r="H37" s="178"/>
      <c r="I37" s="180"/>
      <c r="J37" s="178"/>
      <c r="K37" s="168"/>
      <c r="L37" s="168"/>
      <c r="M37" s="168"/>
    </row>
    <row r="38" spans="8:13" ht="12.75" customHeight="1" x14ac:dyDescent="0.2">
      <c r="H38" s="178"/>
      <c r="I38" s="180"/>
      <c r="J38" s="178"/>
      <c r="K38" s="168"/>
      <c r="L38" s="168"/>
      <c r="M38" s="168"/>
    </row>
    <row r="39" spans="8:13" ht="12.75" customHeight="1" x14ac:dyDescent="0.2"/>
  </sheetData>
  <mergeCells count="20">
    <mergeCell ref="A22:A23"/>
    <mergeCell ref="B22:G22"/>
    <mergeCell ref="A7:A8"/>
    <mergeCell ref="B7:G7"/>
    <mergeCell ref="H7:M7"/>
    <mergeCell ref="B18:G18"/>
    <mergeCell ref="B19:G19"/>
    <mergeCell ref="B20:C20"/>
    <mergeCell ref="D20:E20"/>
    <mergeCell ref="F20:G20"/>
    <mergeCell ref="B3:G3"/>
    <mergeCell ref="H3:M3"/>
    <mergeCell ref="B4:G4"/>
    <mergeCell ref="H4:M4"/>
    <mergeCell ref="B5:C5"/>
    <mergeCell ref="D5:E5"/>
    <mergeCell ref="F5:G5"/>
    <mergeCell ref="H5:I5"/>
    <mergeCell ref="J5:K5"/>
    <mergeCell ref="L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K39"/>
  <sheetViews>
    <sheetView showGridLines="0" zoomScaleNormal="100" workbookViewId="0">
      <selection activeCell="K40" sqref="K40"/>
    </sheetView>
  </sheetViews>
  <sheetFormatPr defaultRowHeight="12" x14ac:dyDescent="0.2"/>
  <cols>
    <col min="1" max="1" width="8" style="123" customWidth="1"/>
    <col min="2" max="6" width="9.140625" style="123"/>
    <col min="7" max="7" width="9.140625" style="123" customWidth="1"/>
    <col min="8" max="8" width="9.140625" style="130" customWidth="1"/>
    <col min="9" max="9" width="9.140625" style="123" customWidth="1"/>
    <col min="10" max="10" width="9" style="123" customWidth="1"/>
    <col min="11" max="11" width="9.140625" style="123" customWidth="1"/>
    <col min="12" max="16384" width="9.140625" style="123"/>
  </cols>
  <sheetData>
    <row r="1" spans="1:11" ht="12.75" x14ac:dyDescent="0.2">
      <c r="A1" s="129" t="str">
        <f>Titulní!A30</f>
        <v>I. čtvrtletí 2019</v>
      </c>
    </row>
    <row r="3" spans="1:11" x14ac:dyDescent="0.2">
      <c r="A3" s="131"/>
      <c r="B3" s="131"/>
      <c r="C3" s="131"/>
      <c r="D3" s="131"/>
      <c r="E3" s="131"/>
      <c r="F3" s="131"/>
      <c r="G3" s="131"/>
      <c r="H3" s="132"/>
      <c r="I3" s="131"/>
    </row>
    <row r="4" spans="1:11" x14ac:dyDescent="0.2">
      <c r="C4" s="133"/>
      <c r="D4" s="134"/>
      <c r="E4" s="134"/>
      <c r="F4" s="134"/>
      <c r="I4" s="135"/>
      <c r="J4" s="135"/>
      <c r="K4" s="135"/>
    </row>
    <row r="5" spans="1:11" x14ac:dyDescent="0.2">
      <c r="J5" s="135"/>
      <c r="K5" s="135"/>
    </row>
    <row r="6" spans="1:11" x14ac:dyDescent="0.2">
      <c r="J6" s="135"/>
      <c r="K6" s="135"/>
    </row>
    <row r="7" spans="1:11" ht="18.75" x14ac:dyDescent="0.2">
      <c r="A7" s="136" t="s">
        <v>46</v>
      </c>
      <c r="J7" s="135"/>
      <c r="K7" s="135"/>
    </row>
    <row r="8" spans="1:11" ht="12.75" x14ac:dyDescent="0.2">
      <c r="A8" s="137"/>
      <c r="B8" s="138"/>
      <c r="C8" s="138"/>
      <c r="D8" s="138"/>
      <c r="E8" s="138"/>
      <c r="F8" s="138"/>
      <c r="G8" s="138"/>
      <c r="H8" s="139"/>
      <c r="I8" s="138"/>
      <c r="J8" s="140"/>
      <c r="K8" s="140"/>
    </row>
    <row r="9" spans="1:11" s="138" customFormat="1" ht="15.95" customHeight="1" x14ac:dyDescent="0.2">
      <c r="A9" s="141">
        <v>1</v>
      </c>
      <c r="B9" s="142" t="s">
        <v>33</v>
      </c>
      <c r="C9" s="143"/>
      <c r="D9" s="143"/>
      <c r="E9" s="143"/>
      <c r="F9" s="143"/>
      <c r="G9" s="143"/>
      <c r="H9" s="144"/>
      <c r="I9" s="145"/>
      <c r="J9" s="146"/>
      <c r="K9" s="147" t="s">
        <v>25</v>
      </c>
    </row>
    <row r="10" spans="1:11" s="138" customFormat="1" ht="15.95" customHeight="1" x14ac:dyDescent="0.2">
      <c r="A10" s="141">
        <v>2</v>
      </c>
      <c r="B10" s="142" t="s">
        <v>252</v>
      </c>
      <c r="C10" s="143"/>
      <c r="D10" s="143"/>
      <c r="E10" s="143"/>
      <c r="F10" s="143"/>
      <c r="G10" s="143"/>
      <c r="H10" s="144"/>
      <c r="I10" s="145"/>
      <c r="J10" s="146"/>
      <c r="K10" s="147" t="s">
        <v>26</v>
      </c>
    </row>
    <row r="11" spans="1:11" s="138" customFormat="1" ht="15.95" customHeight="1" x14ac:dyDescent="0.2">
      <c r="A11" s="141">
        <v>3</v>
      </c>
      <c r="B11" s="148" t="s">
        <v>78</v>
      </c>
      <c r="C11" s="149"/>
      <c r="D11" s="149"/>
      <c r="E11" s="150"/>
      <c r="F11" s="150"/>
      <c r="G11" s="150"/>
      <c r="H11" s="149"/>
      <c r="I11" s="150"/>
      <c r="J11" s="149"/>
      <c r="K11" s="147" t="s">
        <v>27</v>
      </c>
    </row>
    <row r="12" spans="1:11" s="138" customFormat="1" ht="15.95" customHeight="1" x14ac:dyDescent="0.2">
      <c r="A12" s="141" t="s">
        <v>122</v>
      </c>
      <c r="B12" s="148" t="s">
        <v>148</v>
      </c>
      <c r="C12" s="149"/>
      <c r="D12" s="149"/>
      <c r="E12" s="150"/>
      <c r="F12" s="150"/>
      <c r="G12" s="150"/>
      <c r="H12" s="149"/>
      <c r="I12" s="150"/>
      <c r="J12" s="149"/>
      <c r="K12" s="147" t="s">
        <v>151</v>
      </c>
    </row>
    <row r="13" spans="1:11" s="138" customFormat="1" ht="15.95" customHeight="1" x14ac:dyDescent="0.2">
      <c r="A13" s="141" t="s">
        <v>123</v>
      </c>
      <c r="B13" s="148" t="s">
        <v>145</v>
      </c>
      <c r="C13" s="149"/>
      <c r="D13" s="149"/>
      <c r="E13" s="150"/>
      <c r="F13" s="150"/>
      <c r="G13" s="150"/>
      <c r="H13" s="149"/>
      <c r="I13" s="150"/>
      <c r="J13" s="149"/>
      <c r="K13" s="147" t="s">
        <v>152</v>
      </c>
    </row>
    <row r="14" spans="1:11" s="138" customFormat="1" ht="15.95" customHeight="1" x14ac:dyDescent="0.2">
      <c r="A14" s="141" t="s">
        <v>124</v>
      </c>
      <c r="B14" s="148" t="s">
        <v>149</v>
      </c>
      <c r="C14" s="149"/>
      <c r="D14" s="149"/>
      <c r="E14" s="150"/>
      <c r="F14" s="150"/>
      <c r="G14" s="150"/>
      <c r="H14" s="149"/>
      <c r="I14" s="150"/>
      <c r="J14" s="149"/>
      <c r="K14" s="147" t="s">
        <v>153</v>
      </c>
    </row>
    <row r="15" spans="1:11" s="138" customFormat="1" ht="15.95" customHeight="1" x14ac:dyDescent="0.2">
      <c r="A15" s="141" t="s">
        <v>125</v>
      </c>
      <c r="B15" s="148" t="s">
        <v>187</v>
      </c>
      <c r="C15" s="149"/>
      <c r="D15" s="149"/>
      <c r="E15" s="150"/>
      <c r="F15" s="150"/>
      <c r="G15" s="150"/>
      <c r="H15" s="149"/>
      <c r="I15" s="150"/>
      <c r="J15" s="149"/>
      <c r="K15" s="147" t="s">
        <v>154</v>
      </c>
    </row>
    <row r="16" spans="1:11" s="138" customFormat="1" ht="15.95" customHeight="1" x14ac:dyDescent="0.2">
      <c r="A16" s="141" t="s">
        <v>126</v>
      </c>
      <c r="B16" s="148" t="s">
        <v>188</v>
      </c>
      <c r="C16" s="149"/>
      <c r="D16" s="149"/>
      <c r="E16" s="150"/>
      <c r="F16" s="150"/>
      <c r="G16" s="150"/>
      <c r="H16" s="149"/>
      <c r="I16" s="150"/>
      <c r="J16" s="149"/>
      <c r="K16" s="147" t="s">
        <v>155</v>
      </c>
    </row>
    <row r="17" spans="1:11" s="138" customFormat="1" ht="15.95" customHeight="1" x14ac:dyDescent="0.2">
      <c r="A17" s="141" t="s">
        <v>127</v>
      </c>
      <c r="B17" s="148" t="s">
        <v>189</v>
      </c>
      <c r="C17" s="149"/>
      <c r="D17" s="151"/>
      <c r="E17" s="150"/>
      <c r="F17" s="150"/>
      <c r="G17" s="150"/>
      <c r="H17" s="149"/>
      <c r="I17" s="150"/>
      <c r="J17" s="149"/>
      <c r="K17" s="147" t="s">
        <v>156</v>
      </c>
    </row>
    <row r="18" spans="1:11" s="138" customFormat="1" ht="15.95" customHeight="1" x14ac:dyDescent="0.2">
      <c r="A18" s="141" t="s">
        <v>128</v>
      </c>
      <c r="B18" s="148" t="s">
        <v>192</v>
      </c>
      <c r="C18" s="149"/>
      <c r="D18" s="149"/>
      <c r="E18" s="150"/>
      <c r="F18" s="150"/>
      <c r="G18" s="150"/>
      <c r="H18" s="149"/>
      <c r="I18" s="150"/>
      <c r="J18" s="149"/>
      <c r="K18" s="147" t="s">
        <v>157</v>
      </c>
    </row>
    <row r="19" spans="1:11" s="138" customFormat="1" ht="15.95" customHeight="1" x14ac:dyDescent="0.2">
      <c r="A19" s="141">
        <v>6</v>
      </c>
      <c r="B19" s="148" t="s">
        <v>150</v>
      </c>
      <c r="C19" s="149"/>
      <c r="D19" s="149"/>
      <c r="E19" s="150"/>
      <c r="F19" s="150"/>
      <c r="G19" s="150"/>
      <c r="H19" s="149"/>
      <c r="I19" s="150"/>
      <c r="J19" s="149"/>
      <c r="K19" s="147" t="s">
        <v>158</v>
      </c>
    </row>
    <row r="20" spans="1:11" s="138" customFormat="1" ht="15.95" customHeight="1" x14ac:dyDescent="0.2">
      <c r="A20" s="141" t="s">
        <v>129</v>
      </c>
      <c r="B20" s="148" t="s">
        <v>184</v>
      </c>
      <c r="C20" s="149"/>
      <c r="D20" s="149"/>
      <c r="E20" s="150"/>
      <c r="F20" s="150"/>
      <c r="G20" s="150"/>
      <c r="H20" s="149"/>
      <c r="I20" s="150"/>
      <c r="J20" s="149"/>
      <c r="K20" s="147" t="s">
        <v>159</v>
      </c>
    </row>
    <row r="21" spans="1:11" s="138" customFormat="1" ht="15.95" customHeight="1" x14ac:dyDescent="0.2">
      <c r="A21" s="141" t="s">
        <v>130</v>
      </c>
      <c r="B21" s="148" t="s">
        <v>186</v>
      </c>
      <c r="C21" s="149"/>
      <c r="D21" s="149"/>
      <c r="E21" s="150"/>
      <c r="F21" s="150"/>
      <c r="G21" s="150"/>
      <c r="H21" s="149"/>
      <c r="I21" s="150"/>
      <c r="J21" s="149"/>
      <c r="K21" s="147" t="s">
        <v>160</v>
      </c>
    </row>
    <row r="22" spans="1:11" s="138" customFormat="1" ht="15.95" customHeight="1" x14ac:dyDescent="0.2">
      <c r="A22" s="141" t="s">
        <v>131</v>
      </c>
      <c r="B22" s="148" t="s">
        <v>212</v>
      </c>
      <c r="C22" s="149"/>
      <c r="D22" s="149"/>
      <c r="E22" s="150"/>
      <c r="F22" s="150"/>
      <c r="G22" s="150"/>
      <c r="H22" s="149"/>
      <c r="I22" s="150"/>
      <c r="J22" s="149"/>
      <c r="K22" s="147" t="s">
        <v>161</v>
      </c>
    </row>
    <row r="23" spans="1:11" s="138" customFormat="1" ht="15.95" customHeight="1" x14ac:dyDescent="0.2">
      <c r="A23" s="141" t="s">
        <v>132</v>
      </c>
      <c r="B23" s="148" t="s">
        <v>213</v>
      </c>
      <c r="C23" s="149"/>
      <c r="D23" s="149"/>
      <c r="E23" s="150"/>
      <c r="F23" s="150"/>
      <c r="G23" s="150"/>
      <c r="H23" s="149"/>
      <c r="I23" s="150"/>
      <c r="J23" s="149"/>
      <c r="K23" s="147" t="s">
        <v>162</v>
      </c>
    </row>
    <row r="24" spans="1:11" s="138" customFormat="1" ht="15.95" customHeight="1" x14ac:dyDescent="0.2">
      <c r="A24" s="141" t="s">
        <v>133</v>
      </c>
      <c r="B24" s="148" t="s">
        <v>200</v>
      </c>
      <c r="C24" s="149"/>
      <c r="D24" s="149"/>
      <c r="E24" s="150"/>
      <c r="F24" s="150"/>
      <c r="G24" s="150"/>
      <c r="H24" s="149"/>
      <c r="I24" s="150"/>
      <c r="J24" s="149"/>
      <c r="K24" s="147" t="s">
        <v>163</v>
      </c>
    </row>
    <row r="25" spans="1:11" s="138" customFormat="1" ht="15.95" customHeight="1" x14ac:dyDescent="0.2">
      <c r="A25" s="141" t="s">
        <v>134</v>
      </c>
      <c r="B25" s="148" t="s">
        <v>201</v>
      </c>
      <c r="C25" s="149"/>
      <c r="D25" s="149"/>
      <c r="E25" s="150"/>
      <c r="F25" s="150"/>
      <c r="G25" s="150"/>
      <c r="H25" s="149"/>
      <c r="I25" s="150"/>
      <c r="J25" s="149"/>
      <c r="K25" s="147" t="s">
        <v>164</v>
      </c>
    </row>
    <row r="26" spans="1:11" s="138" customFormat="1" ht="15.95" customHeight="1" x14ac:dyDescent="0.2">
      <c r="A26" s="141" t="s">
        <v>135</v>
      </c>
      <c r="B26" s="148" t="s">
        <v>210</v>
      </c>
      <c r="C26" s="149"/>
      <c r="D26" s="149"/>
      <c r="E26" s="150"/>
      <c r="F26" s="150"/>
      <c r="G26" s="150"/>
      <c r="H26" s="149"/>
      <c r="I26" s="150"/>
      <c r="J26" s="149"/>
      <c r="K26" s="147" t="s">
        <v>165</v>
      </c>
    </row>
    <row r="27" spans="1:11" s="138" customFormat="1" ht="15.95" customHeight="1" x14ac:dyDescent="0.2">
      <c r="A27" s="141" t="s">
        <v>136</v>
      </c>
      <c r="B27" s="148" t="s">
        <v>202</v>
      </c>
      <c r="C27" s="149"/>
      <c r="D27" s="149"/>
      <c r="E27" s="150"/>
      <c r="F27" s="150"/>
      <c r="G27" s="150"/>
      <c r="H27" s="149"/>
      <c r="I27" s="150"/>
      <c r="J27" s="149"/>
      <c r="K27" s="147" t="s">
        <v>166</v>
      </c>
    </row>
    <row r="28" spans="1:11" s="138" customFormat="1" ht="15.95" customHeight="1" x14ac:dyDescent="0.2">
      <c r="A28" s="141" t="s">
        <v>137</v>
      </c>
      <c r="B28" s="148" t="s">
        <v>203</v>
      </c>
      <c r="C28" s="149"/>
      <c r="D28" s="149"/>
      <c r="E28" s="150"/>
      <c r="F28" s="150"/>
      <c r="G28" s="150"/>
      <c r="H28" s="149"/>
      <c r="I28" s="150"/>
      <c r="J28" s="149"/>
      <c r="K28" s="147" t="s">
        <v>167</v>
      </c>
    </row>
    <row r="29" spans="1:11" s="138" customFormat="1" ht="15.95" customHeight="1" x14ac:dyDescent="0.2">
      <c r="A29" s="141" t="s">
        <v>138</v>
      </c>
      <c r="B29" s="148" t="s">
        <v>204</v>
      </c>
      <c r="C29" s="149"/>
      <c r="D29" s="149"/>
      <c r="E29" s="150"/>
      <c r="F29" s="150"/>
      <c r="G29" s="150"/>
      <c r="H29" s="149"/>
      <c r="I29" s="150"/>
      <c r="J29" s="149"/>
      <c r="K29" s="147" t="s">
        <v>168</v>
      </c>
    </row>
    <row r="30" spans="1:11" s="138" customFormat="1" ht="15.95" customHeight="1" x14ac:dyDescent="0.2">
      <c r="A30" s="141" t="s">
        <v>139</v>
      </c>
      <c r="B30" s="148" t="s">
        <v>205</v>
      </c>
      <c r="C30" s="149"/>
      <c r="D30" s="149"/>
      <c r="E30" s="150"/>
      <c r="F30" s="150"/>
      <c r="G30" s="150"/>
      <c r="H30" s="149"/>
      <c r="I30" s="150"/>
      <c r="J30" s="149"/>
      <c r="K30" s="147" t="s">
        <v>169</v>
      </c>
    </row>
    <row r="31" spans="1:11" s="138" customFormat="1" ht="15.95" customHeight="1" x14ac:dyDescent="0.2">
      <c r="A31" s="141" t="s">
        <v>140</v>
      </c>
      <c r="B31" s="148" t="s">
        <v>206</v>
      </c>
      <c r="C31" s="149"/>
      <c r="D31" s="149"/>
      <c r="E31" s="150"/>
      <c r="F31" s="150"/>
      <c r="G31" s="150"/>
      <c r="H31" s="149"/>
      <c r="I31" s="150"/>
      <c r="J31" s="149"/>
      <c r="K31" s="147" t="s">
        <v>170</v>
      </c>
    </row>
    <row r="32" spans="1:11" s="138" customFormat="1" ht="15.95" customHeight="1" x14ac:dyDescent="0.2">
      <c r="A32" s="141" t="s">
        <v>141</v>
      </c>
      <c r="B32" s="148" t="s">
        <v>207</v>
      </c>
      <c r="C32" s="149"/>
      <c r="D32" s="149"/>
      <c r="E32" s="150"/>
      <c r="F32" s="150"/>
      <c r="G32" s="150"/>
      <c r="H32" s="149"/>
      <c r="I32" s="150"/>
      <c r="J32" s="149"/>
      <c r="K32" s="147" t="s">
        <v>171</v>
      </c>
    </row>
    <row r="33" spans="1:11" s="138" customFormat="1" ht="15.95" customHeight="1" x14ac:dyDescent="0.2">
      <c r="A33" s="141" t="s">
        <v>142</v>
      </c>
      <c r="B33" s="148" t="s">
        <v>208</v>
      </c>
      <c r="C33" s="149"/>
      <c r="D33" s="149"/>
      <c r="E33" s="150"/>
      <c r="F33" s="150"/>
      <c r="G33" s="150"/>
      <c r="H33" s="149"/>
      <c r="I33" s="150"/>
      <c r="J33" s="149"/>
      <c r="K33" s="147" t="s">
        <v>172</v>
      </c>
    </row>
    <row r="34" spans="1:11" s="138" customFormat="1" ht="15.95" customHeight="1" x14ac:dyDescent="0.2">
      <c r="A34" s="141" t="s">
        <v>143</v>
      </c>
      <c r="B34" s="148" t="s">
        <v>209</v>
      </c>
      <c r="C34" s="149"/>
      <c r="D34" s="149"/>
      <c r="E34" s="150"/>
      <c r="F34" s="150"/>
      <c r="G34" s="150"/>
      <c r="H34" s="149"/>
      <c r="I34" s="150"/>
      <c r="J34" s="149"/>
      <c r="K34" s="147" t="s">
        <v>173</v>
      </c>
    </row>
    <row r="35" spans="1:11" s="138" customFormat="1" ht="15.95" customHeight="1" x14ac:dyDescent="0.2">
      <c r="A35" s="141" t="s">
        <v>144</v>
      </c>
      <c r="B35" s="148" t="s">
        <v>211</v>
      </c>
      <c r="C35" s="149"/>
      <c r="D35" s="149"/>
      <c r="E35" s="150"/>
      <c r="F35" s="150"/>
      <c r="G35" s="150"/>
      <c r="H35" s="149"/>
      <c r="I35" s="150"/>
      <c r="J35" s="149"/>
      <c r="K35" s="147" t="s">
        <v>174</v>
      </c>
    </row>
    <row r="36" spans="1:11" ht="15.75" customHeight="1" x14ac:dyDescent="0.2">
      <c r="A36" s="141" t="s">
        <v>246</v>
      </c>
      <c r="B36" s="148" t="s">
        <v>256</v>
      </c>
      <c r="C36" s="149"/>
      <c r="D36" s="149"/>
      <c r="E36" s="150"/>
      <c r="F36" s="150"/>
      <c r="G36" s="150"/>
      <c r="H36" s="149"/>
      <c r="I36" s="150"/>
      <c r="J36" s="149"/>
      <c r="K36" s="147" t="s">
        <v>247</v>
      </c>
    </row>
    <row r="37" spans="1:11" ht="15.75" customHeight="1" x14ac:dyDescent="0.2">
      <c r="A37" s="141" t="s">
        <v>300</v>
      </c>
      <c r="B37" s="148" t="s">
        <v>267</v>
      </c>
      <c r="C37" s="149"/>
      <c r="D37" s="149"/>
      <c r="E37" s="150"/>
      <c r="F37" s="150"/>
      <c r="G37" s="150"/>
      <c r="H37" s="149"/>
      <c r="I37" s="150"/>
      <c r="J37" s="149"/>
      <c r="K37" s="147" t="s">
        <v>266</v>
      </c>
    </row>
    <row r="38" spans="1:11" ht="15.75" customHeight="1" x14ac:dyDescent="0.2">
      <c r="A38" s="141" t="s">
        <v>269</v>
      </c>
      <c r="B38" s="148" t="s">
        <v>270</v>
      </c>
      <c r="C38" s="149"/>
      <c r="D38" s="149"/>
      <c r="E38" s="150"/>
      <c r="F38" s="150"/>
      <c r="G38" s="150"/>
      <c r="H38" s="149"/>
      <c r="I38" s="150"/>
      <c r="J38" s="149"/>
      <c r="K38" s="147" t="s">
        <v>268</v>
      </c>
    </row>
    <row r="39" spans="1:11" ht="15.75" customHeight="1" x14ac:dyDescent="0.2">
      <c r="A39" s="141" t="s">
        <v>272</v>
      </c>
      <c r="B39" s="148" t="s">
        <v>273</v>
      </c>
      <c r="C39" s="149"/>
      <c r="D39" s="149"/>
      <c r="E39" s="150"/>
      <c r="F39" s="150"/>
      <c r="G39" s="150"/>
      <c r="H39" s="149"/>
      <c r="I39" s="150"/>
      <c r="J39" s="149"/>
      <c r="K39" s="147" t="s">
        <v>271</v>
      </c>
    </row>
  </sheetData>
  <sortState ref="B22:B35">
    <sortCondition ref="B22:B35"/>
  </sortState>
  <pageMargins left="0.31496062992125984" right="0.31496062992125984" top="0.35433070866141736" bottom="0.35433070866141736" header="0.31496062992125984" footer="0.19685039370078741"/>
  <pageSetup paperSize="9" orientation="portrait" r:id="rId1"/>
  <headerFooter differentFirst="1" scaleWithDoc="0">
    <oddFooter>&amp;C&amp;8Stránka &amp;P z &amp;N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U38"/>
  <sheetViews>
    <sheetView showGridLines="0" zoomScaleNormal="100" workbookViewId="0">
      <selection activeCell="B3" sqref="B3:M6"/>
    </sheetView>
  </sheetViews>
  <sheetFormatPr defaultRowHeight="12" x14ac:dyDescent="0.2"/>
  <cols>
    <col min="1" max="1" width="9.42578125" style="123" customWidth="1"/>
    <col min="2" max="2" width="14.42578125" style="123" customWidth="1"/>
    <col min="3" max="3" width="8" style="123" bestFit="1" customWidth="1"/>
    <col min="4" max="4" width="14.42578125" style="123" customWidth="1"/>
    <col min="5" max="5" width="8" style="123" bestFit="1" customWidth="1"/>
    <col min="6" max="6" width="14.42578125" style="123" customWidth="1"/>
    <col min="7" max="7" width="8" style="123" bestFit="1" customWidth="1"/>
    <col min="8" max="8" width="14.42578125" style="123" customWidth="1"/>
    <col min="9" max="9" width="8" style="123" bestFit="1" customWidth="1"/>
    <col min="10" max="10" width="14.42578125" style="123" customWidth="1"/>
    <col min="11" max="11" width="8" style="123" bestFit="1" customWidth="1"/>
    <col min="12" max="12" width="14.42578125" style="123" customWidth="1"/>
    <col min="13" max="13" width="8" style="123" bestFit="1" customWidth="1"/>
    <col min="14" max="26" width="9.140625" style="123" customWidth="1"/>
    <col min="27" max="16384" width="9.140625" style="123"/>
  </cols>
  <sheetData>
    <row r="1" spans="1:21" ht="18.75" x14ac:dyDescent="0.3">
      <c r="A1" s="164" t="s">
        <v>55</v>
      </c>
      <c r="B1" s="173"/>
      <c r="C1" s="173"/>
      <c r="D1" s="173"/>
      <c r="E1" s="173"/>
      <c r="F1" s="173"/>
      <c r="G1" s="173"/>
      <c r="H1" s="173"/>
      <c r="I1" s="173"/>
      <c r="J1" s="173"/>
      <c r="K1" s="173"/>
      <c r="L1" s="173"/>
      <c r="M1" s="165" t="str">
        <f>Obsah!$A$1</f>
        <v>I. čtvrtletí 2019</v>
      </c>
      <c r="N1" s="173"/>
      <c r="O1" s="173"/>
    </row>
    <row r="2" spans="1:21" ht="7.5" customHeight="1" x14ac:dyDescent="0.3">
      <c r="A2" s="164"/>
      <c r="B2" s="173"/>
      <c r="C2" s="173"/>
      <c r="D2" s="173"/>
      <c r="E2" s="173"/>
      <c r="F2" s="173"/>
      <c r="G2" s="173"/>
      <c r="H2" s="173"/>
      <c r="I2" s="173"/>
      <c r="J2" s="173"/>
      <c r="K2" s="173"/>
      <c r="L2" s="173"/>
      <c r="M2" s="173"/>
      <c r="N2" s="173"/>
      <c r="O2" s="173"/>
    </row>
    <row r="3" spans="1:21" x14ac:dyDescent="0.2">
      <c r="A3" s="55"/>
      <c r="B3" s="541"/>
      <c r="C3" s="541"/>
      <c r="D3" s="541"/>
      <c r="E3" s="541"/>
      <c r="F3" s="541"/>
      <c r="G3" s="542"/>
      <c r="H3" s="543"/>
      <c r="I3" s="541"/>
      <c r="J3" s="541"/>
      <c r="K3" s="541"/>
      <c r="L3" s="541"/>
      <c r="M3" s="541"/>
      <c r="N3" s="15"/>
    </row>
    <row r="4" spans="1:21" ht="13.5" customHeight="1" x14ac:dyDescent="0.2">
      <c r="A4" s="55"/>
      <c r="B4" s="544"/>
      <c r="C4" s="545"/>
      <c r="D4" s="545"/>
      <c r="E4" s="545"/>
      <c r="F4" s="545"/>
      <c r="G4" s="546"/>
      <c r="H4" s="544"/>
      <c r="I4" s="545"/>
      <c r="J4" s="545"/>
      <c r="K4" s="545"/>
      <c r="L4" s="545"/>
      <c r="M4" s="545"/>
      <c r="N4" s="70"/>
    </row>
    <row r="5" spans="1:21" x14ac:dyDescent="0.2">
      <c r="A5" s="26"/>
      <c r="B5" s="539"/>
      <c r="C5" s="547"/>
      <c r="D5" s="539"/>
      <c r="E5" s="547"/>
      <c r="F5" s="539"/>
      <c r="G5" s="547"/>
      <c r="H5" s="539"/>
      <c r="I5" s="547"/>
      <c r="J5" s="539"/>
      <c r="K5" s="547"/>
      <c r="L5" s="539"/>
      <c r="M5" s="540"/>
      <c r="N5" s="90"/>
    </row>
    <row r="6" spans="1:21" x14ac:dyDescent="0.2">
      <c r="A6" s="24"/>
      <c r="B6" s="95"/>
      <c r="C6" s="60"/>
      <c r="D6" s="60"/>
      <c r="E6" s="60"/>
      <c r="F6" s="60"/>
      <c r="G6" s="60"/>
      <c r="H6" s="60"/>
      <c r="I6" s="60"/>
      <c r="J6" s="60"/>
      <c r="K6" s="60"/>
      <c r="L6" s="60"/>
      <c r="M6" s="80"/>
      <c r="N6" s="90"/>
    </row>
    <row r="7" spans="1:21" x14ac:dyDescent="0.2">
      <c r="A7" s="531"/>
      <c r="B7" s="550"/>
      <c r="C7" s="551"/>
      <c r="D7" s="551"/>
      <c r="E7" s="551"/>
      <c r="F7" s="551"/>
      <c r="G7" s="553"/>
      <c r="H7" s="550"/>
      <c r="I7" s="551"/>
      <c r="J7" s="551"/>
      <c r="K7" s="551"/>
      <c r="L7" s="551"/>
      <c r="M7" s="551"/>
      <c r="N7" s="71"/>
    </row>
    <row r="8" spans="1:21" x14ac:dyDescent="0.2">
      <c r="A8" s="552"/>
      <c r="B8" s="62"/>
      <c r="C8" s="77"/>
      <c r="D8" s="63"/>
      <c r="E8" s="77"/>
      <c r="F8" s="63"/>
      <c r="G8" s="77"/>
      <c r="H8" s="62"/>
      <c r="I8" s="77"/>
      <c r="J8" s="63"/>
      <c r="K8" s="77"/>
      <c r="L8" s="63"/>
      <c r="M8" s="77"/>
      <c r="N8" s="2"/>
    </row>
    <row r="9" spans="1:21" x14ac:dyDescent="0.2">
      <c r="A9" s="64"/>
      <c r="B9" s="166"/>
      <c r="C9" s="167"/>
      <c r="D9" s="31"/>
      <c r="E9" s="167"/>
      <c r="F9" s="31"/>
      <c r="G9" s="167"/>
      <c r="H9" s="166"/>
      <c r="I9" s="167"/>
      <c r="J9" s="31"/>
      <c r="K9" s="167"/>
      <c r="L9" s="31"/>
      <c r="M9" s="167"/>
      <c r="N9" s="82"/>
      <c r="O9" s="179"/>
    </row>
    <row r="10" spans="1:21" x14ac:dyDescent="0.2">
      <c r="A10" s="64"/>
      <c r="B10" s="166"/>
      <c r="C10" s="167"/>
      <c r="D10" s="31"/>
      <c r="E10" s="167"/>
      <c r="F10" s="31"/>
      <c r="G10" s="167"/>
      <c r="H10" s="166"/>
      <c r="I10" s="167"/>
      <c r="J10" s="31"/>
      <c r="K10" s="167"/>
      <c r="L10" s="31"/>
      <c r="M10" s="167"/>
      <c r="N10" s="82"/>
      <c r="O10" s="179"/>
    </row>
    <row r="11" spans="1:21" x14ac:dyDescent="0.2">
      <c r="A11" s="54"/>
      <c r="B11" s="51"/>
      <c r="C11" s="167"/>
      <c r="D11" s="19"/>
      <c r="E11" s="167"/>
      <c r="F11" s="19"/>
      <c r="G11" s="167"/>
      <c r="H11" s="51"/>
      <c r="I11" s="167"/>
      <c r="J11" s="19"/>
      <c r="K11" s="167"/>
      <c r="L11" s="19"/>
      <c r="M11" s="167"/>
      <c r="N11" s="82"/>
      <c r="O11" s="179"/>
    </row>
    <row r="12" spans="1:21" x14ac:dyDescent="0.2">
      <c r="A12" s="54"/>
      <c r="B12" s="166"/>
      <c r="C12" s="167"/>
      <c r="D12" s="31"/>
      <c r="E12" s="167"/>
      <c r="F12" s="31"/>
      <c r="G12" s="167"/>
      <c r="H12" s="166"/>
      <c r="I12" s="167"/>
      <c r="J12" s="31"/>
      <c r="K12" s="167"/>
      <c r="L12" s="31"/>
      <c r="M12" s="167"/>
      <c r="N12" s="82"/>
      <c r="O12" s="179"/>
    </row>
    <row r="13" spans="1:21" x14ac:dyDescent="0.2">
      <c r="A13" s="54"/>
      <c r="B13" s="51"/>
      <c r="C13" s="167"/>
      <c r="D13" s="19"/>
      <c r="E13" s="167"/>
      <c r="F13" s="19"/>
      <c r="G13" s="167"/>
      <c r="H13" s="51"/>
      <c r="I13" s="167"/>
      <c r="J13" s="19"/>
      <c r="K13" s="167"/>
      <c r="L13" s="19"/>
      <c r="M13" s="167"/>
      <c r="N13" s="82"/>
      <c r="O13" s="179"/>
    </row>
    <row r="14" spans="1:21" x14ac:dyDescent="0.2">
      <c r="A14" s="54"/>
      <c r="B14" s="166"/>
      <c r="C14" s="167"/>
      <c r="D14" s="31"/>
      <c r="E14" s="167"/>
      <c r="F14" s="31"/>
      <c r="G14" s="167"/>
      <c r="H14" s="166"/>
      <c r="I14" s="167"/>
      <c r="J14" s="31"/>
      <c r="K14" s="167"/>
      <c r="L14" s="31"/>
      <c r="M14" s="167"/>
      <c r="N14" s="82"/>
      <c r="O14" s="179"/>
      <c r="P14" s="30"/>
      <c r="Q14" s="69"/>
      <c r="R14" s="14"/>
      <c r="S14" s="14"/>
      <c r="T14" s="14"/>
      <c r="U14" s="14"/>
    </row>
    <row r="15" spans="1:21" x14ac:dyDescent="0.2">
      <c r="A15" s="54"/>
      <c r="B15" s="166"/>
      <c r="C15" s="167"/>
      <c r="D15" s="31"/>
      <c r="E15" s="169"/>
      <c r="F15" s="31"/>
      <c r="G15" s="169"/>
      <c r="H15" s="166"/>
      <c r="I15" s="169"/>
      <c r="J15" s="31"/>
      <c r="K15" s="169"/>
      <c r="L15" s="31"/>
      <c r="M15" s="169"/>
      <c r="N15" s="82"/>
      <c r="O15" s="179"/>
      <c r="P15" s="30"/>
      <c r="Q15" s="69"/>
      <c r="R15" s="14"/>
      <c r="S15" s="14"/>
      <c r="T15" s="14"/>
      <c r="U15" s="14"/>
    </row>
    <row r="16" spans="1:21" ht="12.75" thickBot="1" x14ac:dyDescent="0.25">
      <c r="A16" s="25"/>
      <c r="B16" s="44"/>
      <c r="C16" s="170"/>
      <c r="D16" s="8"/>
      <c r="E16" s="171"/>
      <c r="F16" s="8"/>
      <c r="G16" s="171"/>
      <c r="H16" s="44"/>
      <c r="I16" s="172"/>
      <c r="J16" s="8"/>
      <c r="K16" s="172"/>
      <c r="L16" s="8"/>
      <c r="M16" s="172"/>
      <c r="N16" s="82"/>
      <c r="O16" s="179"/>
      <c r="P16" s="30"/>
      <c r="Q16" s="69"/>
      <c r="R16" s="14"/>
      <c r="S16" s="14"/>
      <c r="T16" s="14"/>
      <c r="U16" s="14"/>
    </row>
    <row r="17" spans="1:20" x14ac:dyDescent="0.2">
      <c r="A17" s="28"/>
      <c r="B17" s="173"/>
      <c r="C17" s="173"/>
      <c r="D17" s="173"/>
      <c r="E17" s="173"/>
      <c r="F17" s="173"/>
      <c r="G17" s="173"/>
      <c r="H17" s="173"/>
      <c r="I17" s="173"/>
      <c r="J17" s="173"/>
      <c r="K17" s="173"/>
      <c r="L17" s="174"/>
      <c r="M17" s="174"/>
      <c r="N17" s="175"/>
      <c r="O17" s="174"/>
    </row>
    <row r="18" spans="1:20" x14ac:dyDescent="0.2">
      <c r="A18" s="81"/>
      <c r="B18" s="541"/>
      <c r="C18" s="541"/>
      <c r="D18" s="541"/>
      <c r="E18" s="541"/>
      <c r="F18" s="541"/>
      <c r="G18" s="542"/>
      <c r="H18" s="13"/>
      <c r="I18" s="13"/>
      <c r="J18" s="13"/>
      <c r="K18" s="13"/>
      <c r="L18" s="13"/>
      <c r="M18" s="13"/>
      <c r="N18" s="176"/>
      <c r="O18" s="173"/>
      <c r="P18" s="91"/>
      <c r="Q18" s="69"/>
      <c r="R18" s="14"/>
      <c r="S18" s="14"/>
      <c r="T18" s="14"/>
    </row>
    <row r="19" spans="1:20" x14ac:dyDescent="0.2">
      <c r="A19" s="67"/>
      <c r="B19" s="554"/>
      <c r="C19" s="555"/>
      <c r="D19" s="555"/>
      <c r="E19" s="555"/>
      <c r="F19" s="555"/>
      <c r="G19" s="555"/>
      <c r="H19" s="176"/>
      <c r="I19" s="177"/>
      <c r="J19" s="178"/>
      <c r="K19" s="82"/>
      <c r="L19" s="178"/>
      <c r="M19" s="179"/>
      <c r="N19" s="176"/>
      <c r="O19" s="173"/>
      <c r="P19" s="91"/>
      <c r="Q19" s="69"/>
      <c r="R19" s="14"/>
      <c r="S19" s="14"/>
      <c r="T19" s="14"/>
    </row>
    <row r="20" spans="1:20" x14ac:dyDescent="0.2">
      <c r="A20" s="68"/>
      <c r="B20" s="540"/>
      <c r="C20" s="547"/>
      <c r="D20" s="540"/>
      <c r="E20" s="547"/>
      <c r="F20" s="540"/>
      <c r="G20" s="547"/>
      <c r="H20" s="176"/>
      <c r="I20" s="177"/>
      <c r="J20" s="178"/>
      <c r="K20" s="82"/>
      <c r="L20" s="178"/>
      <c r="M20" s="179"/>
      <c r="N20" s="176"/>
      <c r="O20" s="173"/>
      <c r="P20" s="91"/>
      <c r="Q20" s="69"/>
      <c r="R20" s="75"/>
      <c r="S20" s="75"/>
      <c r="T20" s="75"/>
    </row>
    <row r="21" spans="1:20" x14ac:dyDescent="0.2">
      <c r="A21" s="94"/>
      <c r="B21" s="95"/>
      <c r="C21" s="60"/>
      <c r="D21" s="60"/>
      <c r="E21" s="60"/>
      <c r="F21" s="60"/>
      <c r="G21" s="80"/>
      <c r="H21" s="176"/>
      <c r="I21" s="177"/>
      <c r="J21" s="178"/>
      <c r="K21" s="82"/>
      <c r="L21" s="178"/>
      <c r="M21" s="179"/>
      <c r="N21" s="176"/>
      <c r="O21" s="173"/>
      <c r="P21" s="91"/>
      <c r="Q21" s="69"/>
      <c r="R21" s="14"/>
      <c r="S21" s="14"/>
      <c r="T21" s="14"/>
    </row>
    <row r="22" spans="1:20" x14ac:dyDescent="0.2">
      <c r="A22" s="548"/>
      <c r="B22" s="550"/>
      <c r="C22" s="551"/>
      <c r="D22" s="551"/>
      <c r="E22" s="551"/>
      <c r="F22" s="551"/>
      <c r="G22" s="551"/>
      <c r="H22" s="176"/>
      <c r="I22" s="177"/>
      <c r="J22" s="178"/>
      <c r="K22" s="82"/>
      <c r="L22" s="178"/>
      <c r="M22" s="179"/>
      <c r="N22" s="176"/>
      <c r="O22" s="173"/>
      <c r="P22" s="91"/>
      <c r="Q22" s="69"/>
      <c r="R22" s="14"/>
      <c r="S22" s="14"/>
      <c r="T22" s="14"/>
    </row>
    <row r="23" spans="1:20" x14ac:dyDescent="0.2">
      <c r="A23" s="549"/>
      <c r="B23" s="62"/>
      <c r="C23" s="78"/>
      <c r="D23" s="63"/>
      <c r="E23" s="78"/>
      <c r="F23" s="63"/>
      <c r="G23" s="78"/>
      <c r="H23" s="173"/>
      <c r="I23" s="173"/>
      <c r="J23" s="178"/>
      <c r="K23" s="82"/>
      <c r="L23" s="178"/>
      <c r="M23" s="179"/>
      <c r="N23" s="176"/>
      <c r="O23" s="173"/>
      <c r="P23" s="91"/>
      <c r="Q23" s="69"/>
      <c r="R23" s="72"/>
      <c r="S23" s="75"/>
      <c r="T23" s="75"/>
    </row>
    <row r="24" spans="1:20" x14ac:dyDescent="0.2">
      <c r="A24" s="57"/>
      <c r="B24" s="88"/>
      <c r="C24" s="73"/>
      <c r="D24" s="33"/>
      <c r="E24" s="73"/>
      <c r="F24" s="33"/>
      <c r="G24" s="73"/>
      <c r="H24" s="173"/>
      <c r="I24" s="173"/>
      <c r="J24" s="178"/>
      <c r="K24" s="82"/>
      <c r="L24" s="178"/>
      <c r="M24" s="179"/>
      <c r="N24" s="176"/>
      <c r="O24" s="177"/>
      <c r="T24" s="174"/>
    </row>
    <row r="25" spans="1:20" x14ac:dyDescent="0.2">
      <c r="A25" s="57"/>
      <c r="B25" s="88"/>
      <c r="C25" s="73"/>
      <c r="D25" s="33"/>
      <c r="E25" s="73"/>
      <c r="F25" s="33"/>
      <c r="G25" s="73"/>
      <c r="H25" s="173"/>
      <c r="I25" s="173"/>
      <c r="J25" s="178"/>
      <c r="K25" s="82"/>
      <c r="L25" s="178"/>
      <c r="M25" s="179"/>
      <c r="N25" s="176"/>
      <c r="O25" s="177"/>
    </row>
    <row r="26" spans="1:20" x14ac:dyDescent="0.2">
      <c r="A26" s="57"/>
      <c r="B26" s="88"/>
      <c r="C26" s="73"/>
      <c r="D26" s="33"/>
      <c r="E26" s="73"/>
      <c r="F26" s="33"/>
      <c r="G26" s="73"/>
      <c r="H26" s="173"/>
      <c r="I26" s="173"/>
      <c r="J26" s="178"/>
      <c r="K26" s="82"/>
      <c r="L26" s="178"/>
      <c r="M26" s="179"/>
      <c r="N26" s="176"/>
      <c r="O26" s="177"/>
    </row>
    <row r="27" spans="1:20" ht="12.75" thickBot="1" x14ac:dyDescent="0.25">
      <c r="A27" s="58"/>
      <c r="B27" s="89"/>
      <c r="C27" s="74"/>
      <c r="D27" s="43"/>
      <c r="E27" s="74"/>
      <c r="F27" s="43"/>
      <c r="G27" s="74"/>
      <c r="H27" s="173"/>
      <c r="I27" s="173"/>
      <c r="J27" s="173"/>
      <c r="K27" s="173"/>
      <c r="L27" s="173"/>
      <c r="M27" s="173"/>
      <c r="N27" s="176"/>
      <c r="O27" s="177"/>
    </row>
    <row r="28" spans="1:20" x14ac:dyDescent="0.2">
      <c r="A28" s="30"/>
      <c r="B28" s="30"/>
      <c r="C28" s="69"/>
      <c r="D28" s="14"/>
      <c r="E28" s="14"/>
      <c r="F28" s="14"/>
      <c r="G28" s="174"/>
      <c r="H28" s="173"/>
      <c r="I28" s="173"/>
      <c r="J28" s="173"/>
      <c r="K28" s="173"/>
      <c r="L28" s="173"/>
      <c r="M28" s="173"/>
    </row>
    <row r="29" spans="1:20" x14ac:dyDescent="0.2">
      <c r="H29" s="173"/>
      <c r="I29" s="173"/>
      <c r="J29" s="173"/>
      <c r="K29" s="173"/>
      <c r="L29" s="173"/>
      <c r="M29" s="173"/>
    </row>
    <row r="30" spans="1:20" x14ac:dyDescent="0.2">
      <c r="J30" s="178"/>
      <c r="K30" s="178"/>
      <c r="L30" s="178"/>
      <c r="M30" s="178"/>
    </row>
    <row r="31" spans="1:20" x14ac:dyDescent="0.2">
      <c r="H31" s="178"/>
      <c r="I31" s="180"/>
      <c r="J31" s="178"/>
      <c r="K31" s="168"/>
      <c r="L31" s="168"/>
      <c r="M31" s="168"/>
    </row>
    <row r="32" spans="1:20" ht="12.75" customHeight="1" x14ac:dyDescent="0.2">
      <c r="H32" s="178"/>
      <c r="I32" s="180"/>
      <c r="J32" s="178"/>
      <c r="K32" s="168"/>
      <c r="L32" s="168"/>
      <c r="M32" s="168"/>
    </row>
    <row r="33" spans="8:13" x14ac:dyDescent="0.2">
      <c r="H33" s="178"/>
      <c r="I33" s="180"/>
      <c r="J33" s="178"/>
      <c r="K33" s="168"/>
      <c r="L33" s="168"/>
      <c r="M33" s="168"/>
    </row>
    <row r="34" spans="8:13" ht="13.5" customHeight="1" x14ac:dyDescent="0.2">
      <c r="H34" s="178"/>
      <c r="I34" s="180"/>
      <c r="J34" s="178"/>
      <c r="K34" s="168"/>
      <c r="L34" s="168"/>
      <c r="M34" s="168"/>
    </row>
    <row r="35" spans="8:13" ht="12.75" customHeight="1" x14ac:dyDescent="0.2">
      <c r="H35" s="178"/>
      <c r="I35" s="180"/>
      <c r="J35" s="178"/>
      <c r="K35" s="168"/>
      <c r="L35" s="168"/>
      <c r="M35" s="168"/>
    </row>
    <row r="36" spans="8:13" ht="12.75" customHeight="1" x14ac:dyDescent="0.2">
      <c r="H36" s="178"/>
      <c r="I36" s="180"/>
      <c r="J36" s="178"/>
      <c r="K36" s="168"/>
      <c r="L36" s="168"/>
      <c r="M36" s="168"/>
    </row>
    <row r="37" spans="8:13" ht="12.75" customHeight="1" x14ac:dyDescent="0.2">
      <c r="H37" s="178"/>
      <c r="I37" s="180"/>
      <c r="J37" s="178"/>
      <c r="K37" s="168"/>
      <c r="L37" s="168"/>
      <c r="M37" s="168"/>
    </row>
    <row r="38" spans="8:13" ht="12.75" customHeight="1" x14ac:dyDescent="0.2">
      <c r="H38" s="178"/>
      <c r="I38" s="180"/>
      <c r="J38" s="178"/>
      <c r="K38" s="168"/>
      <c r="L38" s="168"/>
      <c r="M38" s="168"/>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9"/>
  <dimension ref="A1:X39"/>
  <sheetViews>
    <sheetView showGridLines="0" zoomScaleNormal="100" workbookViewId="0">
      <selection activeCell="B3" sqref="B3:M6"/>
    </sheetView>
  </sheetViews>
  <sheetFormatPr defaultRowHeight="12" x14ac:dyDescent="0.2"/>
  <cols>
    <col min="1" max="1" width="9.42578125" style="123" customWidth="1"/>
    <col min="2" max="2" width="14.42578125" style="123" customWidth="1"/>
    <col min="3" max="3" width="8" style="123" bestFit="1" customWidth="1"/>
    <col min="4" max="4" width="14.42578125" style="123" customWidth="1"/>
    <col min="5" max="5" width="8" style="123" bestFit="1" customWidth="1"/>
    <col min="6" max="6" width="14.42578125" style="123" customWidth="1"/>
    <col min="7" max="7" width="8" style="123" bestFit="1" customWidth="1"/>
    <col min="8" max="8" width="14.42578125" style="123" customWidth="1"/>
    <col min="9" max="9" width="8" style="123" bestFit="1" customWidth="1"/>
    <col min="10" max="10" width="14.42578125" style="123" customWidth="1"/>
    <col min="11" max="11" width="8" style="123" bestFit="1" customWidth="1"/>
    <col min="12" max="12" width="14.42578125" style="123" customWidth="1"/>
    <col min="13" max="13" width="8" style="123" bestFit="1" customWidth="1"/>
    <col min="14" max="26" width="9.140625" style="123" customWidth="1"/>
    <col min="27" max="16384" width="9.140625" style="123"/>
  </cols>
  <sheetData>
    <row r="1" spans="1:24" ht="18.75" x14ac:dyDescent="0.3">
      <c r="A1" s="164" t="s">
        <v>56</v>
      </c>
      <c r="M1" s="165" t="str">
        <f>Obsah!$A$1</f>
        <v>I. čtvrtletí 2019</v>
      </c>
    </row>
    <row r="2" spans="1:24" ht="7.5" customHeight="1" x14ac:dyDescent="0.2"/>
    <row r="3" spans="1:24" x14ac:dyDescent="0.2">
      <c r="A3" s="55"/>
      <c r="B3" s="541"/>
      <c r="C3" s="541"/>
      <c r="D3" s="541"/>
      <c r="E3" s="541"/>
      <c r="F3" s="541"/>
      <c r="G3" s="542"/>
      <c r="H3" s="543"/>
      <c r="I3" s="541"/>
      <c r="J3" s="541"/>
      <c r="K3" s="541"/>
      <c r="L3" s="541"/>
      <c r="M3" s="541"/>
      <c r="N3" s="15"/>
    </row>
    <row r="4" spans="1:24" x14ac:dyDescent="0.2">
      <c r="A4" s="55"/>
      <c r="B4" s="544"/>
      <c r="C4" s="545"/>
      <c r="D4" s="545"/>
      <c r="E4" s="545"/>
      <c r="F4" s="545"/>
      <c r="G4" s="546"/>
      <c r="H4" s="544"/>
      <c r="I4" s="545"/>
      <c r="J4" s="545"/>
      <c r="K4" s="545"/>
      <c r="L4" s="545"/>
      <c r="M4" s="545"/>
      <c r="N4" s="70"/>
    </row>
    <row r="5" spans="1:24" x14ac:dyDescent="0.2">
      <c r="A5" s="26"/>
      <c r="B5" s="539"/>
      <c r="C5" s="547"/>
      <c r="D5" s="539"/>
      <c r="E5" s="547"/>
      <c r="F5" s="539"/>
      <c r="G5" s="547"/>
      <c r="H5" s="539"/>
      <c r="I5" s="547"/>
      <c r="J5" s="539"/>
      <c r="K5" s="547"/>
      <c r="L5" s="539"/>
      <c r="M5" s="540"/>
      <c r="N5" s="90"/>
    </row>
    <row r="6" spans="1:24" x14ac:dyDescent="0.2">
      <c r="A6" s="24"/>
      <c r="B6" s="95"/>
      <c r="C6" s="60"/>
      <c r="D6" s="60"/>
      <c r="E6" s="60"/>
      <c r="F6" s="60"/>
      <c r="G6" s="60"/>
      <c r="H6" s="60"/>
      <c r="I6" s="60"/>
      <c r="J6" s="60"/>
      <c r="K6" s="60"/>
      <c r="L6" s="60"/>
      <c r="M6" s="61"/>
      <c r="N6" s="90"/>
    </row>
    <row r="7" spans="1:24" x14ac:dyDescent="0.2">
      <c r="A7" s="531"/>
      <c r="B7" s="550"/>
      <c r="C7" s="551"/>
      <c r="D7" s="551"/>
      <c r="E7" s="551"/>
      <c r="F7" s="551"/>
      <c r="G7" s="553"/>
      <c r="H7" s="550"/>
      <c r="I7" s="551"/>
      <c r="J7" s="551"/>
      <c r="K7" s="551"/>
      <c r="L7" s="551"/>
      <c r="M7" s="551"/>
      <c r="N7" s="71"/>
    </row>
    <row r="8" spans="1:24" x14ac:dyDescent="0.2">
      <c r="A8" s="552"/>
      <c r="B8" s="62"/>
      <c r="C8" s="77"/>
      <c r="D8" s="63"/>
      <c r="E8" s="77"/>
      <c r="F8" s="63"/>
      <c r="G8" s="77"/>
      <c r="H8" s="62"/>
      <c r="I8" s="77"/>
      <c r="J8" s="63"/>
      <c r="K8" s="77"/>
      <c r="L8" s="63"/>
      <c r="M8" s="77"/>
      <c r="N8" s="2"/>
    </row>
    <row r="9" spans="1:24" x14ac:dyDescent="0.2">
      <c r="A9" s="64"/>
      <c r="B9" s="166"/>
      <c r="C9" s="167"/>
      <c r="D9" s="31"/>
      <c r="E9" s="167"/>
      <c r="F9" s="31"/>
      <c r="G9" s="167"/>
      <c r="H9" s="166"/>
      <c r="I9" s="167"/>
      <c r="J9" s="31"/>
      <c r="K9" s="167"/>
      <c r="L9" s="31"/>
      <c r="M9" s="167"/>
      <c r="N9" s="82"/>
      <c r="O9" s="179"/>
      <c r="X9" s="168"/>
    </row>
    <row r="10" spans="1:24" x14ac:dyDescent="0.2">
      <c r="A10" s="54"/>
      <c r="B10" s="166"/>
      <c r="C10" s="167"/>
      <c r="D10" s="31"/>
      <c r="E10" s="167"/>
      <c r="F10" s="31"/>
      <c r="G10" s="167"/>
      <c r="H10" s="166"/>
      <c r="I10" s="167"/>
      <c r="J10" s="31"/>
      <c r="K10" s="167"/>
      <c r="L10" s="31"/>
      <c r="M10" s="167"/>
      <c r="N10" s="82"/>
      <c r="O10" s="179"/>
      <c r="X10" s="168"/>
    </row>
    <row r="11" spans="1:24" x14ac:dyDescent="0.2">
      <c r="A11" s="54"/>
      <c r="B11" s="51"/>
      <c r="C11" s="167"/>
      <c r="D11" s="19"/>
      <c r="E11" s="167"/>
      <c r="F11" s="19"/>
      <c r="G11" s="167"/>
      <c r="H11" s="51"/>
      <c r="I11" s="167"/>
      <c r="J11" s="19"/>
      <c r="K11" s="167"/>
      <c r="L11" s="19"/>
      <c r="M11" s="167"/>
      <c r="N11" s="82"/>
      <c r="O11" s="179"/>
      <c r="X11" s="168"/>
    </row>
    <row r="12" spans="1:24" x14ac:dyDescent="0.2">
      <c r="A12" s="54"/>
      <c r="B12" s="166"/>
      <c r="C12" s="167"/>
      <c r="D12" s="31"/>
      <c r="E12" s="167"/>
      <c r="F12" s="31"/>
      <c r="G12" s="167"/>
      <c r="H12" s="166"/>
      <c r="I12" s="167"/>
      <c r="J12" s="31"/>
      <c r="K12" s="167"/>
      <c r="L12" s="31"/>
      <c r="M12" s="167"/>
      <c r="N12" s="82"/>
      <c r="O12" s="179"/>
      <c r="X12" s="168"/>
    </row>
    <row r="13" spans="1:24" x14ac:dyDescent="0.2">
      <c r="A13" s="54"/>
      <c r="B13" s="51"/>
      <c r="C13" s="167"/>
      <c r="D13" s="19"/>
      <c r="E13" s="167"/>
      <c r="F13" s="19"/>
      <c r="G13" s="167"/>
      <c r="H13" s="51"/>
      <c r="I13" s="167"/>
      <c r="J13" s="19"/>
      <c r="K13" s="167"/>
      <c r="L13" s="19"/>
      <c r="M13" s="167"/>
      <c r="N13" s="82"/>
      <c r="O13" s="179"/>
      <c r="X13" s="168"/>
    </row>
    <row r="14" spans="1:24" x14ac:dyDescent="0.2">
      <c r="A14" s="54"/>
      <c r="B14" s="166"/>
      <c r="C14" s="167"/>
      <c r="D14" s="31"/>
      <c r="E14" s="167"/>
      <c r="F14" s="31"/>
      <c r="G14" s="167"/>
      <c r="H14" s="166"/>
      <c r="I14" s="167"/>
      <c r="J14" s="31"/>
      <c r="K14" s="167"/>
      <c r="L14" s="31"/>
      <c r="M14" s="167"/>
      <c r="N14" s="82"/>
      <c r="O14" s="179"/>
      <c r="P14" s="30"/>
      <c r="Q14" s="69"/>
      <c r="R14" s="14"/>
      <c r="S14" s="14"/>
      <c r="T14" s="14"/>
      <c r="U14" s="14"/>
      <c r="X14" s="168"/>
    </row>
    <row r="15" spans="1:24" x14ac:dyDescent="0.2">
      <c r="A15" s="54"/>
      <c r="B15" s="166"/>
      <c r="C15" s="167"/>
      <c r="D15" s="31"/>
      <c r="E15" s="169"/>
      <c r="F15" s="31"/>
      <c r="G15" s="169"/>
      <c r="H15" s="166"/>
      <c r="I15" s="169"/>
      <c r="J15" s="31"/>
      <c r="K15" s="169"/>
      <c r="L15" s="31"/>
      <c r="M15" s="169"/>
      <c r="N15" s="82"/>
      <c r="O15" s="179"/>
      <c r="P15" s="30"/>
      <c r="Q15" s="69"/>
      <c r="R15" s="14"/>
      <c r="S15" s="14"/>
      <c r="T15" s="14"/>
      <c r="U15" s="14"/>
      <c r="X15" s="168"/>
    </row>
    <row r="16" spans="1:24" ht="12.75" thickBot="1" x14ac:dyDescent="0.25">
      <c r="A16" s="25"/>
      <c r="B16" s="44"/>
      <c r="C16" s="170"/>
      <c r="D16" s="8"/>
      <c r="E16" s="171"/>
      <c r="F16" s="8"/>
      <c r="G16" s="171"/>
      <c r="H16" s="44"/>
      <c r="I16" s="172"/>
      <c r="J16" s="8"/>
      <c r="K16" s="172"/>
      <c r="L16" s="8"/>
      <c r="M16" s="172"/>
      <c r="N16" s="82"/>
      <c r="O16" s="179"/>
      <c r="P16" s="30"/>
      <c r="Q16" s="69"/>
      <c r="R16" s="14"/>
      <c r="S16" s="14"/>
      <c r="T16" s="14"/>
      <c r="U16" s="14"/>
      <c r="X16" s="168"/>
    </row>
    <row r="17" spans="1:15" x14ac:dyDescent="0.2">
      <c r="A17" s="28"/>
      <c r="B17" s="173"/>
      <c r="C17" s="173"/>
      <c r="D17" s="173"/>
      <c r="E17" s="173"/>
      <c r="F17" s="173"/>
      <c r="G17" s="173"/>
      <c r="H17" s="173"/>
      <c r="I17" s="173"/>
      <c r="J17" s="173"/>
      <c r="K17" s="173"/>
      <c r="L17" s="174"/>
      <c r="M17" s="174"/>
      <c r="N17" s="175"/>
      <c r="O17" s="174"/>
    </row>
    <row r="18" spans="1:15" x14ac:dyDescent="0.2">
      <c r="A18" s="56"/>
      <c r="B18" s="541"/>
      <c r="C18" s="541"/>
      <c r="D18" s="541"/>
      <c r="E18" s="541"/>
      <c r="F18" s="541"/>
      <c r="G18" s="542"/>
      <c r="H18" s="173"/>
      <c r="I18" s="173"/>
      <c r="J18" s="173"/>
      <c r="K18" s="173"/>
      <c r="L18" s="173"/>
      <c r="M18" s="173"/>
      <c r="N18" s="176"/>
      <c r="O18" s="173"/>
    </row>
    <row r="19" spans="1:15" x14ac:dyDescent="0.2">
      <c r="A19" s="67"/>
      <c r="B19" s="554"/>
      <c r="C19" s="555"/>
      <c r="D19" s="555"/>
      <c r="E19" s="555"/>
      <c r="F19" s="555"/>
      <c r="G19" s="555"/>
      <c r="H19" s="176"/>
      <c r="I19" s="177"/>
      <c r="J19" s="178"/>
      <c r="K19" s="82"/>
      <c r="L19" s="178"/>
      <c r="M19" s="179"/>
      <c r="N19" s="176"/>
      <c r="O19" s="173"/>
    </row>
    <row r="20" spans="1:15" x14ac:dyDescent="0.2">
      <c r="A20" s="68"/>
      <c r="B20" s="540"/>
      <c r="C20" s="547"/>
      <c r="D20" s="540"/>
      <c r="E20" s="547"/>
      <c r="F20" s="540"/>
      <c r="G20" s="547"/>
      <c r="H20" s="176"/>
      <c r="I20" s="177"/>
      <c r="J20" s="178"/>
      <c r="K20" s="82"/>
      <c r="L20" s="178"/>
      <c r="M20" s="179"/>
      <c r="N20" s="176"/>
      <c r="O20" s="173"/>
    </row>
    <row r="21" spans="1:15" x14ac:dyDescent="0.2">
      <c r="A21" s="94"/>
      <c r="B21" s="95"/>
      <c r="C21" s="60"/>
      <c r="D21" s="60"/>
      <c r="E21" s="60"/>
      <c r="F21" s="60"/>
      <c r="G21" s="80"/>
      <c r="H21" s="176"/>
      <c r="I21" s="177"/>
      <c r="J21" s="178"/>
      <c r="K21" s="82"/>
      <c r="L21" s="178"/>
      <c r="M21" s="179"/>
      <c r="N21" s="176"/>
      <c r="O21" s="173"/>
    </row>
    <row r="22" spans="1:15" x14ac:dyDescent="0.2">
      <c r="A22" s="548"/>
      <c r="B22" s="550"/>
      <c r="C22" s="551"/>
      <c r="D22" s="551"/>
      <c r="E22" s="551"/>
      <c r="F22" s="551"/>
      <c r="G22" s="551"/>
      <c r="H22" s="176"/>
      <c r="I22" s="177"/>
      <c r="J22" s="178"/>
      <c r="K22" s="82"/>
      <c r="L22" s="178"/>
      <c r="M22" s="179"/>
      <c r="N22" s="176"/>
      <c r="O22" s="173"/>
    </row>
    <row r="23" spans="1:15" x14ac:dyDescent="0.2">
      <c r="A23" s="549"/>
      <c r="B23" s="62"/>
      <c r="C23" s="78"/>
      <c r="D23" s="63"/>
      <c r="E23" s="78"/>
      <c r="F23" s="63"/>
      <c r="G23" s="78"/>
      <c r="H23" s="173"/>
      <c r="I23" s="173"/>
      <c r="J23" s="178"/>
      <c r="K23" s="82"/>
      <c r="L23" s="178"/>
      <c r="M23" s="179"/>
      <c r="N23" s="176"/>
      <c r="O23" s="173"/>
    </row>
    <row r="24" spans="1:15" x14ac:dyDescent="0.2">
      <c r="A24" s="57"/>
      <c r="B24" s="88"/>
      <c r="C24" s="73"/>
      <c r="D24" s="33"/>
      <c r="E24" s="73"/>
      <c r="F24" s="33"/>
      <c r="G24" s="73"/>
      <c r="H24" s="173"/>
      <c r="I24" s="173"/>
      <c r="J24" s="178"/>
      <c r="K24" s="82"/>
      <c r="L24" s="178"/>
      <c r="M24" s="179"/>
      <c r="N24" s="176"/>
      <c r="O24" s="177"/>
    </row>
    <row r="25" spans="1:15" x14ac:dyDescent="0.2">
      <c r="A25" s="57"/>
      <c r="B25" s="88"/>
      <c r="C25" s="73"/>
      <c r="D25" s="33"/>
      <c r="E25" s="73"/>
      <c r="F25" s="33"/>
      <c r="G25" s="73"/>
      <c r="H25" s="173"/>
      <c r="I25" s="173"/>
      <c r="J25" s="178"/>
      <c r="K25" s="82"/>
      <c r="L25" s="178"/>
      <c r="M25" s="179"/>
      <c r="N25" s="176"/>
      <c r="O25" s="177"/>
    </row>
    <row r="26" spans="1:15" x14ac:dyDescent="0.2">
      <c r="A26" s="57"/>
      <c r="B26" s="88"/>
      <c r="C26" s="73"/>
      <c r="D26" s="33"/>
      <c r="E26" s="73"/>
      <c r="F26" s="33"/>
      <c r="G26" s="73"/>
      <c r="H26" s="173"/>
      <c r="I26" s="173"/>
      <c r="J26" s="178"/>
      <c r="K26" s="82"/>
      <c r="L26" s="178"/>
      <c r="M26" s="179"/>
      <c r="N26" s="176"/>
      <c r="O26" s="177"/>
    </row>
    <row r="27" spans="1:15" ht="12.75" thickBot="1" x14ac:dyDescent="0.25">
      <c r="A27" s="58"/>
      <c r="B27" s="89"/>
      <c r="C27" s="74"/>
      <c r="D27" s="43"/>
      <c r="E27" s="74"/>
      <c r="F27" s="43"/>
      <c r="G27" s="74"/>
      <c r="H27" s="173"/>
      <c r="I27" s="173"/>
      <c r="J27" s="173"/>
      <c r="K27" s="173"/>
      <c r="L27" s="173"/>
      <c r="M27" s="173"/>
      <c r="N27" s="176"/>
      <c r="O27" s="177"/>
    </row>
    <row r="28" spans="1:15" x14ac:dyDescent="0.2">
      <c r="A28" s="30"/>
      <c r="B28" s="30"/>
      <c r="C28" s="69"/>
      <c r="D28" s="14"/>
      <c r="E28" s="14"/>
      <c r="F28" s="14"/>
      <c r="G28" s="174"/>
      <c r="H28" s="173"/>
      <c r="I28" s="173"/>
      <c r="J28" s="173"/>
      <c r="K28" s="173"/>
      <c r="L28" s="173"/>
      <c r="M28" s="173"/>
      <c r="N28" s="173"/>
      <c r="O28" s="173"/>
    </row>
    <row r="29" spans="1:15" x14ac:dyDescent="0.2">
      <c r="A29" s="30"/>
      <c r="B29" s="30"/>
      <c r="C29" s="69"/>
      <c r="D29" s="14"/>
      <c r="E29" s="14"/>
      <c r="F29" s="14"/>
      <c r="G29" s="174"/>
      <c r="H29" s="173"/>
      <c r="I29" s="173"/>
      <c r="J29" s="173"/>
      <c r="K29" s="173"/>
      <c r="L29" s="173"/>
      <c r="M29" s="173"/>
      <c r="N29" s="173"/>
      <c r="O29" s="173"/>
    </row>
    <row r="30" spans="1:15" x14ac:dyDescent="0.2">
      <c r="J30" s="178"/>
      <c r="K30" s="178"/>
      <c r="L30" s="178"/>
      <c r="M30" s="178"/>
    </row>
    <row r="31" spans="1:15" x14ac:dyDescent="0.2">
      <c r="H31" s="178"/>
      <c r="I31" s="180"/>
      <c r="J31" s="178"/>
      <c r="K31" s="168"/>
      <c r="L31" s="168"/>
      <c r="M31" s="168"/>
    </row>
    <row r="32" spans="1:15" x14ac:dyDescent="0.2">
      <c r="H32" s="178"/>
      <c r="I32" s="180"/>
      <c r="J32" s="178"/>
      <c r="K32" s="168"/>
      <c r="L32" s="168"/>
      <c r="M32" s="168"/>
    </row>
    <row r="33" spans="8:13" ht="12.75" customHeight="1" x14ac:dyDescent="0.2">
      <c r="H33" s="178"/>
      <c r="I33" s="180"/>
      <c r="J33" s="178"/>
      <c r="K33" s="168"/>
      <c r="L33" s="168"/>
      <c r="M33" s="168"/>
    </row>
    <row r="34" spans="8:13" x14ac:dyDescent="0.2">
      <c r="H34" s="178"/>
      <c r="I34" s="180"/>
      <c r="J34" s="178"/>
      <c r="K34" s="168"/>
      <c r="L34" s="168"/>
      <c r="M34" s="168"/>
    </row>
    <row r="35" spans="8:13" ht="13.5" customHeight="1" x14ac:dyDescent="0.2">
      <c r="H35" s="178"/>
      <c r="I35" s="180"/>
      <c r="J35" s="178"/>
      <c r="K35" s="168"/>
      <c r="L35" s="168"/>
      <c r="M35" s="168"/>
    </row>
    <row r="36" spans="8:13" ht="12.75" customHeight="1" x14ac:dyDescent="0.2">
      <c r="H36" s="178"/>
      <c r="I36" s="180"/>
      <c r="J36" s="178"/>
      <c r="K36" s="168"/>
      <c r="L36" s="168"/>
      <c r="M36" s="168"/>
    </row>
    <row r="37" spans="8:13" ht="12.75" customHeight="1" x14ac:dyDescent="0.2">
      <c r="H37" s="178"/>
      <c r="I37" s="180"/>
      <c r="J37" s="178"/>
      <c r="K37" s="168"/>
      <c r="L37" s="168"/>
      <c r="M37" s="168"/>
    </row>
    <row r="38" spans="8:13" ht="12.75" customHeight="1" x14ac:dyDescent="0.2">
      <c r="H38" s="178"/>
      <c r="I38" s="180"/>
      <c r="J38" s="178"/>
      <c r="K38" s="168"/>
      <c r="L38" s="168"/>
      <c r="M38" s="168"/>
    </row>
    <row r="39" spans="8:13" ht="12.75" customHeight="1" x14ac:dyDescent="0.2"/>
  </sheetData>
  <mergeCells count="20">
    <mergeCell ref="A22:A23"/>
    <mergeCell ref="B22:G22"/>
    <mergeCell ref="A7:A8"/>
    <mergeCell ref="B7:G7"/>
    <mergeCell ref="H7:M7"/>
    <mergeCell ref="B18:G18"/>
    <mergeCell ref="B19:G19"/>
    <mergeCell ref="B20:C20"/>
    <mergeCell ref="D20:E20"/>
    <mergeCell ref="F20:G20"/>
    <mergeCell ref="B3:G3"/>
    <mergeCell ref="H3:M3"/>
    <mergeCell ref="B4:G4"/>
    <mergeCell ref="H4:M4"/>
    <mergeCell ref="B5:C5"/>
    <mergeCell ref="D5:E5"/>
    <mergeCell ref="F5:G5"/>
    <mergeCell ref="H5:I5"/>
    <mergeCell ref="J5:K5"/>
    <mergeCell ref="L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2"/>
  <dimension ref="A1:U38"/>
  <sheetViews>
    <sheetView showGridLines="0" zoomScaleNormal="100" workbookViewId="0">
      <selection activeCell="B3" sqref="B3:M6"/>
    </sheetView>
  </sheetViews>
  <sheetFormatPr defaultRowHeight="12" x14ac:dyDescent="0.2"/>
  <cols>
    <col min="1" max="1" width="9.42578125" style="123" customWidth="1"/>
    <col min="2" max="2" width="14.42578125" style="123" customWidth="1"/>
    <col min="3" max="3" width="8" style="123" bestFit="1" customWidth="1"/>
    <col min="4" max="4" width="14.42578125" style="123" customWidth="1"/>
    <col min="5" max="5" width="8" style="123" bestFit="1" customWidth="1"/>
    <col min="6" max="6" width="14.42578125" style="123" customWidth="1"/>
    <col min="7" max="7" width="8" style="123" bestFit="1" customWidth="1"/>
    <col min="8" max="8" width="14.42578125" style="123" customWidth="1"/>
    <col min="9" max="9" width="8" style="123" bestFit="1" customWidth="1"/>
    <col min="10" max="10" width="14.42578125" style="123" customWidth="1"/>
    <col min="11" max="11" width="8" style="123" bestFit="1" customWidth="1"/>
    <col min="12" max="12" width="14.42578125" style="123" customWidth="1"/>
    <col min="13" max="13" width="8" style="123" bestFit="1" customWidth="1"/>
    <col min="14" max="26" width="9.140625" style="123" customWidth="1"/>
    <col min="27" max="16384" width="9.140625" style="123"/>
  </cols>
  <sheetData>
    <row r="1" spans="1:21" ht="18.75" x14ac:dyDescent="0.3">
      <c r="A1" s="164" t="s">
        <v>57</v>
      </c>
      <c r="B1" s="173"/>
      <c r="C1" s="173"/>
      <c r="D1" s="173"/>
      <c r="E1" s="173"/>
      <c r="F1" s="173"/>
      <c r="G1" s="173"/>
      <c r="H1" s="173"/>
      <c r="I1" s="173"/>
      <c r="J1" s="173"/>
      <c r="K1" s="173"/>
      <c r="L1" s="173"/>
      <c r="M1" s="165" t="str">
        <f>Obsah!$A$1</f>
        <v>I. čtvrtletí 2019</v>
      </c>
      <c r="N1" s="173"/>
      <c r="O1" s="173"/>
    </row>
    <row r="2" spans="1:21" ht="7.5" customHeight="1" x14ac:dyDescent="0.3">
      <c r="A2" s="164"/>
      <c r="B2" s="173"/>
      <c r="C2" s="173"/>
      <c r="D2" s="173"/>
      <c r="E2" s="173"/>
      <c r="F2" s="173"/>
      <c r="G2" s="173"/>
      <c r="H2" s="173"/>
      <c r="I2" s="173"/>
      <c r="J2" s="173"/>
      <c r="K2" s="173"/>
      <c r="L2" s="173"/>
      <c r="M2" s="173"/>
      <c r="N2" s="173"/>
      <c r="O2" s="173"/>
    </row>
    <row r="3" spans="1:21" x14ac:dyDescent="0.2">
      <c r="A3" s="55"/>
      <c r="B3" s="541"/>
      <c r="C3" s="541"/>
      <c r="D3" s="541"/>
      <c r="E3" s="541"/>
      <c r="F3" s="541"/>
      <c r="G3" s="542"/>
      <c r="H3" s="543"/>
      <c r="I3" s="541"/>
      <c r="J3" s="541"/>
      <c r="K3" s="541"/>
      <c r="L3" s="541"/>
      <c r="M3" s="541"/>
      <c r="N3" s="15"/>
    </row>
    <row r="4" spans="1:21" ht="13.5" customHeight="1" x14ac:dyDescent="0.2">
      <c r="A4" s="55"/>
      <c r="B4" s="544"/>
      <c r="C4" s="545"/>
      <c r="D4" s="545"/>
      <c r="E4" s="545"/>
      <c r="F4" s="545"/>
      <c r="G4" s="546"/>
      <c r="H4" s="544"/>
      <c r="I4" s="545"/>
      <c r="J4" s="545"/>
      <c r="K4" s="545"/>
      <c r="L4" s="545"/>
      <c r="M4" s="545"/>
      <c r="N4" s="70"/>
    </row>
    <row r="5" spans="1:21" x14ac:dyDescent="0.2">
      <c r="A5" s="26"/>
      <c r="B5" s="539"/>
      <c r="C5" s="547"/>
      <c r="D5" s="539"/>
      <c r="E5" s="547"/>
      <c r="F5" s="539"/>
      <c r="G5" s="547"/>
      <c r="H5" s="539"/>
      <c r="I5" s="547"/>
      <c r="J5" s="539"/>
      <c r="K5" s="547"/>
      <c r="L5" s="539"/>
      <c r="M5" s="540"/>
      <c r="N5" s="90"/>
    </row>
    <row r="6" spans="1:21" x14ac:dyDescent="0.2">
      <c r="A6" s="24"/>
      <c r="B6" s="95"/>
      <c r="C6" s="60"/>
      <c r="D6" s="60"/>
      <c r="E6" s="60"/>
      <c r="F6" s="60"/>
      <c r="G6" s="60"/>
      <c r="H6" s="60"/>
      <c r="I6" s="60"/>
      <c r="J6" s="60"/>
      <c r="K6" s="60"/>
      <c r="L6" s="60"/>
      <c r="M6" s="80"/>
      <c r="N6" s="90"/>
    </row>
    <row r="7" spans="1:21" x14ac:dyDescent="0.2">
      <c r="A7" s="531"/>
      <c r="B7" s="550"/>
      <c r="C7" s="551"/>
      <c r="D7" s="551"/>
      <c r="E7" s="551"/>
      <c r="F7" s="551"/>
      <c r="G7" s="553"/>
      <c r="H7" s="550"/>
      <c r="I7" s="551"/>
      <c r="J7" s="551"/>
      <c r="K7" s="551"/>
      <c r="L7" s="551"/>
      <c r="M7" s="551"/>
      <c r="N7" s="71"/>
    </row>
    <row r="8" spans="1:21" x14ac:dyDescent="0.2">
      <c r="A8" s="552"/>
      <c r="B8" s="62"/>
      <c r="C8" s="77"/>
      <c r="D8" s="63"/>
      <c r="E8" s="77"/>
      <c r="F8" s="63"/>
      <c r="G8" s="77"/>
      <c r="H8" s="62"/>
      <c r="I8" s="77"/>
      <c r="J8" s="63"/>
      <c r="K8" s="77"/>
      <c r="L8" s="63"/>
      <c r="M8" s="77"/>
      <c r="N8" s="2"/>
    </row>
    <row r="9" spans="1:21" x14ac:dyDescent="0.2">
      <c r="A9" s="64"/>
      <c r="B9" s="166"/>
      <c r="C9" s="167"/>
      <c r="D9" s="31"/>
      <c r="E9" s="167"/>
      <c r="F9" s="31"/>
      <c r="G9" s="167"/>
      <c r="H9" s="166"/>
      <c r="I9" s="167"/>
      <c r="J9" s="31"/>
      <c r="K9" s="167"/>
      <c r="L9" s="31"/>
      <c r="M9" s="167"/>
      <c r="N9" s="82"/>
      <c r="O9" s="179"/>
    </row>
    <row r="10" spans="1:21" x14ac:dyDescent="0.2">
      <c r="A10" s="64"/>
      <c r="B10" s="166"/>
      <c r="C10" s="167"/>
      <c r="D10" s="31"/>
      <c r="E10" s="167"/>
      <c r="F10" s="31"/>
      <c r="G10" s="167"/>
      <c r="H10" s="166"/>
      <c r="I10" s="167"/>
      <c r="J10" s="31"/>
      <c r="K10" s="167"/>
      <c r="L10" s="31"/>
      <c r="M10" s="167"/>
      <c r="N10" s="82"/>
      <c r="O10" s="179"/>
    </row>
    <row r="11" spans="1:21" x14ac:dyDescent="0.2">
      <c r="A11" s="54"/>
      <c r="B11" s="51"/>
      <c r="C11" s="167"/>
      <c r="D11" s="19"/>
      <c r="E11" s="167"/>
      <c r="F11" s="19"/>
      <c r="G11" s="167"/>
      <c r="H11" s="51"/>
      <c r="I11" s="167"/>
      <c r="J11" s="19"/>
      <c r="K11" s="167"/>
      <c r="L11" s="19"/>
      <c r="M11" s="167"/>
      <c r="N11" s="82"/>
      <c r="O11" s="179"/>
    </row>
    <row r="12" spans="1:21" x14ac:dyDescent="0.2">
      <c r="A12" s="54"/>
      <c r="B12" s="166"/>
      <c r="C12" s="167"/>
      <c r="D12" s="31"/>
      <c r="E12" s="167"/>
      <c r="F12" s="31"/>
      <c r="G12" s="167"/>
      <c r="H12" s="166"/>
      <c r="I12" s="167"/>
      <c r="J12" s="31"/>
      <c r="K12" s="167"/>
      <c r="L12" s="31"/>
      <c r="M12" s="167"/>
      <c r="N12" s="82"/>
      <c r="O12" s="179"/>
    </row>
    <row r="13" spans="1:21" x14ac:dyDescent="0.2">
      <c r="A13" s="54"/>
      <c r="B13" s="51"/>
      <c r="C13" s="167"/>
      <c r="D13" s="19"/>
      <c r="E13" s="167"/>
      <c r="F13" s="19"/>
      <c r="G13" s="167"/>
      <c r="H13" s="51"/>
      <c r="I13" s="167"/>
      <c r="J13" s="19"/>
      <c r="K13" s="167"/>
      <c r="L13" s="19"/>
      <c r="M13" s="167"/>
      <c r="N13" s="82"/>
      <c r="O13" s="179"/>
    </row>
    <row r="14" spans="1:21" x14ac:dyDescent="0.2">
      <c r="A14" s="54"/>
      <c r="B14" s="166"/>
      <c r="C14" s="167"/>
      <c r="D14" s="31"/>
      <c r="E14" s="167"/>
      <c r="F14" s="31"/>
      <c r="G14" s="167"/>
      <c r="H14" s="166"/>
      <c r="I14" s="167"/>
      <c r="J14" s="31"/>
      <c r="K14" s="167"/>
      <c r="L14" s="31"/>
      <c r="M14" s="167"/>
      <c r="N14" s="82"/>
      <c r="O14" s="179"/>
      <c r="P14" s="30"/>
      <c r="Q14" s="69"/>
      <c r="R14" s="14"/>
      <c r="S14" s="14"/>
      <c r="T14" s="14"/>
      <c r="U14" s="14"/>
    </row>
    <row r="15" spans="1:21" x14ac:dyDescent="0.2">
      <c r="A15" s="54"/>
      <c r="B15" s="166"/>
      <c r="C15" s="167"/>
      <c r="D15" s="31"/>
      <c r="E15" s="169"/>
      <c r="F15" s="31"/>
      <c r="G15" s="169"/>
      <c r="H15" s="166"/>
      <c r="I15" s="169"/>
      <c r="J15" s="31"/>
      <c r="K15" s="169"/>
      <c r="L15" s="31"/>
      <c r="M15" s="169"/>
      <c r="N15" s="82"/>
      <c r="O15" s="179"/>
      <c r="P15" s="30"/>
      <c r="Q15" s="69"/>
      <c r="R15" s="14"/>
      <c r="S15" s="14"/>
      <c r="T15" s="14"/>
      <c r="U15" s="14"/>
    </row>
    <row r="16" spans="1:21" ht="12.75" thickBot="1" x14ac:dyDescent="0.25">
      <c r="A16" s="25"/>
      <c r="B16" s="44"/>
      <c r="C16" s="170"/>
      <c r="D16" s="8"/>
      <c r="E16" s="171"/>
      <c r="F16" s="8"/>
      <c r="G16" s="171"/>
      <c r="H16" s="44"/>
      <c r="I16" s="172"/>
      <c r="J16" s="8"/>
      <c r="K16" s="172"/>
      <c r="L16" s="8"/>
      <c r="M16" s="172"/>
      <c r="N16" s="82"/>
      <c r="O16" s="179"/>
      <c r="P16" s="30"/>
      <c r="Q16" s="69"/>
      <c r="R16" s="14"/>
      <c r="S16" s="14"/>
      <c r="T16" s="14"/>
      <c r="U16" s="14"/>
    </row>
    <row r="17" spans="1:20" x14ac:dyDescent="0.2">
      <c r="A17" s="28"/>
      <c r="B17" s="173"/>
      <c r="C17" s="173"/>
      <c r="D17" s="173"/>
      <c r="E17" s="173"/>
      <c r="F17" s="173"/>
      <c r="G17" s="173"/>
      <c r="H17" s="173"/>
      <c r="I17" s="173"/>
      <c r="J17" s="173"/>
      <c r="K17" s="173"/>
      <c r="L17" s="174"/>
      <c r="M17" s="174"/>
      <c r="N17" s="175"/>
      <c r="O17" s="174"/>
    </row>
    <row r="18" spans="1:20" x14ac:dyDescent="0.2">
      <c r="A18" s="81"/>
      <c r="B18" s="541"/>
      <c r="C18" s="541"/>
      <c r="D18" s="541"/>
      <c r="E18" s="541"/>
      <c r="F18" s="541"/>
      <c r="G18" s="542"/>
      <c r="H18" s="13"/>
      <c r="I18" s="13"/>
      <c r="J18" s="13"/>
      <c r="K18" s="13"/>
      <c r="L18" s="13"/>
      <c r="M18" s="13"/>
      <c r="N18" s="176"/>
      <c r="O18" s="173"/>
      <c r="P18" s="91"/>
      <c r="Q18" s="69"/>
      <c r="R18" s="14"/>
      <c r="S18" s="14"/>
      <c r="T18" s="14"/>
    </row>
    <row r="19" spans="1:20" x14ac:dyDescent="0.2">
      <c r="A19" s="67"/>
      <c r="B19" s="554"/>
      <c r="C19" s="555"/>
      <c r="D19" s="555"/>
      <c r="E19" s="555"/>
      <c r="F19" s="555"/>
      <c r="G19" s="555"/>
      <c r="H19" s="176"/>
      <c r="I19" s="177"/>
      <c r="J19" s="178"/>
      <c r="K19" s="82"/>
      <c r="L19" s="178"/>
      <c r="M19" s="179"/>
      <c r="N19" s="176"/>
      <c r="O19" s="173"/>
      <c r="P19" s="91"/>
      <c r="Q19" s="69"/>
      <c r="R19" s="14"/>
      <c r="S19" s="14"/>
      <c r="T19" s="14"/>
    </row>
    <row r="20" spans="1:20" x14ac:dyDescent="0.2">
      <c r="A20" s="68"/>
      <c r="B20" s="540"/>
      <c r="C20" s="547"/>
      <c r="D20" s="540"/>
      <c r="E20" s="547"/>
      <c r="F20" s="540"/>
      <c r="G20" s="547"/>
      <c r="H20" s="176"/>
      <c r="I20" s="177"/>
      <c r="J20" s="178"/>
      <c r="K20" s="82"/>
      <c r="L20" s="178"/>
      <c r="M20" s="179"/>
      <c r="N20" s="176"/>
      <c r="O20" s="173"/>
      <c r="P20" s="91"/>
      <c r="Q20" s="69"/>
      <c r="R20" s="75"/>
      <c r="S20" s="75"/>
      <c r="T20" s="75"/>
    </row>
    <row r="21" spans="1:20" x14ac:dyDescent="0.2">
      <c r="A21" s="94"/>
      <c r="B21" s="95"/>
      <c r="C21" s="60"/>
      <c r="D21" s="60"/>
      <c r="E21" s="60"/>
      <c r="F21" s="60"/>
      <c r="G21" s="80"/>
      <c r="H21" s="176"/>
      <c r="I21" s="177"/>
      <c r="J21" s="178"/>
      <c r="K21" s="82"/>
      <c r="L21" s="178"/>
      <c r="M21" s="179"/>
      <c r="N21" s="176"/>
      <c r="O21" s="173"/>
      <c r="P21" s="91"/>
      <c r="Q21" s="69"/>
      <c r="R21" s="14"/>
      <c r="S21" s="14"/>
      <c r="T21" s="14"/>
    </row>
    <row r="22" spans="1:20" x14ac:dyDescent="0.2">
      <c r="A22" s="548"/>
      <c r="B22" s="550"/>
      <c r="C22" s="551"/>
      <c r="D22" s="551"/>
      <c r="E22" s="551"/>
      <c r="F22" s="551"/>
      <c r="G22" s="551"/>
      <c r="H22" s="176"/>
      <c r="I22" s="177"/>
      <c r="J22" s="178"/>
      <c r="K22" s="82"/>
      <c r="L22" s="178"/>
      <c r="M22" s="179"/>
      <c r="N22" s="176"/>
      <c r="O22" s="173"/>
      <c r="P22" s="91"/>
      <c r="Q22" s="69"/>
      <c r="R22" s="14"/>
      <c r="S22" s="14"/>
      <c r="T22" s="14"/>
    </row>
    <row r="23" spans="1:20" x14ac:dyDescent="0.2">
      <c r="A23" s="549"/>
      <c r="B23" s="62"/>
      <c r="C23" s="78"/>
      <c r="D23" s="63"/>
      <c r="E23" s="78"/>
      <c r="F23" s="63"/>
      <c r="G23" s="78"/>
      <c r="H23" s="173"/>
      <c r="I23" s="173"/>
      <c r="J23" s="178"/>
      <c r="K23" s="82"/>
      <c r="L23" s="178"/>
      <c r="M23" s="179"/>
      <c r="N23" s="176"/>
      <c r="O23" s="173"/>
      <c r="P23" s="91"/>
      <c r="Q23" s="69"/>
      <c r="R23" s="72"/>
      <c r="S23" s="75"/>
      <c r="T23" s="75"/>
    </row>
    <row r="24" spans="1:20" x14ac:dyDescent="0.2">
      <c r="A24" s="57"/>
      <c r="B24" s="88"/>
      <c r="C24" s="73"/>
      <c r="D24" s="33"/>
      <c r="E24" s="73"/>
      <c r="F24" s="33"/>
      <c r="G24" s="73"/>
      <c r="H24" s="173"/>
      <c r="I24" s="173"/>
      <c r="J24" s="178"/>
      <c r="K24" s="82"/>
      <c r="L24" s="178"/>
      <c r="M24" s="179"/>
      <c r="N24" s="176"/>
      <c r="O24" s="177"/>
      <c r="T24" s="174"/>
    </row>
    <row r="25" spans="1:20" x14ac:dyDescent="0.2">
      <c r="A25" s="57"/>
      <c r="B25" s="88"/>
      <c r="C25" s="73"/>
      <c r="D25" s="33"/>
      <c r="E25" s="73"/>
      <c r="F25" s="33"/>
      <c r="G25" s="73"/>
      <c r="H25" s="173"/>
      <c r="I25" s="173"/>
      <c r="J25" s="178"/>
      <c r="K25" s="82"/>
      <c r="L25" s="178"/>
      <c r="M25" s="179"/>
      <c r="N25" s="176"/>
      <c r="O25" s="177"/>
    </row>
    <row r="26" spans="1:20" x14ac:dyDescent="0.2">
      <c r="A26" s="57"/>
      <c r="B26" s="88"/>
      <c r="C26" s="73"/>
      <c r="D26" s="33"/>
      <c r="E26" s="73"/>
      <c r="F26" s="33"/>
      <c r="G26" s="73"/>
      <c r="H26" s="173"/>
      <c r="I26" s="173"/>
      <c r="J26" s="178"/>
      <c r="K26" s="82"/>
      <c r="L26" s="178"/>
      <c r="M26" s="179"/>
      <c r="N26" s="176"/>
      <c r="O26" s="177"/>
    </row>
    <row r="27" spans="1:20" ht="12.75" thickBot="1" x14ac:dyDescent="0.25">
      <c r="A27" s="58"/>
      <c r="B27" s="89"/>
      <c r="C27" s="74"/>
      <c r="D27" s="43"/>
      <c r="E27" s="74"/>
      <c r="F27" s="43"/>
      <c r="G27" s="74"/>
      <c r="H27" s="173"/>
      <c r="I27" s="173"/>
      <c r="J27" s="173"/>
      <c r="K27" s="173"/>
      <c r="L27" s="173"/>
      <c r="M27" s="173"/>
      <c r="N27" s="176"/>
      <c r="O27" s="177"/>
    </row>
    <row r="28" spans="1:20" x14ac:dyDescent="0.2">
      <c r="A28" s="30"/>
      <c r="B28" s="30"/>
      <c r="C28" s="69"/>
      <c r="D28" s="14"/>
      <c r="E28" s="14"/>
      <c r="F28" s="14"/>
      <c r="G28" s="174"/>
      <c r="H28" s="173"/>
      <c r="I28" s="173"/>
      <c r="J28" s="173"/>
      <c r="K28" s="173"/>
      <c r="L28" s="173"/>
      <c r="M28" s="173"/>
    </row>
    <row r="29" spans="1:20" x14ac:dyDescent="0.2">
      <c r="H29" s="173"/>
      <c r="I29" s="173"/>
      <c r="J29" s="173"/>
      <c r="K29" s="173"/>
      <c r="L29" s="173"/>
      <c r="M29" s="173"/>
    </row>
    <row r="30" spans="1:20" x14ac:dyDescent="0.2">
      <c r="J30" s="178"/>
      <c r="K30" s="178"/>
      <c r="L30" s="178"/>
      <c r="M30" s="178"/>
    </row>
    <row r="31" spans="1:20" x14ac:dyDescent="0.2">
      <c r="H31" s="178"/>
      <c r="I31" s="180"/>
      <c r="J31" s="178"/>
      <c r="K31" s="168"/>
      <c r="L31" s="168"/>
      <c r="M31" s="168"/>
    </row>
    <row r="32" spans="1:20" ht="12.75" customHeight="1" x14ac:dyDescent="0.2">
      <c r="H32" s="178"/>
      <c r="I32" s="180"/>
      <c r="J32" s="178"/>
      <c r="K32" s="168"/>
      <c r="L32" s="168"/>
      <c r="M32" s="168"/>
    </row>
    <row r="33" spans="8:13" x14ac:dyDescent="0.2">
      <c r="H33" s="178"/>
      <c r="I33" s="180"/>
      <c r="J33" s="178"/>
      <c r="K33" s="168"/>
      <c r="L33" s="168"/>
      <c r="M33" s="168"/>
    </row>
    <row r="34" spans="8:13" ht="13.5" customHeight="1" x14ac:dyDescent="0.2">
      <c r="H34" s="178"/>
      <c r="I34" s="180"/>
      <c r="J34" s="178"/>
      <c r="K34" s="168"/>
      <c r="L34" s="168"/>
      <c r="M34" s="168"/>
    </row>
    <row r="35" spans="8:13" ht="12.75" customHeight="1" x14ac:dyDescent="0.2">
      <c r="H35" s="178"/>
      <c r="I35" s="180"/>
      <c r="J35" s="178"/>
      <c r="K35" s="168"/>
      <c r="L35" s="168"/>
      <c r="M35" s="168"/>
    </row>
    <row r="36" spans="8:13" ht="12.75" customHeight="1" x14ac:dyDescent="0.2">
      <c r="H36" s="178"/>
      <c r="I36" s="180"/>
      <c r="J36" s="178"/>
      <c r="K36" s="168"/>
      <c r="L36" s="168"/>
      <c r="M36" s="168"/>
    </row>
    <row r="37" spans="8:13" ht="12.75" customHeight="1" x14ac:dyDescent="0.2">
      <c r="H37" s="178"/>
      <c r="I37" s="180"/>
      <c r="J37" s="178"/>
      <c r="K37" s="168"/>
      <c r="L37" s="168"/>
      <c r="M37" s="168"/>
    </row>
    <row r="38" spans="8:13" ht="12.75" customHeight="1" x14ac:dyDescent="0.2">
      <c r="H38" s="178"/>
      <c r="I38" s="180"/>
      <c r="J38" s="178"/>
      <c r="K38" s="168"/>
      <c r="L38" s="168"/>
      <c r="M38" s="168"/>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5"/>
  <dimension ref="A1:X39"/>
  <sheetViews>
    <sheetView showGridLines="0" zoomScaleNormal="100" workbookViewId="0">
      <selection activeCell="B3" sqref="B3:M6"/>
    </sheetView>
  </sheetViews>
  <sheetFormatPr defaultRowHeight="12" x14ac:dyDescent="0.2"/>
  <cols>
    <col min="1" max="1" width="9.42578125" style="123" customWidth="1"/>
    <col min="2" max="2" width="14.42578125" style="123" customWidth="1"/>
    <col min="3" max="3" width="8" style="123" bestFit="1" customWidth="1"/>
    <col min="4" max="4" width="14.42578125" style="123" customWidth="1"/>
    <col min="5" max="5" width="8" style="123" bestFit="1" customWidth="1"/>
    <col min="6" max="6" width="14.42578125" style="123" customWidth="1"/>
    <col min="7" max="7" width="8" style="123" bestFit="1" customWidth="1"/>
    <col min="8" max="8" width="14.42578125" style="123" customWidth="1"/>
    <col min="9" max="9" width="8" style="123" bestFit="1" customWidth="1"/>
    <col min="10" max="10" width="14.42578125" style="123" customWidth="1"/>
    <col min="11" max="11" width="8" style="123" bestFit="1" customWidth="1"/>
    <col min="12" max="12" width="14.42578125" style="123" customWidth="1"/>
    <col min="13" max="13" width="8" style="123" bestFit="1" customWidth="1"/>
    <col min="14" max="26" width="9.140625" style="123" customWidth="1"/>
    <col min="27" max="16384" width="9.140625" style="123"/>
  </cols>
  <sheetData>
    <row r="1" spans="1:24" ht="18.75" x14ac:dyDescent="0.3">
      <c r="A1" s="164" t="s">
        <v>58</v>
      </c>
      <c r="M1" s="165" t="str">
        <f>Obsah!$A$1</f>
        <v>I. čtvrtletí 2019</v>
      </c>
    </row>
    <row r="2" spans="1:24" ht="7.5" customHeight="1" x14ac:dyDescent="0.2"/>
    <row r="3" spans="1:24" x14ac:dyDescent="0.2">
      <c r="A3" s="55"/>
      <c r="B3" s="541"/>
      <c r="C3" s="541"/>
      <c r="D3" s="541"/>
      <c r="E3" s="541"/>
      <c r="F3" s="541"/>
      <c r="G3" s="542"/>
      <c r="H3" s="543"/>
      <c r="I3" s="541"/>
      <c r="J3" s="541"/>
      <c r="K3" s="541"/>
      <c r="L3" s="541"/>
      <c r="M3" s="541"/>
      <c r="N3" s="15"/>
    </row>
    <row r="4" spans="1:24" x14ac:dyDescent="0.2">
      <c r="A4" s="55"/>
      <c r="B4" s="544"/>
      <c r="C4" s="545"/>
      <c r="D4" s="545"/>
      <c r="E4" s="545"/>
      <c r="F4" s="545"/>
      <c r="G4" s="546"/>
      <c r="H4" s="544"/>
      <c r="I4" s="545"/>
      <c r="J4" s="545"/>
      <c r="K4" s="545"/>
      <c r="L4" s="545"/>
      <c r="M4" s="545"/>
      <c r="N4" s="70"/>
    </row>
    <row r="5" spans="1:24" x14ac:dyDescent="0.2">
      <c r="A5" s="26"/>
      <c r="B5" s="539"/>
      <c r="C5" s="547"/>
      <c r="D5" s="539"/>
      <c r="E5" s="547"/>
      <c r="F5" s="539"/>
      <c r="G5" s="547"/>
      <c r="H5" s="539"/>
      <c r="I5" s="547"/>
      <c r="J5" s="539"/>
      <c r="K5" s="547"/>
      <c r="L5" s="539"/>
      <c r="M5" s="540"/>
      <c r="N5" s="90"/>
    </row>
    <row r="6" spans="1:24" x14ac:dyDescent="0.2">
      <c r="A6" s="24"/>
      <c r="B6" s="95"/>
      <c r="C6" s="60"/>
      <c r="D6" s="60"/>
      <c r="E6" s="60"/>
      <c r="F6" s="60"/>
      <c r="G6" s="60"/>
      <c r="H6" s="60"/>
      <c r="I6" s="60"/>
      <c r="J6" s="60"/>
      <c r="K6" s="60"/>
      <c r="L6" s="60"/>
      <c r="M6" s="61"/>
      <c r="N6" s="90"/>
    </row>
    <row r="7" spans="1:24" x14ac:dyDescent="0.2">
      <c r="A7" s="531"/>
      <c r="B7" s="550"/>
      <c r="C7" s="551"/>
      <c r="D7" s="551"/>
      <c r="E7" s="551"/>
      <c r="F7" s="551"/>
      <c r="G7" s="553"/>
      <c r="H7" s="550"/>
      <c r="I7" s="551"/>
      <c r="J7" s="551"/>
      <c r="K7" s="551"/>
      <c r="L7" s="551"/>
      <c r="M7" s="551"/>
      <c r="N7" s="71"/>
    </row>
    <row r="8" spans="1:24" x14ac:dyDescent="0.2">
      <c r="A8" s="552"/>
      <c r="B8" s="62"/>
      <c r="C8" s="77"/>
      <c r="D8" s="63"/>
      <c r="E8" s="77"/>
      <c r="F8" s="63"/>
      <c r="G8" s="77"/>
      <c r="H8" s="62"/>
      <c r="I8" s="77"/>
      <c r="J8" s="63"/>
      <c r="K8" s="77"/>
      <c r="L8" s="63"/>
      <c r="M8" s="77"/>
      <c r="N8" s="2"/>
    </row>
    <row r="9" spans="1:24" x14ac:dyDescent="0.2">
      <c r="A9" s="64"/>
      <c r="B9" s="166"/>
      <c r="C9" s="167"/>
      <c r="D9" s="31"/>
      <c r="E9" s="167"/>
      <c r="F9" s="31"/>
      <c r="G9" s="167"/>
      <c r="H9" s="166"/>
      <c r="I9" s="167"/>
      <c r="J9" s="31"/>
      <c r="K9" s="167"/>
      <c r="L9" s="31"/>
      <c r="M9" s="167"/>
      <c r="N9" s="82"/>
      <c r="O9" s="179"/>
      <c r="X9" s="168"/>
    </row>
    <row r="10" spans="1:24" x14ac:dyDescent="0.2">
      <c r="A10" s="54"/>
      <c r="B10" s="166"/>
      <c r="C10" s="167"/>
      <c r="D10" s="31"/>
      <c r="E10" s="167"/>
      <c r="F10" s="31"/>
      <c r="G10" s="167"/>
      <c r="H10" s="166"/>
      <c r="I10" s="167"/>
      <c r="J10" s="31"/>
      <c r="K10" s="167"/>
      <c r="L10" s="31"/>
      <c r="M10" s="167"/>
      <c r="N10" s="82"/>
      <c r="O10" s="179"/>
      <c r="X10" s="168"/>
    </row>
    <row r="11" spans="1:24" x14ac:dyDescent="0.2">
      <c r="A11" s="54"/>
      <c r="B11" s="51"/>
      <c r="C11" s="167"/>
      <c r="D11" s="19"/>
      <c r="E11" s="167"/>
      <c r="F11" s="19"/>
      <c r="G11" s="167"/>
      <c r="H11" s="51"/>
      <c r="I11" s="167"/>
      <c r="J11" s="19"/>
      <c r="K11" s="167"/>
      <c r="L11" s="19"/>
      <c r="M11" s="167"/>
      <c r="N11" s="82"/>
      <c r="O11" s="179"/>
      <c r="X11" s="168"/>
    </row>
    <row r="12" spans="1:24" x14ac:dyDescent="0.2">
      <c r="A12" s="54"/>
      <c r="B12" s="166"/>
      <c r="C12" s="167"/>
      <c r="D12" s="31"/>
      <c r="E12" s="167"/>
      <c r="F12" s="31"/>
      <c r="G12" s="167"/>
      <c r="H12" s="166"/>
      <c r="I12" s="167"/>
      <c r="J12" s="31"/>
      <c r="K12" s="167"/>
      <c r="L12" s="31"/>
      <c r="M12" s="167"/>
      <c r="N12" s="82"/>
      <c r="O12" s="179"/>
      <c r="X12" s="168"/>
    </row>
    <row r="13" spans="1:24" x14ac:dyDescent="0.2">
      <c r="A13" s="54"/>
      <c r="B13" s="51"/>
      <c r="C13" s="167"/>
      <c r="D13" s="19"/>
      <c r="E13" s="167"/>
      <c r="F13" s="19"/>
      <c r="G13" s="167"/>
      <c r="H13" s="51"/>
      <c r="I13" s="167"/>
      <c r="J13" s="19"/>
      <c r="K13" s="167"/>
      <c r="L13" s="19"/>
      <c r="M13" s="167"/>
      <c r="N13" s="82"/>
      <c r="O13" s="179"/>
      <c r="X13" s="168"/>
    </row>
    <row r="14" spans="1:24" x14ac:dyDescent="0.2">
      <c r="A14" s="54"/>
      <c r="B14" s="166"/>
      <c r="C14" s="167"/>
      <c r="D14" s="31"/>
      <c r="E14" s="167"/>
      <c r="F14" s="31"/>
      <c r="G14" s="167"/>
      <c r="H14" s="166"/>
      <c r="I14" s="167"/>
      <c r="J14" s="31"/>
      <c r="K14" s="167"/>
      <c r="L14" s="31"/>
      <c r="M14" s="167"/>
      <c r="N14" s="82"/>
      <c r="O14" s="179"/>
      <c r="P14" s="30"/>
      <c r="Q14" s="69"/>
      <c r="R14" s="14"/>
      <c r="S14" s="14"/>
      <c r="T14" s="14"/>
      <c r="U14" s="14"/>
      <c r="X14" s="168"/>
    </row>
    <row r="15" spans="1:24" x14ac:dyDescent="0.2">
      <c r="A15" s="54"/>
      <c r="B15" s="166"/>
      <c r="C15" s="167"/>
      <c r="D15" s="31"/>
      <c r="E15" s="169"/>
      <c r="F15" s="31"/>
      <c r="G15" s="169"/>
      <c r="H15" s="166"/>
      <c r="I15" s="169"/>
      <c r="J15" s="31"/>
      <c r="K15" s="169"/>
      <c r="L15" s="31"/>
      <c r="M15" s="169"/>
      <c r="N15" s="82"/>
      <c r="O15" s="179"/>
      <c r="P15" s="30"/>
      <c r="Q15" s="69"/>
      <c r="R15" s="14"/>
      <c r="S15" s="14"/>
      <c r="T15" s="14"/>
      <c r="U15" s="14"/>
      <c r="X15" s="168"/>
    </row>
    <row r="16" spans="1:24" ht="12.75" thickBot="1" x14ac:dyDescent="0.25">
      <c r="A16" s="25"/>
      <c r="B16" s="44"/>
      <c r="C16" s="170"/>
      <c r="D16" s="8"/>
      <c r="E16" s="171"/>
      <c r="F16" s="8"/>
      <c r="G16" s="171"/>
      <c r="H16" s="44"/>
      <c r="I16" s="172"/>
      <c r="J16" s="8"/>
      <c r="K16" s="172"/>
      <c r="L16" s="8"/>
      <c r="M16" s="172"/>
      <c r="N16" s="82"/>
      <c r="O16" s="179"/>
      <c r="P16" s="30"/>
      <c r="Q16" s="69"/>
      <c r="R16" s="14"/>
      <c r="S16" s="14"/>
      <c r="T16" s="14"/>
      <c r="U16" s="14"/>
      <c r="X16" s="168"/>
    </row>
    <row r="17" spans="1:15" x14ac:dyDescent="0.2">
      <c r="A17" s="28"/>
      <c r="B17" s="173"/>
      <c r="C17" s="173"/>
      <c r="D17" s="173"/>
      <c r="E17" s="173"/>
      <c r="F17" s="173"/>
      <c r="G17" s="173"/>
      <c r="H17" s="173"/>
      <c r="I17" s="173"/>
      <c r="J17" s="173"/>
      <c r="K17" s="173"/>
      <c r="L17" s="174"/>
      <c r="M17" s="174"/>
      <c r="N17" s="175"/>
      <c r="O17" s="174"/>
    </row>
    <row r="18" spans="1:15" x14ac:dyDescent="0.2">
      <c r="A18" s="56"/>
      <c r="B18" s="541"/>
      <c r="C18" s="541"/>
      <c r="D18" s="541"/>
      <c r="E18" s="541"/>
      <c r="F18" s="541"/>
      <c r="G18" s="542"/>
      <c r="H18" s="173"/>
      <c r="I18" s="173"/>
      <c r="J18" s="173"/>
      <c r="K18" s="173"/>
      <c r="L18" s="173"/>
      <c r="M18" s="173"/>
      <c r="N18" s="176"/>
      <c r="O18" s="173"/>
    </row>
    <row r="19" spans="1:15" x14ac:dyDescent="0.2">
      <c r="A19" s="67"/>
      <c r="B19" s="554"/>
      <c r="C19" s="555"/>
      <c r="D19" s="555"/>
      <c r="E19" s="555"/>
      <c r="F19" s="555"/>
      <c r="G19" s="555"/>
      <c r="H19" s="176"/>
      <c r="I19" s="177"/>
      <c r="J19" s="178"/>
      <c r="K19" s="82"/>
      <c r="L19" s="178"/>
      <c r="M19" s="179"/>
      <c r="N19" s="176"/>
      <c r="O19" s="173"/>
    </row>
    <row r="20" spans="1:15" x14ac:dyDescent="0.2">
      <c r="A20" s="68"/>
      <c r="B20" s="540"/>
      <c r="C20" s="547"/>
      <c r="D20" s="540"/>
      <c r="E20" s="547"/>
      <c r="F20" s="540"/>
      <c r="G20" s="547"/>
      <c r="H20" s="176"/>
      <c r="I20" s="177"/>
      <c r="J20" s="178"/>
      <c r="K20" s="82"/>
      <c r="L20" s="178"/>
      <c r="M20" s="179"/>
      <c r="N20" s="176"/>
      <c r="O20" s="173"/>
    </row>
    <row r="21" spans="1:15" x14ac:dyDescent="0.2">
      <c r="A21" s="94"/>
      <c r="B21" s="95"/>
      <c r="C21" s="60"/>
      <c r="D21" s="60"/>
      <c r="E21" s="60"/>
      <c r="F21" s="60"/>
      <c r="G21" s="80"/>
      <c r="H21" s="176"/>
      <c r="I21" s="177"/>
      <c r="J21" s="178"/>
      <c r="K21" s="82"/>
      <c r="L21" s="178"/>
      <c r="M21" s="179"/>
      <c r="N21" s="176"/>
      <c r="O21" s="173"/>
    </row>
    <row r="22" spans="1:15" x14ac:dyDescent="0.2">
      <c r="A22" s="548"/>
      <c r="B22" s="550"/>
      <c r="C22" s="551"/>
      <c r="D22" s="551"/>
      <c r="E22" s="551"/>
      <c r="F22" s="551"/>
      <c r="G22" s="551"/>
      <c r="H22" s="176"/>
      <c r="I22" s="177"/>
      <c r="J22" s="178"/>
      <c r="K22" s="82"/>
      <c r="L22" s="178"/>
      <c r="M22" s="179"/>
      <c r="N22" s="176"/>
      <c r="O22" s="173"/>
    </row>
    <row r="23" spans="1:15" x14ac:dyDescent="0.2">
      <c r="A23" s="549"/>
      <c r="B23" s="62"/>
      <c r="C23" s="78"/>
      <c r="D23" s="63"/>
      <c r="E23" s="78"/>
      <c r="F23" s="63"/>
      <c r="G23" s="78"/>
      <c r="H23" s="173"/>
      <c r="I23" s="173"/>
      <c r="J23" s="178"/>
      <c r="K23" s="82"/>
      <c r="L23" s="178"/>
      <c r="M23" s="179"/>
      <c r="N23" s="176"/>
      <c r="O23" s="173"/>
    </row>
    <row r="24" spans="1:15" x14ac:dyDescent="0.2">
      <c r="A24" s="57"/>
      <c r="B24" s="88"/>
      <c r="C24" s="73"/>
      <c r="D24" s="33"/>
      <c r="E24" s="73"/>
      <c r="F24" s="33"/>
      <c r="G24" s="73"/>
      <c r="H24" s="173"/>
      <c r="I24" s="173"/>
      <c r="J24" s="178"/>
      <c r="K24" s="82"/>
      <c r="L24" s="178"/>
      <c r="M24" s="179"/>
      <c r="N24" s="176"/>
      <c r="O24" s="177"/>
    </row>
    <row r="25" spans="1:15" x14ac:dyDescent="0.2">
      <c r="A25" s="57"/>
      <c r="B25" s="88"/>
      <c r="C25" s="73"/>
      <c r="D25" s="33"/>
      <c r="E25" s="73"/>
      <c r="F25" s="33"/>
      <c r="G25" s="73"/>
      <c r="H25" s="173"/>
      <c r="I25" s="173"/>
      <c r="J25" s="178"/>
      <c r="K25" s="82"/>
      <c r="L25" s="178"/>
      <c r="M25" s="179"/>
      <c r="N25" s="176"/>
      <c r="O25" s="177"/>
    </row>
    <row r="26" spans="1:15" x14ac:dyDescent="0.2">
      <c r="A26" s="57"/>
      <c r="B26" s="88"/>
      <c r="C26" s="73"/>
      <c r="D26" s="33"/>
      <c r="E26" s="73"/>
      <c r="F26" s="33"/>
      <c r="G26" s="73"/>
      <c r="H26" s="173"/>
      <c r="I26" s="173"/>
      <c r="J26" s="178"/>
      <c r="K26" s="82"/>
      <c r="L26" s="178"/>
      <c r="M26" s="179"/>
      <c r="N26" s="176"/>
      <c r="O26" s="177"/>
    </row>
    <row r="27" spans="1:15" ht="12.75" thickBot="1" x14ac:dyDescent="0.25">
      <c r="A27" s="58"/>
      <c r="B27" s="89"/>
      <c r="C27" s="74"/>
      <c r="D27" s="43"/>
      <c r="E27" s="74"/>
      <c r="F27" s="43"/>
      <c r="G27" s="74"/>
      <c r="H27" s="173"/>
      <c r="I27" s="173"/>
      <c r="J27" s="173"/>
      <c r="K27" s="173"/>
      <c r="L27" s="173"/>
      <c r="M27" s="173"/>
      <c r="N27" s="176"/>
      <c r="O27" s="177"/>
    </row>
    <row r="28" spans="1:15" x14ac:dyDescent="0.2">
      <c r="A28" s="30"/>
      <c r="B28" s="30"/>
      <c r="C28" s="69"/>
      <c r="D28" s="14"/>
      <c r="E28" s="14"/>
      <c r="F28" s="14"/>
      <c r="G28" s="174"/>
      <c r="H28" s="173"/>
      <c r="I28" s="173"/>
      <c r="J28" s="173"/>
      <c r="K28" s="173"/>
      <c r="L28" s="173"/>
      <c r="M28" s="173"/>
      <c r="N28" s="173"/>
      <c r="O28" s="173"/>
    </row>
    <row r="29" spans="1:15" x14ac:dyDescent="0.2">
      <c r="A29" s="30"/>
      <c r="B29" s="30"/>
      <c r="C29" s="69"/>
      <c r="D29" s="14"/>
      <c r="E29" s="14"/>
      <c r="F29" s="14"/>
      <c r="G29" s="174"/>
      <c r="H29" s="173"/>
      <c r="I29" s="173"/>
      <c r="J29" s="173"/>
      <c r="K29" s="173"/>
      <c r="L29" s="173"/>
      <c r="M29" s="173"/>
      <c r="N29" s="173"/>
      <c r="O29" s="173"/>
    </row>
    <row r="30" spans="1:15" x14ac:dyDescent="0.2">
      <c r="J30" s="178"/>
      <c r="K30" s="178"/>
      <c r="L30" s="178"/>
      <c r="M30" s="178"/>
    </row>
    <row r="31" spans="1:15" x14ac:dyDescent="0.2">
      <c r="H31" s="178"/>
      <c r="I31" s="180"/>
      <c r="J31" s="178"/>
      <c r="K31" s="168"/>
      <c r="L31" s="168"/>
      <c r="M31" s="168"/>
    </row>
    <row r="32" spans="1:15" x14ac:dyDescent="0.2">
      <c r="H32" s="178"/>
      <c r="I32" s="180"/>
      <c r="J32" s="178"/>
      <c r="K32" s="168"/>
      <c r="L32" s="168"/>
      <c r="M32" s="168"/>
    </row>
    <row r="33" spans="8:13" ht="12.75" customHeight="1" x14ac:dyDescent="0.2">
      <c r="H33" s="178"/>
      <c r="I33" s="180"/>
      <c r="J33" s="178"/>
      <c r="K33" s="168"/>
      <c r="L33" s="168"/>
      <c r="M33" s="168"/>
    </row>
    <row r="34" spans="8:13" x14ac:dyDescent="0.2">
      <c r="H34" s="178"/>
      <c r="I34" s="180"/>
      <c r="J34" s="178"/>
      <c r="K34" s="168"/>
      <c r="L34" s="168"/>
      <c r="M34" s="168"/>
    </row>
    <row r="35" spans="8:13" ht="13.5" customHeight="1" x14ac:dyDescent="0.2">
      <c r="H35" s="178"/>
      <c r="I35" s="180"/>
      <c r="J35" s="178"/>
      <c r="K35" s="168"/>
      <c r="L35" s="168"/>
      <c r="M35" s="168"/>
    </row>
    <row r="36" spans="8:13" ht="12.75" customHeight="1" x14ac:dyDescent="0.2">
      <c r="H36" s="178"/>
      <c r="I36" s="180"/>
      <c r="J36" s="178"/>
      <c r="K36" s="168"/>
      <c r="L36" s="168"/>
      <c r="M36" s="168"/>
    </row>
    <row r="37" spans="8:13" ht="12.75" customHeight="1" x14ac:dyDescent="0.2">
      <c r="H37" s="178"/>
      <c r="I37" s="180"/>
      <c r="J37" s="178"/>
      <c r="K37" s="168"/>
      <c r="L37" s="168"/>
      <c r="M37" s="168"/>
    </row>
    <row r="38" spans="8:13" ht="12.75" customHeight="1" x14ac:dyDescent="0.2">
      <c r="H38" s="178"/>
      <c r="I38" s="180"/>
      <c r="J38" s="178"/>
      <c r="K38" s="168"/>
      <c r="L38" s="168"/>
      <c r="M38" s="168"/>
    </row>
    <row r="39" spans="8:13" ht="12.75" customHeight="1" x14ac:dyDescent="0.2"/>
  </sheetData>
  <mergeCells count="20">
    <mergeCell ref="A22:A23"/>
    <mergeCell ref="B22:G22"/>
    <mergeCell ref="A7:A8"/>
    <mergeCell ref="B7:G7"/>
    <mergeCell ref="H7:M7"/>
    <mergeCell ref="B18:G18"/>
    <mergeCell ref="B19:G19"/>
    <mergeCell ref="B20:C20"/>
    <mergeCell ref="D20:E20"/>
    <mergeCell ref="F20:G20"/>
    <mergeCell ref="B3:G3"/>
    <mergeCell ref="H3:M3"/>
    <mergeCell ref="B4:G4"/>
    <mergeCell ref="H4:M4"/>
    <mergeCell ref="B5:C5"/>
    <mergeCell ref="D5:E5"/>
    <mergeCell ref="F5:G5"/>
    <mergeCell ref="H5:I5"/>
    <mergeCell ref="J5:K5"/>
    <mergeCell ref="L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dimension ref="A1:U38"/>
  <sheetViews>
    <sheetView showGridLines="0" zoomScaleNormal="100" workbookViewId="0">
      <selection activeCell="B3" sqref="B3:M6"/>
    </sheetView>
  </sheetViews>
  <sheetFormatPr defaultRowHeight="12" x14ac:dyDescent="0.2"/>
  <cols>
    <col min="1" max="1" width="9.42578125" style="123" customWidth="1"/>
    <col min="2" max="2" width="14.42578125" style="123" customWidth="1"/>
    <col min="3" max="3" width="8" style="123" bestFit="1" customWidth="1"/>
    <col min="4" max="4" width="14.42578125" style="123" customWidth="1"/>
    <col min="5" max="5" width="8" style="123" bestFit="1" customWidth="1"/>
    <col min="6" max="6" width="14.42578125" style="123" customWidth="1"/>
    <col min="7" max="7" width="8" style="123" bestFit="1" customWidth="1"/>
    <col min="8" max="8" width="14.42578125" style="123" customWidth="1"/>
    <col min="9" max="9" width="8" style="123" bestFit="1" customWidth="1"/>
    <col min="10" max="10" width="14.42578125" style="123" customWidth="1"/>
    <col min="11" max="11" width="8" style="123" bestFit="1" customWidth="1"/>
    <col min="12" max="12" width="14.42578125" style="123" customWidth="1"/>
    <col min="13" max="13" width="8" style="123" bestFit="1" customWidth="1"/>
    <col min="14" max="26" width="9.140625" style="123" customWidth="1"/>
    <col min="27" max="16384" width="9.140625" style="123"/>
  </cols>
  <sheetData>
    <row r="1" spans="1:21" ht="18.75" x14ac:dyDescent="0.3">
      <c r="A1" s="164" t="s">
        <v>59</v>
      </c>
      <c r="B1" s="173"/>
      <c r="C1" s="173"/>
      <c r="D1" s="173"/>
      <c r="E1" s="173"/>
      <c r="F1" s="173"/>
      <c r="G1" s="173"/>
      <c r="H1" s="173"/>
      <c r="I1" s="173"/>
      <c r="J1" s="173"/>
      <c r="K1" s="173"/>
      <c r="L1" s="173"/>
      <c r="M1" s="165" t="str">
        <f>Obsah!$A$1</f>
        <v>I. čtvrtletí 2019</v>
      </c>
      <c r="N1" s="173"/>
      <c r="O1" s="173"/>
    </row>
    <row r="2" spans="1:21" ht="7.5" customHeight="1" x14ac:dyDescent="0.3">
      <c r="A2" s="164"/>
      <c r="B2" s="173"/>
      <c r="C2" s="173"/>
      <c r="D2" s="173"/>
      <c r="E2" s="173"/>
      <c r="F2" s="173"/>
      <c r="G2" s="173"/>
      <c r="H2" s="173"/>
      <c r="I2" s="173"/>
      <c r="J2" s="173"/>
      <c r="K2" s="173"/>
      <c r="L2" s="173"/>
      <c r="M2" s="173"/>
      <c r="N2" s="173"/>
      <c r="O2" s="173"/>
    </row>
    <row r="3" spans="1:21" x14ac:dyDescent="0.2">
      <c r="A3" s="55"/>
      <c r="B3" s="541"/>
      <c r="C3" s="541"/>
      <c r="D3" s="541"/>
      <c r="E3" s="541"/>
      <c r="F3" s="541"/>
      <c r="G3" s="542"/>
      <c r="H3" s="543"/>
      <c r="I3" s="541"/>
      <c r="J3" s="541"/>
      <c r="K3" s="541"/>
      <c r="L3" s="541"/>
      <c r="M3" s="541"/>
      <c r="N3" s="15"/>
    </row>
    <row r="4" spans="1:21" ht="13.5" customHeight="1" x14ac:dyDescent="0.2">
      <c r="A4" s="55"/>
      <c r="B4" s="544"/>
      <c r="C4" s="545"/>
      <c r="D4" s="545"/>
      <c r="E4" s="545"/>
      <c r="F4" s="545"/>
      <c r="G4" s="546"/>
      <c r="H4" s="544"/>
      <c r="I4" s="545"/>
      <c r="J4" s="545"/>
      <c r="K4" s="545"/>
      <c r="L4" s="545"/>
      <c r="M4" s="545"/>
      <c r="N4" s="70"/>
    </row>
    <row r="5" spans="1:21" x14ac:dyDescent="0.2">
      <c r="A5" s="26"/>
      <c r="B5" s="539"/>
      <c r="C5" s="547"/>
      <c r="D5" s="539"/>
      <c r="E5" s="547"/>
      <c r="F5" s="539"/>
      <c r="G5" s="547"/>
      <c r="H5" s="539"/>
      <c r="I5" s="547"/>
      <c r="J5" s="539"/>
      <c r="K5" s="547"/>
      <c r="L5" s="539"/>
      <c r="M5" s="540"/>
      <c r="N5" s="90"/>
    </row>
    <row r="6" spans="1:21" x14ac:dyDescent="0.2">
      <c r="A6" s="24"/>
      <c r="B6" s="95"/>
      <c r="C6" s="60"/>
      <c r="D6" s="60"/>
      <c r="E6" s="60"/>
      <c r="F6" s="60"/>
      <c r="G6" s="60"/>
      <c r="H6" s="60"/>
      <c r="I6" s="60"/>
      <c r="J6" s="60"/>
      <c r="K6" s="60"/>
      <c r="L6" s="60"/>
      <c r="M6" s="80"/>
      <c r="N6" s="90"/>
    </row>
    <row r="7" spans="1:21" x14ac:dyDescent="0.2">
      <c r="A7" s="531"/>
      <c r="B7" s="550"/>
      <c r="C7" s="551"/>
      <c r="D7" s="551"/>
      <c r="E7" s="551"/>
      <c r="F7" s="551"/>
      <c r="G7" s="553"/>
      <c r="H7" s="550"/>
      <c r="I7" s="551"/>
      <c r="J7" s="551"/>
      <c r="K7" s="551"/>
      <c r="L7" s="551"/>
      <c r="M7" s="551"/>
      <c r="N7" s="71"/>
    </row>
    <row r="8" spans="1:21" x14ac:dyDescent="0.2">
      <c r="A8" s="552"/>
      <c r="B8" s="62"/>
      <c r="C8" s="77"/>
      <c r="D8" s="63"/>
      <c r="E8" s="77"/>
      <c r="F8" s="63"/>
      <c r="G8" s="77"/>
      <c r="H8" s="62"/>
      <c r="I8" s="77"/>
      <c r="J8" s="63"/>
      <c r="K8" s="77"/>
      <c r="L8" s="63"/>
      <c r="M8" s="77"/>
      <c r="N8" s="2"/>
    </row>
    <row r="9" spans="1:21" x14ac:dyDescent="0.2">
      <c r="A9" s="64"/>
      <c r="B9" s="166"/>
      <c r="C9" s="167"/>
      <c r="D9" s="31"/>
      <c r="E9" s="167"/>
      <c r="F9" s="31"/>
      <c r="G9" s="167"/>
      <c r="H9" s="166"/>
      <c r="I9" s="167"/>
      <c r="J9" s="31"/>
      <c r="K9" s="167"/>
      <c r="L9" s="31"/>
      <c r="M9" s="167"/>
      <c r="N9" s="82"/>
      <c r="O9" s="179"/>
    </row>
    <row r="10" spans="1:21" x14ac:dyDescent="0.2">
      <c r="A10" s="64"/>
      <c r="B10" s="166"/>
      <c r="C10" s="167"/>
      <c r="D10" s="31"/>
      <c r="E10" s="167"/>
      <c r="F10" s="31"/>
      <c r="G10" s="167"/>
      <c r="H10" s="166"/>
      <c r="I10" s="167"/>
      <c r="J10" s="31"/>
      <c r="K10" s="167"/>
      <c r="L10" s="31"/>
      <c r="M10" s="167"/>
      <c r="N10" s="82"/>
      <c r="O10" s="179"/>
    </row>
    <row r="11" spans="1:21" x14ac:dyDescent="0.2">
      <c r="A11" s="54"/>
      <c r="B11" s="51"/>
      <c r="C11" s="167"/>
      <c r="D11" s="19"/>
      <c r="E11" s="167"/>
      <c r="F11" s="19"/>
      <c r="G11" s="167"/>
      <c r="H11" s="51"/>
      <c r="I11" s="167"/>
      <c r="J11" s="19"/>
      <c r="K11" s="167"/>
      <c r="L11" s="19"/>
      <c r="M11" s="167"/>
      <c r="N11" s="82"/>
      <c r="O11" s="179"/>
    </row>
    <row r="12" spans="1:21" x14ac:dyDescent="0.2">
      <c r="A12" s="54"/>
      <c r="B12" s="166"/>
      <c r="C12" s="167"/>
      <c r="D12" s="31"/>
      <c r="E12" s="167"/>
      <c r="F12" s="31"/>
      <c r="G12" s="167"/>
      <c r="H12" s="166"/>
      <c r="I12" s="167"/>
      <c r="J12" s="31"/>
      <c r="K12" s="167"/>
      <c r="L12" s="31"/>
      <c r="M12" s="167"/>
      <c r="N12" s="82"/>
      <c r="O12" s="179"/>
    </row>
    <row r="13" spans="1:21" x14ac:dyDescent="0.2">
      <c r="A13" s="54"/>
      <c r="B13" s="51"/>
      <c r="C13" s="167"/>
      <c r="D13" s="19"/>
      <c r="E13" s="167"/>
      <c r="F13" s="19"/>
      <c r="G13" s="167"/>
      <c r="H13" s="51"/>
      <c r="I13" s="167"/>
      <c r="J13" s="19"/>
      <c r="K13" s="167"/>
      <c r="L13" s="19"/>
      <c r="M13" s="167"/>
      <c r="N13" s="82"/>
      <c r="O13" s="179"/>
    </row>
    <row r="14" spans="1:21" x14ac:dyDescent="0.2">
      <c r="A14" s="54"/>
      <c r="B14" s="166"/>
      <c r="C14" s="167"/>
      <c r="D14" s="31"/>
      <c r="E14" s="167"/>
      <c r="F14" s="31"/>
      <c r="G14" s="167"/>
      <c r="H14" s="166"/>
      <c r="I14" s="167"/>
      <c r="J14" s="31"/>
      <c r="K14" s="167"/>
      <c r="L14" s="31"/>
      <c r="M14" s="167"/>
      <c r="N14" s="82"/>
      <c r="O14" s="179"/>
      <c r="P14" s="30"/>
      <c r="Q14" s="69"/>
      <c r="R14" s="14"/>
      <c r="S14" s="14"/>
      <c r="T14" s="14"/>
      <c r="U14" s="14"/>
    </row>
    <row r="15" spans="1:21" x14ac:dyDescent="0.2">
      <c r="A15" s="54"/>
      <c r="B15" s="166"/>
      <c r="C15" s="167"/>
      <c r="D15" s="31"/>
      <c r="E15" s="169"/>
      <c r="F15" s="31"/>
      <c r="G15" s="169"/>
      <c r="H15" s="166"/>
      <c r="I15" s="169"/>
      <c r="J15" s="31"/>
      <c r="K15" s="169"/>
      <c r="L15" s="31"/>
      <c r="M15" s="169"/>
      <c r="N15" s="82"/>
      <c r="O15" s="179"/>
      <c r="P15" s="30"/>
      <c r="Q15" s="69"/>
      <c r="R15" s="14"/>
      <c r="S15" s="14"/>
      <c r="T15" s="14"/>
      <c r="U15" s="14"/>
    </row>
    <row r="16" spans="1:21" ht="12.75" thickBot="1" x14ac:dyDescent="0.25">
      <c r="A16" s="25"/>
      <c r="B16" s="44"/>
      <c r="C16" s="170"/>
      <c r="D16" s="8"/>
      <c r="E16" s="171"/>
      <c r="F16" s="8"/>
      <c r="G16" s="171"/>
      <c r="H16" s="44"/>
      <c r="I16" s="172"/>
      <c r="J16" s="8"/>
      <c r="K16" s="172"/>
      <c r="L16" s="8"/>
      <c r="M16" s="172"/>
      <c r="N16" s="82"/>
      <c r="O16" s="179"/>
      <c r="P16" s="30"/>
      <c r="Q16" s="69"/>
      <c r="R16" s="14"/>
      <c r="S16" s="14"/>
      <c r="T16" s="14"/>
      <c r="U16" s="14"/>
    </row>
    <row r="17" spans="1:20" x14ac:dyDescent="0.2">
      <c r="A17" s="28"/>
      <c r="B17" s="173"/>
      <c r="C17" s="173"/>
      <c r="D17" s="173"/>
      <c r="E17" s="173"/>
      <c r="F17" s="173"/>
      <c r="G17" s="173"/>
      <c r="H17" s="173"/>
      <c r="I17" s="173"/>
      <c r="J17" s="173"/>
      <c r="K17" s="173"/>
      <c r="L17" s="174"/>
      <c r="M17" s="174"/>
      <c r="N17" s="175"/>
      <c r="O17" s="174"/>
    </row>
    <row r="18" spans="1:20" x14ac:dyDescent="0.2">
      <c r="A18" s="81"/>
      <c r="B18" s="541"/>
      <c r="C18" s="541"/>
      <c r="D18" s="541"/>
      <c r="E18" s="541"/>
      <c r="F18" s="541"/>
      <c r="G18" s="542"/>
      <c r="H18" s="13"/>
      <c r="I18" s="13"/>
      <c r="J18" s="13"/>
      <c r="K18" s="13"/>
      <c r="L18" s="13"/>
      <c r="M18" s="13"/>
      <c r="N18" s="176"/>
      <c r="O18" s="173"/>
      <c r="P18" s="91"/>
      <c r="Q18" s="69"/>
      <c r="R18" s="14"/>
      <c r="S18" s="14"/>
      <c r="T18" s="14"/>
    </row>
    <row r="19" spans="1:20" x14ac:dyDescent="0.2">
      <c r="A19" s="67"/>
      <c r="B19" s="554"/>
      <c r="C19" s="555"/>
      <c r="D19" s="555"/>
      <c r="E19" s="555"/>
      <c r="F19" s="555"/>
      <c r="G19" s="555"/>
      <c r="H19" s="176"/>
      <c r="I19" s="177"/>
      <c r="J19" s="178"/>
      <c r="K19" s="82"/>
      <c r="L19" s="178"/>
      <c r="M19" s="179"/>
      <c r="N19" s="176"/>
      <c r="O19" s="173"/>
      <c r="P19" s="91"/>
      <c r="Q19" s="69"/>
      <c r="R19" s="14"/>
      <c r="S19" s="14"/>
      <c r="T19" s="14"/>
    </row>
    <row r="20" spans="1:20" x14ac:dyDescent="0.2">
      <c r="A20" s="68"/>
      <c r="B20" s="540"/>
      <c r="C20" s="547"/>
      <c r="D20" s="540"/>
      <c r="E20" s="547"/>
      <c r="F20" s="540"/>
      <c r="G20" s="547"/>
      <c r="H20" s="176"/>
      <c r="I20" s="177"/>
      <c r="J20" s="178"/>
      <c r="K20" s="82"/>
      <c r="L20" s="178"/>
      <c r="M20" s="179"/>
      <c r="N20" s="176"/>
      <c r="O20" s="173"/>
      <c r="P20" s="91"/>
      <c r="Q20" s="69"/>
      <c r="R20" s="75"/>
      <c r="S20" s="75"/>
      <c r="T20" s="75"/>
    </row>
    <row r="21" spans="1:20" x14ac:dyDescent="0.2">
      <c r="A21" s="94"/>
      <c r="B21" s="95"/>
      <c r="C21" s="60"/>
      <c r="D21" s="60"/>
      <c r="E21" s="60"/>
      <c r="F21" s="60"/>
      <c r="G21" s="80"/>
      <c r="H21" s="176"/>
      <c r="I21" s="177"/>
      <c r="J21" s="178"/>
      <c r="K21" s="82"/>
      <c r="L21" s="178"/>
      <c r="M21" s="179"/>
      <c r="N21" s="176"/>
      <c r="O21" s="173"/>
      <c r="P21" s="91"/>
      <c r="Q21" s="69"/>
      <c r="R21" s="14"/>
      <c r="S21" s="14"/>
      <c r="T21" s="14"/>
    </row>
    <row r="22" spans="1:20" x14ac:dyDescent="0.2">
      <c r="A22" s="548"/>
      <c r="B22" s="550"/>
      <c r="C22" s="551"/>
      <c r="D22" s="551"/>
      <c r="E22" s="551"/>
      <c r="F22" s="551"/>
      <c r="G22" s="551"/>
      <c r="H22" s="176"/>
      <c r="I22" s="177"/>
      <c r="J22" s="178"/>
      <c r="K22" s="82"/>
      <c r="L22" s="178"/>
      <c r="M22" s="179"/>
      <c r="N22" s="176"/>
      <c r="O22" s="173"/>
      <c r="P22" s="91"/>
      <c r="Q22" s="69"/>
      <c r="R22" s="14"/>
      <c r="S22" s="14"/>
      <c r="T22" s="14"/>
    </row>
    <row r="23" spans="1:20" x14ac:dyDescent="0.2">
      <c r="A23" s="549"/>
      <c r="B23" s="62"/>
      <c r="C23" s="78"/>
      <c r="D23" s="63"/>
      <c r="E23" s="78"/>
      <c r="F23" s="63"/>
      <c r="G23" s="78"/>
      <c r="H23" s="173"/>
      <c r="I23" s="173"/>
      <c r="J23" s="178"/>
      <c r="K23" s="82"/>
      <c r="L23" s="178"/>
      <c r="M23" s="179"/>
      <c r="N23" s="176"/>
      <c r="O23" s="173"/>
      <c r="P23" s="91"/>
      <c r="Q23" s="69"/>
      <c r="R23" s="72"/>
      <c r="S23" s="75"/>
      <c r="T23" s="75"/>
    </row>
    <row r="24" spans="1:20" x14ac:dyDescent="0.2">
      <c r="A24" s="57"/>
      <c r="B24" s="88"/>
      <c r="C24" s="73"/>
      <c r="D24" s="33"/>
      <c r="E24" s="73"/>
      <c r="F24" s="33"/>
      <c r="G24" s="73"/>
      <c r="H24" s="173"/>
      <c r="I24" s="173"/>
      <c r="J24" s="178"/>
      <c r="K24" s="82"/>
      <c r="L24" s="178"/>
      <c r="M24" s="179"/>
      <c r="N24" s="176"/>
      <c r="O24" s="177"/>
      <c r="T24" s="174"/>
    </row>
    <row r="25" spans="1:20" x14ac:dyDescent="0.2">
      <c r="A25" s="57"/>
      <c r="B25" s="88"/>
      <c r="C25" s="73"/>
      <c r="D25" s="33"/>
      <c r="E25" s="73"/>
      <c r="F25" s="33"/>
      <c r="G25" s="73"/>
      <c r="H25" s="173"/>
      <c r="I25" s="173"/>
      <c r="J25" s="178"/>
      <c r="K25" s="82"/>
      <c r="L25" s="178"/>
      <c r="M25" s="179"/>
      <c r="N25" s="176"/>
      <c r="O25" s="177"/>
    </row>
    <row r="26" spans="1:20" x14ac:dyDescent="0.2">
      <c r="A26" s="57"/>
      <c r="B26" s="88"/>
      <c r="C26" s="73"/>
      <c r="D26" s="33"/>
      <c r="E26" s="73"/>
      <c r="F26" s="33"/>
      <c r="G26" s="73"/>
      <c r="H26" s="173"/>
      <c r="I26" s="173"/>
      <c r="J26" s="178"/>
      <c r="K26" s="82"/>
      <c r="L26" s="178"/>
      <c r="M26" s="179"/>
      <c r="N26" s="176"/>
      <c r="O26" s="177"/>
    </row>
    <row r="27" spans="1:20" ht="12.75" thickBot="1" x14ac:dyDescent="0.25">
      <c r="A27" s="58"/>
      <c r="B27" s="89"/>
      <c r="C27" s="74"/>
      <c r="D27" s="43"/>
      <c r="E27" s="74"/>
      <c r="F27" s="43"/>
      <c r="G27" s="74"/>
      <c r="H27" s="173"/>
      <c r="I27" s="173"/>
      <c r="J27" s="173"/>
      <c r="K27" s="173"/>
      <c r="L27" s="173"/>
      <c r="M27" s="173"/>
      <c r="N27" s="176"/>
      <c r="O27" s="177"/>
    </row>
    <row r="28" spans="1:20" x14ac:dyDescent="0.2">
      <c r="A28" s="30"/>
      <c r="B28" s="30"/>
      <c r="C28" s="69"/>
      <c r="D28" s="14"/>
      <c r="E28" s="14"/>
      <c r="F28" s="14"/>
      <c r="G28" s="174"/>
      <c r="H28" s="173"/>
      <c r="I28" s="173"/>
      <c r="J28" s="173"/>
      <c r="K28" s="173"/>
      <c r="L28" s="173"/>
      <c r="M28" s="173"/>
    </row>
    <row r="29" spans="1:20" x14ac:dyDescent="0.2">
      <c r="H29" s="173"/>
      <c r="I29" s="173"/>
      <c r="J29" s="173"/>
      <c r="K29" s="173"/>
      <c r="L29" s="173"/>
      <c r="M29" s="173"/>
    </row>
    <row r="30" spans="1:20" x14ac:dyDescent="0.2">
      <c r="J30" s="178"/>
      <c r="K30" s="178"/>
      <c r="L30" s="178"/>
      <c r="M30" s="178"/>
    </row>
    <row r="31" spans="1:20" x14ac:dyDescent="0.2">
      <c r="H31" s="178"/>
      <c r="I31" s="180"/>
      <c r="J31" s="178"/>
      <c r="K31" s="168"/>
      <c r="L31" s="168"/>
      <c r="M31" s="168"/>
    </row>
    <row r="32" spans="1:20" ht="12.75" customHeight="1" x14ac:dyDescent="0.2">
      <c r="H32" s="178"/>
      <c r="I32" s="180"/>
      <c r="J32" s="178"/>
      <c r="K32" s="168"/>
      <c r="L32" s="168"/>
      <c r="M32" s="168"/>
    </row>
    <row r="33" spans="8:13" x14ac:dyDescent="0.2">
      <c r="H33" s="178"/>
      <c r="I33" s="180"/>
      <c r="J33" s="178"/>
      <c r="K33" s="168"/>
      <c r="L33" s="168"/>
      <c r="M33" s="168"/>
    </row>
    <row r="34" spans="8:13" ht="13.5" customHeight="1" x14ac:dyDescent="0.2">
      <c r="H34" s="178"/>
      <c r="I34" s="180"/>
      <c r="J34" s="178"/>
      <c r="K34" s="168"/>
      <c r="L34" s="168"/>
      <c r="M34" s="168"/>
    </row>
    <row r="35" spans="8:13" ht="12.75" customHeight="1" x14ac:dyDescent="0.2">
      <c r="H35" s="178"/>
      <c r="I35" s="180"/>
      <c r="J35" s="178"/>
      <c r="K35" s="168"/>
      <c r="L35" s="168"/>
      <c r="M35" s="168"/>
    </row>
    <row r="36" spans="8:13" ht="12.75" customHeight="1" x14ac:dyDescent="0.2">
      <c r="H36" s="178"/>
      <c r="I36" s="180"/>
      <c r="J36" s="178"/>
      <c r="K36" s="168"/>
      <c r="L36" s="168"/>
      <c r="M36" s="168"/>
    </row>
    <row r="37" spans="8:13" ht="12.75" customHeight="1" x14ac:dyDescent="0.2">
      <c r="H37" s="178"/>
      <c r="I37" s="180"/>
      <c r="J37" s="178"/>
      <c r="K37" s="168"/>
      <c r="L37" s="168"/>
      <c r="M37" s="168"/>
    </row>
    <row r="38" spans="8:13" ht="12.75" customHeight="1" x14ac:dyDescent="0.2">
      <c r="H38" s="178"/>
      <c r="I38" s="180"/>
      <c r="J38" s="178"/>
      <c r="K38" s="168"/>
      <c r="L38" s="168"/>
      <c r="M38" s="168"/>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7"/>
  <dimension ref="A1:X39"/>
  <sheetViews>
    <sheetView showGridLines="0" zoomScaleNormal="100" workbookViewId="0">
      <selection activeCell="B3" sqref="B3:M6"/>
    </sheetView>
  </sheetViews>
  <sheetFormatPr defaultRowHeight="12" x14ac:dyDescent="0.2"/>
  <cols>
    <col min="1" max="1" width="9.42578125" style="123" customWidth="1"/>
    <col min="2" max="2" width="14.42578125" style="123" customWidth="1"/>
    <col min="3" max="3" width="8" style="123" bestFit="1" customWidth="1"/>
    <col min="4" max="4" width="14.42578125" style="123" customWidth="1"/>
    <col min="5" max="5" width="8" style="123" bestFit="1" customWidth="1"/>
    <col min="6" max="6" width="14.42578125" style="123" customWidth="1"/>
    <col min="7" max="7" width="8" style="123" bestFit="1" customWidth="1"/>
    <col min="8" max="8" width="14.42578125" style="123" customWidth="1"/>
    <col min="9" max="9" width="8" style="123" bestFit="1" customWidth="1"/>
    <col min="10" max="10" width="14.42578125" style="123" customWidth="1"/>
    <col min="11" max="11" width="8" style="123" bestFit="1" customWidth="1"/>
    <col min="12" max="12" width="14.42578125" style="123" customWidth="1"/>
    <col min="13" max="13" width="8" style="123" bestFit="1" customWidth="1"/>
    <col min="14" max="26" width="9.140625" style="123" customWidth="1"/>
    <col min="27" max="16384" width="9.140625" style="123"/>
  </cols>
  <sheetData>
    <row r="1" spans="1:24" ht="18.75" x14ac:dyDescent="0.3">
      <c r="A1" s="164" t="s">
        <v>60</v>
      </c>
      <c r="M1" s="165" t="str">
        <f>Obsah!$A$1</f>
        <v>I. čtvrtletí 2019</v>
      </c>
    </row>
    <row r="2" spans="1:24" ht="7.5" customHeight="1" x14ac:dyDescent="0.2"/>
    <row r="3" spans="1:24" x14ac:dyDescent="0.2">
      <c r="A3" s="55"/>
      <c r="B3" s="541"/>
      <c r="C3" s="541"/>
      <c r="D3" s="541"/>
      <c r="E3" s="541"/>
      <c r="F3" s="541"/>
      <c r="G3" s="542"/>
      <c r="H3" s="543"/>
      <c r="I3" s="541"/>
      <c r="J3" s="541"/>
      <c r="K3" s="541"/>
      <c r="L3" s="541"/>
      <c r="M3" s="541"/>
      <c r="N3" s="15"/>
    </row>
    <row r="4" spans="1:24" x14ac:dyDescent="0.2">
      <c r="A4" s="55"/>
      <c r="B4" s="544"/>
      <c r="C4" s="545"/>
      <c r="D4" s="545"/>
      <c r="E4" s="545"/>
      <c r="F4" s="545"/>
      <c r="G4" s="546"/>
      <c r="H4" s="544"/>
      <c r="I4" s="545"/>
      <c r="J4" s="545"/>
      <c r="K4" s="545"/>
      <c r="L4" s="545"/>
      <c r="M4" s="545"/>
      <c r="N4" s="70"/>
    </row>
    <row r="5" spans="1:24" x14ac:dyDescent="0.2">
      <c r="A5" s="26"/>
      <c r="B5" s="539"/>
      <c r="C5" s="547"/>
      <c r="D5" s="539"/>
      <c r="E5" s="547"/>
      <c r="F5" s="539"/>
      <c r="G5" s="547"/>
      <c r="H5" s="539"/>
      <c r="I5" s="547"/>
      <c r="J5" s="539"/>
      <c r="K5" s="547"/>
      <c r="L5" s="539"/>
      <c r="M5" s="540"/>
      <c r="N5" s="90"/>
    </row>
    <row r="6" spans="1:24" x14ac:dyDescent="0.2">
      <c r="A6" s="79"/>
      <c r="B6" s="95"/>
      <c r="C6" s="60"/>
      <c r="D6" s="60"/>
      <c r="E6" s="60"/>
      <c r="F6" s="60"/>
      <c r="G6" s="60"/>
      <c r="H6" s="60"/>
      <c r="I6" s="60"/>
      <c r="J6" s="60"/>
      <c r="K6" s="60"/>
      <c r="L6" s="60"/>
      <c r="M6" s="61"/>
      <c r="N6" s="90"/>
    </row>
    <row r="7" spans="1:24" x14ac:dyDescent="0.2">
      <c r="A7" s="531"/>
      <c r="B7" s="550"/>
      <c r="C7" s="551"/>
      <c r="D7" s="551"/>
      <c r="E7" s="551"/>
      <c r="F7" s="551"/>
      <c r="G7" s="553"/>
      <c r="H7" s="550"/>
      <c r="I7" s="551"/>
      <c r="J7" s="551"/>
      <c r="K7" s="551"/>
      <c r="L7" s="551"/>
      <c r="M7" s="551"/>
      <c r="N7" s="71"/>
    </row>
    <row r="8" spans="1:24" x14ac:dyDescent="0.2">
      <c r="A8" s="552"/>
      <c r="B8" s="62"/>
      <c r="C8" s="77"/>
      <c r="D8" s="63"/>
      <c r="E8" s="77"/>
      <c r="F8" s="63"/>
      <c r="G8" s="77"/>
      <c r="H8" s="62"/>
      <c r="I8" s="77"/>
      <c r="J8" s="63"/>
      <c r="K8" s="77"/>
      <c r="L8" s="63"/>
      <c r="M8" s="77"/>
      <c r="N8" s="2"/>
    </row>
    <row r="9" spans="1:24" x14ac:dyDescent="0.2">
      <c r="A9" s="64"/>
      <c r="B9" s="166"/>
      <c r="C9" s="167"/>
      <c r="D9" s="31"/>
      <c r="E9" s="167"/>
      <c r="F9" s="31"/>
      <c r="G9" s="167"/>
      <c r="H9" s="166"/>
      <c r="I9" s="167"/>
      <c r="J9" s="31"/>
      <c r="K9" s="167"/>
      <c r="L9" s="31"/>
      <c r="M9" s="167"/>
      <c r="N9" s="82"/>
      <c r="O9" s="179"/>
      <c r="X9" s="168"/>
    </row>
    <row r="10" spans="1:24" x14ac:dyDescent="0.2">
      <c r="A10" s="54"/>
      <c r="B10" s="166"/>
      <c r="C10" s="167"/>
      <c r="D10" s="31"/>
      <c r="E10" s="167"/>
      <c r="F10" s="31"/>
      <c r="G10" s="167"/>
      <c r="H10" s="166"/>
      <c r="I10" s="167"/>
      <c r="J10" s="31"/>
      <c r="K10" s="167"/>
      <c r="L10" s="31"/>
      <c r="M10" s="167"/>
      <c r="N10" s="82"/>
      <c r="O10" s="179"/>
      <c r="X10" s="168"/>
    </row>
    <row r="11" spans="1:24" x14ac:dyDescent="0.2">
      <c r="A11" s="54"/>
      <c r="B11" s="51"/>
      <c r="C11" s="167"/>
      <c r="D11" s="19"/>
      <c r="E11" s="167"/>
      <c r="F11" s="19"/>
      <c r="G11" s="167"/>
      <c r="H11" s="51"/>
      <c r="I11" s="167"/>
      <c r="J11" s="19"/>
      <c r="K11" s="167"/>
      <c r="L11" s="19"/>
      <c r="M11" s="167"/>
      <c r="N11" s="82"/>
      <c r="O11" s="179"/>
      <c r="X11" s="168"/>
    </row>
    <row r="12" spans="1:24" x14ac:dyDescent="0.2">
      <c r="A12" s="54"/>
      <c r="B12" s="166"/>
      <c r="C12" s="167"/>
      <c r="D12" s="31"/>
      <c r="E12" s="167"/>
      <c r="F12" s="31"/>
      <c r="G12" s="167"/>
      <c r="H12" s="166"/>
      <c r="I12" s="167"/>
      <c r="J12" s="31"/>
      <c r="K12" s="167"/>
      <c r="L12" s="31"/>
      <c r="M12" s="167"/>
      <c r="N12" s="82"/>
      <c r="O12" s="179"/>
      <c r="X12" s="168"/>
    </row>
    <row r="13" spans="1:24" x14ac:dyDescent="0.2">
      <c r="A13" s="54"/>
      <c r="B13" s="51"/>
      <c r="C13" s="167"/>
      <c r="D13" s="19"/>
      <c r="E13" s="167"/>
      <c r="F13" s="19"/>
      <c r="G13" s="167"/>
      <c r="H13" s="51"/>
      <c r="I13" s="167"/>
      <c r="J13" s="19"/>
      <c r="K13" s="167"/>
      <c r="L13" s="19"/>
      <c r="M13" s="167"/>
      <c r="N13" s="82"/>
      <c r="O13" s="179"/>
      <c r="X13" s="168"/>
    </row>
    <row r="14" spans="1:24" x14ac:dyDescent="0.2">
      <c r="A14" s="54"/>
      <c r="B14" s="166"/>
      <c r="C14" s="167"/>
      <c r="D14" s="31"/>
      <c r="E14" s="167"/>
      <c r="F14" s="31"/>
      <c r="G14" s="167"/>
      <c r="H14" s="166"/>
      <c r="I14" s="167"/>
      <c r="J14" s="31"/>
      <c r="K14" s="167"/>
      <c r="L14" s="31"/>
      <c r="M14" s="167"/>
      <c r="N14" s="82"/>
      <c r="O14" s="179"/>
      <c r="P14" s="30"/>
      <c r="Q14" s="69"/>
      <c r="R14" s="14"/>
      <c r="S14" s="14"/>
      <c r="T14" s="14"/>
      <c r="U14" s="14"/>
      <c r="X14" s="168"/>
    </row>
    <row r="15" spans="1:24" x14ac:dyDescent="0.2">
      <c r="A15" s="54"/>
      <c r="B15" s="166"/>
      <c r="C15" s="167"/>
      <c r="D15" s="31"/>
      <c r="E15" s="169"/>
      <c r="F15" s="31"/>
      <c r="G15" s="169"/>
      <c r="H15" s="166"/>
      <c r="I15" s="169"/>
      <c r="J15" s="31"/>
      <c r="K15" s="169"/>
      <c r="L15" s="31"/>
      <c r="M15" s="169"/>
      <c r="N15" s="82"/>
      <c r="O15" s="179"/>
      <c r="P15" s="30"/>
      <c r="Q15" s="69"/>
      <c r="R15" s="14"/>
      <c r="S15" s="14"/>
      <c r="T15" s="14"/>
      <c r="U15" s="14"/>
      <c r="X15" s="168"/>
    </row>
    <row r="16" spans="1:24" ht="12.75" thickBot="1" x14ac:dyDescent="0.25">
      <c r="A16" s="25"/>
      <c r="B16" s="44"/>
      <c r="C16" s="170"/>
      <c r="D16" s="8"/>
      <c r="E16" s="171"/>
      <c r="F16" s="8"/>
      <c r="G16" s="171"/>
      <c r="H16" s="44"/>
      <c r="I16" s="172"/>
      <c r="J16" s="8"/>
      <c r="K16" s="172"/>
      <c r="L16" s="8"/>
      <c r="M16" s="172"/>
      <c r="N16" s="82"/>
      <c r="O16" s="179"/>
      <c r="P16" s="30"/>
      <c r="Q16" s="69"/>
      <c r="R16" s="14"/>
      <c r="S16" s="14"/>
      <c r="T16" s="14"/>
      <c r="U16" s="14"/>
      <c r="X16" s="168"/>
    </row>
    <row r="17" spans="1:15" x14ac:dyDescent="0.2">
      <c r="A17" s="28"/>
      <c r="B17" s="173"/>
      <c r="C17" s="173"/>
      <c r="D17" s="173"/>
      <c r="E17" s="173"/>
      <c r="F17" s="173"/>
      <c r="G17" s="173"/>
      <c r="H17" s="173"/>
      <c r="I17" s="173"/>
      <c r="J17" s="173"/>
      <c r="K17" s="173"/>
      <c r="L17" s="174"/>
      <c r="M17" s="174"/>
      <c r="N17" s="175"/>
      <c r="O17" s="174"/>
    </row>
    <row r="18" spans="1:15" x14ac:dyDescent="0.2">
      <c r="A18" s="56"/>
      <c r="B18" s="541"/>
      <c r="C18" s="541"/>
      <c r="D18" s="541"/>
      <c r="E18" s="541"/>
      <c r="F18" s="541"/>
      <c r="G18" s="542"/>
      <c r="H18" s="173"/>
      <c r="I18" s="173"/>
      <c r="J18" s="173"/>
      <c r="K18" s="173"/>
      <c r="L18" s="173"/>
      <c r="M18" s="173"/>
      <c r="N18" s="176"/>
      <c r="O18" s="173"/>
    </row>
    <row r="19" spans="1:15" x14ac:dyDescent="0.2">
      <c r="A19" s="67"/>
      <c r="B19" s="554"/>
      <c r="C19" s="555"/>
      <c r="D19" s="555"/>
      <c r="E19" s="555"/>
      <c r="F19" s="555"/>
      <c r="G19" s="555"/>
      <c r="H19" s="176"/>
      <c r="I19" s="177"/>
      <c r="J19" s="178"/>
      <c r="K19" s="82"/>
      <c r="L19" s="178"/>
      <c r="M19" s="179"/>
      <c r="N19" s="176"/>
      <c r="O19" s="173"/>
    </row>
    <row r="20" spans="1:15" x14ac:dyDescent="0.2">
      <c r="A20" s="68"/>
      <c r="B20" s="540"/>
      <c r="C20" s="547"/>
      <c r="D20" s="540"/>
      <c r="E20" s="547"/>
      <c r="F20" s="540"/>
      <c r="G20" s="547"/>
      <c r="H20" s="176"/>
      <c r="I20" s="177"/>
      <c r="J20" s="178"/>
      <c r="K20" s="82"/>
      <c r="L20" s="178"/>
      <c r="M20" s="179"/>
      <c r="N20" s="176"/>
      <c r="O20" s="173"/>
    </row>
    <row r="21" spans="1:15" x14ac:dyDescent="0.2">
      <c r="A21" s="94"/>
      <c r="B21" s="95"/>
      <c r="C21" s="60"/>
      <c r="D21" s="60"/>
      <c r="E21" s="60"/>
      <c r="F21" s="60"/>
      <c r="G21" s="80"/>
      <c r="H21" s="176"/>
      <c r="I21" s="177"/>
      <c r="J21" s="178"/>
      <c r="K21" s="82"/>
      <c r="L21" s="178"/>
      <c r="M21" s="179"/>
      <c r="N21" s="176"/>
      <c r="O21" s="173"/>
    </row>
    <row r="22" spans="1:15" x14ac:dyDescent="0.2">
      <c r="A22" s="548"/>
      <c r="B22" s="550"/>
      <c r="C22" s="551"/>
      <c r="D22" s="551"/>
      <c r="E22" s="551"/>
      <c r="F22" s="551"/>
      <c r="G22" s="551"/>
      <c r="H22" s="176"/>
      <c r="I22" s="177"/>
      <c r="J22" s="178"/>
      <c r="K22" s="82"/>
      <c r="L22" s="178"/>
      <c r="M22" s="179"/>
      <c r="N22" s="176"/>
      <c r="O22" s="173"/>
    </row>
    <row r="23" spans="1:15" x14ac:dyDescent="0.2">
      <c r="A23" s="549"/>
      <c r="B23" s="62"/>
      <c r="C23" s="78"/>
      <c r="D23" s="63"/>
      <c r="E23" s="78"/>
      <c r="F23" s="63"/>
      <c r="G23" s="78"/>
      <c r="H23" s="173"/>
      <c r="I23" s="173"/>
      <c r="J23" s="178"/>
      <c r="K23" s="82"/>
      <c r="L23" s="178"/>
      <c r="M23" s="179"/>
      <c r="N23" s="176"/>
      <c r="O23" s="173"/>
    </row>
    <row r="24" spans="1:15" x14ac:dyDescent="0.2">
      <c r="A24" s="57"/>
      <c r="B24" s="88"/>
      <c r="C24" s="73"/>
      <c r="D24" s="33"/>
      <c r="E24" s="73"/>
      <c r="F24" s="33"/>
      <c r="G24" s="73"/>
      <c r="H24" s="173"/>
      <c r="I24" s="173"/>
      <c r="J24" s="178"/>
      <c r="K24" s="82"/>
      <c r="L24" s="178"/>
      <c r="M24" s="179"/>
      <c r="N24" s="176"/>
      <c r="O24" s="177"/>
    </row>
    <row r="25" spans="1:15" x14ac:dyDescent="0.2">
      <c r="A25" s="57"/>
      <c r="B25" s="88"/>
      <c r="C25" s="73"/>
      <c r="D25" s="33"/>
      <c r="E25" s="73"/>
      <c r="F25" s="33"/>
      <c r="G25" s="73"/>
      <c r="H25" s="173"/>
      <c r="I25" s="173"/>
      <c r="J25" s="178"/>
      <c r="K25" s="82"/>
      <c r="L25" s="178"/>
      <c r="M25" s="179"/>
      <c r="N25" s="176"/>
      <c r="O25" s="177"/>
    </row>
    <row r="26" spans="1:15" x14ac:dyDescent="0.2">
      <c r="A26" s="57"/>
      <c r="B26" s="88"/>
      <c r="C26" s="73"/>
      <c r="D26" s="33"/>
      <c r="E26" s="73"/>
      <c r="F26" s="33"/>
      <c r="G26" s="73"/>
      <c r="H26" s="173"/>
      <c r="I26" s="173"/>
      <c r="J26" s="178"/>
      <c r="K26" s="82"/>
      <c r="L26" s="178"/>
      <c r="M26" s="179"/>
      <c r="N26" s="176"/>
      <c r="O26" s="177"/>
    </row>
    <row r="27" spans="1:15" ht="12.75" thickBot="1" x14ac:dyDescent="0.25">
      <c r="A27" s="58"/>
      <c r="B27" s="89"/>
      <c r="C27" s="74"/>
      <c r="D27" s="43"/>
      <c r="E27" s="74"/>
      <c r="F27" s="43"/>
      <c r="G27" s="74"/>
      <c r="H27" s="173"/>
      <c r="I27" s="173"/>
      <c r="J27" s="173"/>
      <c r="K27" s="173"/>
      <c r="L27" s="173"/>
      <c r="M27" s="173"/>
      <c r="N27" s="176"/>
      <c r="O27" s="177"/>
    </row>
    <row r="28" spans="1:15" x14ac:dyDescent="0.2">
      <c r="A28" s="30"/>
      <c r="B28" s="30"/>
      <c r="C28" s="69"/>
      <c r="D28" s="14"/>
      <c r="E28" s="14"/>
      <c r="F28" s="14"/>
      <c r="G28" s="174"/>
      <c r="H28" s="173"/>
      <c r="I28" s="173"/>
      <c r="J28" s="173"/>
      <c r="K28" s="173"/>
      <c r="L28" s="173"/>
      <c r="M28" s="173"/>
      <c r="N28" s="173"/>
      <c r="O28" s="173"/>
    </row>
    <row r="29" spans="1:15" x14ac:dyDescent="0.2">
      <c r="A29" s="30"/>
      <c r="B29" s="30"/>
      <c r="C29" s="69"/>
      <c r="D29" s="14"/>
      <c r="E29" s="14"/>
      <c r="F29" s="14"/>
      <c r="G29" s="174"/>
      <c r="H29" s="173"/>
      <c r="I29" s="173"/>
      <c r="J29" s="173"/>
      <c r="K29" s="173"/>
      <c r="L29" s="173"/>
      <c r="M29" s="173"/>
      <c r="N29" s="173"/>
      <c r="O29" s="173"/>
    </row>
    <row r="30" spans="1:15" x14ac:dyDescent="0.2">
      <c r="J30" s="178"/>
      <c r="K30" s="178"/>
      <c r="L30" s="178"/>
      <c r="M30" s="178"/>
    </row>
    <row r="31" spans="1:15" x14ac:dyDescent="0.2">
      <c r="H31" s="178"/>
      <c r="I31" s="180"/>
      <c r="J31" s="178"/>
      <c r="K31" s="168"/>
      <c r="L31" s="168"/>
      <c r="M31" s="168"/>
    </row>
    <row r="32" spans="1:15" x14ac:dyDescent="0.2">
      <c r="H32" s="178"/>
      <c r="I32" s="180"/>
      <c r="J32" s="178"/>
      <c r="K32" s="168"/>
      <c r="L32" s="168"/>
      <c r="M32" s="168"/>
    </row>
    <row r="33" spans="8:13" ht="12.75" customHeight="1" x14ac:dyDescent="0.2">
      <c r="H33" s="178"/>
      <c r="I33" s="180"/>
      <c r="J33" s="178"/>
      <c r="K33" s="168"/>
      <c r="L33" s="168"/>
      <c r="M33" s="168"/>
    </row>
    <row r="34" spans="8:13" x14ac:dyDescent="0.2">
      <c r="H34" s="178"/>
      <c r="I34" s="180"/>
      <c r="J34" s="178"/>
      <c r="K34" s="168"/>
      <c r="L34" s="168"/>
      <c r="M34" s="168"/>
    </row>
    <row r="35" spans="8:13" ht="13.5" customHeight="1" x14ac:dyDescent="0.2">
      <c r="H35" s="178"/>
      <c r="I35" s="180"/>
      <c r="J35" s="178"/>
      <c r="K35" s="168"/>
      <c r="L35" s="168"/>
      <c r="M35" s="168"/>
    </row>
    <row r="36" spans="8:13" ht="12.75" customHeight="1" x14ac:dyDescent="0.2">
      <c r="H36" s="178"/>
      <c r="I36" s="180"/>
      <c r="J36" s="178"/>
      <c r="K36" s="168"/>
      <c r="L36" s="168"/>
      <c r="M36" s="168"/>
    </row>
    <row r="37" spans="8:13" ht="12.75" customHeight="1" x14ac:dyDescent="0.2">
      <c r="H37" s="178"/>
      <c r="I37" s="180"/>
      <c r="J37" s="178"/>
      <c r="K37" s="168"/>
      <c r="L37" s="168"/>
      <c r="M37" s="168"/>
    </row>
    <row r="38" spans="8:13" ht="12.75" customHeight="1" x14ac:dyDescent="0.2">
      <c r="H38" s="178"/>
      <c r="I38" s="180"/>
      <c r="J38" s="178"/>
      <c r="K38" s="168"/>
      <c r="L38" s="168"/>
      <c r="M38" s="168"/>
    </row>
    <row r="39" spans="8:13" ht="12.75" customHeight="1" x14ac:dyDescent="0.2"/>
  </sheetData>
  <mergeCells count="20">
    <mergeCell ref="A22:A23"/>
    <mergeCell ref="B22:G22"/>
    <mergeCell ref="A7:A8"/>
    <mergeCell ref="B7:G7"/>
    <mergeCell ref="H7:M7"/>
    <mergeCell ref="B18:G18"/>
    <mergeCell ref="B19:G19"/>
    <mergeCell ref="B20:C20"/>
    <mergeCell ref="D20:E20"/>
    <mergeCell ref="F20:G20"/>
    <mergeCell ref="B3:G3"/>
    <mergeCell ref="H3:M3"/>
    <mergeCell ref="B4:G4"/>
    <mergeCell ref="H4:M4"/>
    <mergeCell ref="B5:C5"/>
    <mergeCell ref="D5:E5"/>
    <mergeCell ref="F5:G5"/>
    <mergeCell ref="H5:I5"/>
    <mergeCell ref="J5:K5"/>
    <mergeCell ref="L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8"/>
  <dimension ref="A1:U38"/>
  <sheetViews>
    <sheetView showGridLines="0" zoomScaleNormal="100" workbookViewId="0">
      <selection activeCell="B3" sqref="B3:M6"/>
    </sheetView>
  </sheetViews>
  <sheetFormatPr defaultRowHeight="12" x14ac:dyDescent="0.2"/>
  <cols>
    <col min="1" max="1" width="9.42578125" style="123" customWidth="1"/>
    <col min="2" max="2" width="14.42578125" style="123" customWidth="1"/>
    <col min="3" max="3" width="8" style="123" bestFit="1" customWidth="1"/>
    <col min="4" max="4" width="14.42578125" style="123" customWidth="1"/>
    <col min="5" max="5" width="8" style="123" bestFit="1" customWidth="1"/>
    <col min="6" max="6" width="14.42578125" style="123" customWidth="1"/>
    <col min="7" max="7" width="8" style="123" bestFit="1" customWidth="1"/>
    <col min="8" max="8" width="14.42578125" style="123" customWidth="1"/>
    <col min="9" max="9" width="8" style="123" bestFit="1" customWidth="1"/>
    <col min="10" max="10" width="14.42578125" style="123" customWidth="1"/>
    <col min="11" max="11" width="8" style="123" bestFit="1" customWidth="1"/>
    <col min="12" max="12" width="14.42578125" style="123" customWidth="1"/>
    <col min="13" max="13" width="8" style="123" bestFit="1" customWidth="1"/>
    <col min="14" max="26" width="9.140625" style="123" customWidth="1"/>
    <col min="27" max="16384" width="9.140625" style="123"/>
  </cols>
  <sheetData>
    <row r="1" spans="1:21" ht="18.75" x14ac:dyDescent="0.3">
      <c r="A1" s="164" t="s">
        <v>61</v>
      </c>
      <c r="B1" s="173"/>
      <c r="C1" s="173"/>
      <c r="D1" s="173"/>
      <c r="E1" s="173"/>
      <c r="F1" s="173"/>
      <c r="G1" s="173"/>
      <c r="H1" s="173"/>
      <c r="I1" s="173"/>
      <c r="J1" s="173"/>
      <c r="K1" s="173"/>
      <c r="L1" s="173"/>
      <c r="M1" s="165" t="str">
        <f>Obsah!$A$1</f>
        <v>I. čtvrtletí 2019</v>
      </c>
      <c r="N1" s="173"/>
      <c r="O1" s="173"/>
    </row>
    <row r="2" spans="1:21" ht="7.5" customHeight="1" x14ac:dyDescent="0.3">
      <c r="A2" s="164"/>
      <c r="B2" s="173"/>
      <c r="C2" s="173"/>
      <c r="D2" s="173"/>
      <c r="E2" s="173"/>
      <c r="F2" s="173"/>
      <c r="G2" s="173"/>
      <c r="H2" s="173"/>
      <c r="I2" s="173"/>
      <c r="J2" s="173"/>
      <c r="K2" s="173"/>
      <c r="L2" s="173"/>
      <c r="M2" s="173"/>
      <c r="N2" s="173"/>
      <c r="O2" s="173"/>
    </row>
    <row r="3" spans="1:21" x14ac:dyDescent="0.2">
      <c r="A3" s="55"/>
      <c r="B3" s="541"/>
      <c r="C3" s="541"/>
      <c r="D3" s="541"/>
      <c r="E3" s="541"/>
      <c r="F3" s="541"/>
      <c r="G3" s="542"/>
      <c r="H3" s="543"/>
      <c r="I3" s="541"/>
      <c r="J3" s="541"/>
      <c r="K3" s="541"/>
      <c r="L3" s="541"/>
      <c r="M3" s="541"/>
      <c r="N3" s="15"/>
    </row>
    <row r="4" spans="1:21" ht="13.5" customHeight="1" x14ac:dyDescent="0.2">
      <c r="A4" s="55"/>
      <c r="B4" s="544"/>
      <c r="C4" s="545"/>
      <c r="D4" s="545"/>
      <c r="E4" s="545"/>
      <c r="F4" s="545"/>
      <c r="G4" s="546"/>
      <c r="H4" s="544"/>
      <c r="I4" s="545"/>
      <c r="J4" s="545"/>
      <c r="K4" s="545"/>
      <c r="L4" s="545"/>
      <c r="M4" s="545"/>
      <c r="N4" s="70"/>
    </row>
    <row r="5" spans="1:21" x14ac:dyDescent="0.2">
      <c r="A5" s="26"/>
      <c r="B5" s="539"/>
      <c r="C5" s="547"/>
      <c r="D5" s="539"/>
      <c r="E5" s="547"/>
      <c r="F5" s="539"/>
      <c r="G5" s="547"/>
      <c r="H5" s="539"/>
      <c r="I5" s="547"/>
      <c r="J5" s="539"/>
      <c r="K5" s="547"/>
      <c r="L5" s="539"/>
      <c r="M5" s="540"/>
      <c r="N5" s="90"/>
    </row>
    <row r="6" spans="1:21" x14ac:dyDescent="0.2">
      <c r="A6" s="24"/>
      <c r="B6" s="95"/>
      <c r="C6" s="60"/>
      <c r="D6" s="60"/>
      <c r="E6" s="60"/>
      <c r="F6" s="60"/>
      <c r="G6" s="60"/>
      <c r="H6" s="60"/>
      <c r="I6" s="60"/>
      <c r="J6" s="60"/>
      <c r="K6" s="60"/>
      <c r="L6" s="60"/>
      <c r="M6" s="80"/>
      <c r="N6" s="90"/>
    </row>
    <row r="7" spans="1:21" x14ac:dyDescent="0.2">
      <c r="A7" s="531"/>
      <c r="B7" s="550"/>
      <c r="C7" s="551"/>
      <c r="D7" s="551"/>
      <c r="E7" s="551"/>
      <c r="F7" s="551"/>
      <c r="G7" s="553"/>
      <c r="H7" s="550"/>
      <c r="I7" s="551"/>
      <c r="J7" s="551"/>
      <c r="K7" s="551"/>
      <c r="L7" s="551"/>
      <c r="M7" s="551"/>
      <c r="N7" s="71"/>
    </row>
    <row r="8" spans="1:21" x14ac:dyDescent="0.2">
      <c r="A8" s="552"/>
      <c r="B8" s="62"/>
      <c r="C8" s="77"/>
      <c r="D8" s="63"/>
      <c r="E8" s="77"/>
      <c r="F8" s="63"/>
      <c r="G8" s="77"/>
      <c r="H8" s="62"/>
      <c r="I8" s="77"/>
      <c r="J8" s="63"/>
      <c r="K8" s="77"/>
      <c r="L8" s="63"/>
      <c r="M8" s="77"/>
      <c r="N8" s="2"/>
    </row>
    <row r="9" spans="1:21" x14ac:dyDescent="0.2">
      <c r="A9" s="64"/>
      <c r="B9" s="166"/>
      <c r="C9" s="167"/>
      <c r="D9" s="31"/>
      <c r="E9" s="167"/>
      <c r="F9" s="31"/>
      <c r="G9" s="167"/>
      <c r="H9" s="166"/>
      <c r="I9" s="167"/>
      <c r="J9" s="31"/>
      <c r="K9" s="167"/>
      <c r="L9" s="31"/>
      <c r="M9" s="167"/>
      <c r="N9" s="82"/>
      <c r="O9" s="179"/>
    </row>
    <row r="10" spans="1:21" x14ac:dyDescent="0.2">
      <c r="A10" s="64"/>
      <c r="B10" s="166"/>
      <c r="C10" s="167"/>
      <c r="D10" s="31"/>
      <c r="E10" s="167"/>
      <c r="F10" s="31"/>
      <c r="G10" s="167"/>
      <c r="H10" s="166"/>
      <c r="I10" s="167"/>
      <c r="J10" s="31"/>
      <c r="K10" s="167"/>
      <c r="L10" s="31"/>
      <c r="M10" s="167"/>
      <c r="N10" s="82"/>
      <c r="O10" s="179"/>
    </row>
    <row r="11" spans="1:21" x14ac:dyDescent="0.2">
      <c r="A11" s="54"/>
      <c r="B11" s="51"/>
      <c r="C11" s="167"/>
      <c r="D11" s="19"/>
      <c r="E11" s="167"/>
      <c r="F11" s="19"/>
      <c r="G11" s="167"/>
      <c r="H11" s="51"/>
      <c r="I11" s="167"/>
      <c r="J11" s="19"/>
      <c r="K11" s="167"/>
      <c r="L11" s="19"/>
      <c r="M11" s="167"/>
      <c r="N11" s="82"/>
      <c r="O11" s="179"/>
    </row>
    <row r="12" spans="1:21" x14ac:dyDescent="0.2">
      <c r="A12" s="54"/>
      <c r="B12" s="166"/>
      <c r="C12" s="167"/>
      <c r="D12" s="31"/>
      <c r="E12" s="167"/>
      <c r="F12" s="31"/>
      <c r="G12" s="167"/>
      <c r="H12" s="166"/>
      <c r="I12" s="167"/>
      <c r="J12" s="31"/>
      <c r="K12" s="167"/>
      <c r="L12" s="31"/>
      <c r="M12" s="167"/>
      <c r="N12" s="82"/>
      <c r="O12" s="179"/>
    </row>
    <row r="13" spans="1:21" x14ac:dyDescent="0.2">
      <c r="A13" s="54"/>
      <c r="B13" s="51"/>
      <c r="C13" s="167"/>
      <c r="D13" s="19"/>
      <c r="E13" s="167"/>
      <c r="F13" s="19"/>
      <c r="G13" s="167"/>
      <c r="H13" s="51"/>
      <c r="I13" s="167"/>
      <c r="J13" s="19"/>
      <c r="K13" s="167"/>
      <c r="L13" s="19"/>
      <c r="M13" s="167"/>
      <c r="N13" s="82"/>
      <c r="O13" s="179"/>
    </row>
    <row r="14" spans="1:21" x14ac:dyDescent="0.2">
      <c r="A14" s="54"/>
      <c r="B14" s="166"/>
      <c r="C14" s="167"/>
      <c r="D14" s="31"/>
      <c r="E14" s="167"/>
      <c r="F14" s="31"/>
      <c r="G14" s="167"/>
      <c r="H14" s="166"/>
      <c r="I14" s="167"/>
      <c r="J14" s="31"/>
      <c r="K14" s="167"/>
      <c r="L14" s="31"/>
      <c r="M14" s="167"/>
      <c r="N14" s="82"/>
      <c r="O14" s="179"/>
      <c r="P14" s="30"/>
      <c r="Q14" s="69"/>
      <c r="R14" s="14"/>
      <c r="S14" s="14"/>
      <c r="T14" s="14"/>
      <c r="U14" s="14"/>
    </row>
    <row r="15" spans="1:21" x14ac:dyDescent="0.2">
      <c r="A15" s="54"/>
      <c r="B15" s="166"/>
      <c r="C15" s="167"/>
      <c r="D15" s="31"/>
      <c r="E15" s="169"/>
      <c r="F15" s="31"/>
      <c r="G15" s="169"/>
      <c r="H15" s="166"/>
      <c r="I15" s="169"/>
      <c r="J15" s="31"/>
      <c r="K15" s="169"/>
      <c r="L15" s="31"/>
      <c r="M15" s="169"/>
      <c r="N15" s="82"/>
      <c r="O15" s="179"/>
      <c r="P15" s="30"/>
      <c r="Q15" s="69"/>
      <c r="R15" s="14"/>
      <c r="S15" s="14"/>
      <c r="T15" s="14"/>
      <c r="U15" s="14"/>
    </row>
    <row r="16" spans="1:21" ht="12.75" thickBot="1" x14ac:dyDescent="0.25">
      <c r="A16" s="25"/>
      <c r="B16" s="44"/>
      <c r="C16" s="170"/>
      <c r="D16" s="8"/>
      <c r="E16" s="171"/>
      <c r="F16" s="8"/>
      <c r="G16" s="171"/>
      <c r="H16" s="44"/>
      <c r="I16" s="172"/>
      <c r="J16" s="8"/>
      <c r="K16" s="172"/>
      <c r="L16" s="8"/>
      <c r="M16" s="172"/>
      <c r="N16" s="82"/>
      <c r="O16" s="179"/>
      <c r="P16" s="30"/>
      <c r="Q16" s="69"/>
      <c r="R16" s="14"/>
      <c r="S16" s="14"/>
      <c r="T16" s="14"/>
      <c r="U16" s="14"/>
    </row>
    <row r="17" spans="1:20" x14ac:dyDescent="0.2">
      <c r="A17" s="28"/>
      <c r="B17" s="173"/>
      <c r="C17" s="173"/>
      <c r="D17" s="173"/>
      <c r="E17" s="173"/>
      <c r="F17" s="173"/>
      <c r="G17" s="173"/>
      <c r="H17" s="173"/>
      <c r="I17" s="173"/>
      <c r="J17" s="173"/>
      <c r="K17" s="173"/>
      <c r="L17" s="174"/>
      <c r="M17" s="174"/>
      <c r="N17" s="175"/>
      <c r="O17" s="174"/>
    </row>
    <row r="18" spans="1:20" x14ac:dyDescent="0.2">
      <c r="A18" s="81"/>
      <c r="B18" s="541"/>
      <c r="C18" s="541"/>
      <c r="D18" s="541"/>
      <c r="E18" s="541"/>
      <c r="F18" s="541"/>
      <c r="G18" s="542"/>
      <c r="H18" s="13"/>
      <c r="I18" s="13"/>
      <c r="J18" s="13"/>
      <c r="K18" s="13"/>
      <c r="L18" s="13"/>
      <c r="M18" s="13"/>
      <c r="N18" s="176"/>
      <c r="O18" s="173"/>
      <c r="P18" s="91"/>
      <c r="Q18" s="69"/>
      <c r="R18" s="14"/>
      <c r="S18" s="14"/>
      <c r="T18" s="14"/>
    </row>
    <row r="19" spans="1:20" x14ac:dyDescent="0.2">
      <c r="A19" s="67"/>
      <c r="B19" s="554"/>
      <c r="C19" s="555"/>
      <c r="D19" s="555"/>
      <c r="E19" s="555"/>
      <c r="F19" s="555"/>
      <c r="G19" s="555"/>
      <c r="H19" s="176"/>
      <c r="I19" s="177"/>
      <c r="J19" s="178"/>
      <c r="K19" s="82"/>
      <c r="L19" s="178"/>
      <c r="M19" s="179"/>
      <c r="N19" s="176"/>
      <c r="O19" s="173"/>
      <c r="P19" s="91"/>
      <c r="Q19" s="69"/>
      <c r="R19" s="14"/>
      <c r="S19" s="14"/>
      <c r="T19" s="14"/>
    </row>
    <row r="20" spans="1:20" x14ac:dyDescent="0.2">
      <c r="A20" s="68"/>
      <c r="B20" s="540"/>
      <c r="C20" s="547"/>
      <c r="D20" s="540"/>
      <c r="E20" s="547"/>
      <c r="F20" s="540"/>
      <c r="G20" s="547"/>
      <c r="H20" s="176"/>
      <c r="I20" s="177"/>
      <c r="J20" s="178"/>
      <c r="K20" s="82"/>
      <c r="L20" s="178"/>
      <c r="M20" s="179"/>
      <c r="N20" s="176"/>
      <c r="O20" s="173"/>
      <c r="P20" s="91"/>
      <c r="Q20" s="69"/>
      <c r="R20" s="75"/>
      <c r="S20" s="75"/>
      <c r="T20" s="75"/>
    </row>
    <row r="21" spans="1:20" x14ac:dyDescent="0.2">
      <c r="A21" s="94"/>
      <c r="B21" s="95"/>
      <c r="C21" s="60"/>
      <c r="D21" s="60"/>
      <c r="E21" s="60"/>
      <c r="F21" s="60"/>
      <c r="G21" s="80"/>
      <c r="H21" s="176"/>
      <c r="I21" s="177"/>
      <c r="J21" s="178"/>
      <c r="K21" s="82"/>
      <c r="L21" s="178"/>
      <c r="M21" s="179"/>
      <c r="N21" s="176"/>
      <c r="O21" s="173"/>
      <c r="P21" s="91"/>
      <c r="Q21" s="69"/>
      <c r="R21" s="14"/>
      <c r="S21" s="14"/>
      <c r="T21" s="14"/>
    </row>
    <row r="22" spans="1:20" x14ac:dyDescent="0.2">
      <c r="A22" s="548"/>
      <c r="B22" s="550"/>
      <c r="C22" s="551"/>
      <c r="D22" s="551"/>
      <c r="E22" s="551"/>
      <c r="F22" s="551"/>
      <c r="G22" s="551"/>
      <c r="H22" s="176"/>
      <c r="I22" s="177"/>
      <c r="J22" s="178"/>
      <c r="K22" s="82"/>
      <c r="L22" s="178"/>
      <c r="M22" s="179"/>
      <c r="N22" s="176"/>
      <c r="O22" s="173"/>
      <c r="P22" s="91"/>
      <c r="Q22" s="69"/>
      <c r="R22" s="14"/>
      <c r="S22" s="14"/>
      <c r="T22" s="14"/>
    </row>
    <row r="23" spans="1:20" x14ac:dyDescent="0.2">
      <c r="A23" s="549"/>
      <c r="B23" s="62"/>
      <c r="C23" s="78"/>
      <c r="D23" s="63"/>
      <c r="E23" s="78"/>
      <c r="F23" s="63"/>
      <c r="G23" s="78"/>
      <c r="H23" s="173"/>
      <c r="I23" s="173"/>
      <c r="J23" s="178"/>
      <c r="K23" s="82"/>
      <c r="L23" s="178"/>
      <c r="M23" s="179"/>
      <c r="N23" s="176"/>
      <c r="O23" s="173"/>
      <c r="P23" s="91"/>
      <c r="Q23" s="69"/>
      <c r="R23" s="72"/>
      <c r="S23" s="75"/>
      <c r="T23" s="75"/>
    </row>
    <row r="24" spans="1:20" x14ac:dyDescent="0.2">
      <c r="A24" s="57"/>
      <c r="B24" s="88"/>
      <c r="C24" s="73"/>
      <c r="D24" s="33"/>
      <c r="E24" s="73"/>
      <c r="F24" s="33"/>
      <c r="G24" s="73"/>
      <c r="H24" s="173"/>
      <c r="I24" s="173"/>
      <c r="J24" s="178"/>
      <c r="K24" s="82"/>
      <c r="L24" s="178"/>
      <c r="M24" s="179"/>
      <c r="N24" s="176"/>
      <c r="O24" s="177"/>
      <c r="T24" s="174"/>
    </row>
    <row r="25" spans="1:20" x14ac:dyDescent="0.2">
      <c r="A25" s="57"/>
      <c r="B25" s="88"/>
      <c r="C25" s="73"/>
      <c r="D25" s="33"/>
      <c r="E25" s="73"/>
      <c r="F25" s="33"/>
      <c r="G25" s="73"/>
      <c r="H25" s="173"/>
      <c r="I25" s="173"/>
      <c r="J25" s="178"/>
      <c r="K25" s="82"/>
      <c r="L25" s="178"/>
      <c r="M25" s="179"/>
      <c r="N25" s="176"/>
      <c r="O25" s="177"/>
    </row>
    <row r="26" spans="1:20" x14ac:dyDescent="0.2">
      <c r="A26" s="57"/>
      <c r="B26" s="88"/>
      <c r="C26" s="73"/>
      <c r="D26" s="33"/>
      <c r="E26" s="73"/>
      <c r="F26" s="33"/>
      <c r="G26" s="73"/>
      <c r="H26" s="173"/>
      <c r="I26" s="173"/>
      <c r="J26" s="178"/>
      <c r="K26" s="82"/>
      <c r="L26" s="178"/>
      <c r="M26" s="179"/>
      <c r="N26" s="176"/>
      <c r="O26" s="177"/>
    </row>
    <row r="27" spans="1:20" ht="12.75" thickBot="1" x14ac:dyDescent="0.25">
      <c r="A27" s="58"/>
      <c r="B27" s="89"/>
      <c r="C27" s="74"/>
      <c r="D27" s="43"/>
      <c r="E27" s="74"/>
      <c r="F27" s="43"/>
      <c r="G27" s="74"/>
      <c r="H27" s="173"/>
      <c r="I27" s="173"/>
      <c r="J27" s="173"/>
      <c r="K27" s="173"/>
      <c r="L27" s="173"/>
      <c r="M27" s="173"/>
      <c r="N27" s="176"/>
      <c r="O27" s="177"/>
    </row>
    <row r="28" spans="1:20" x14ac:dyDescent="0.2">
      <c r="A28" s="30"/>
      <c r="B28" s="30"/>
      <c r="C28" s="69"/>
      <c r="D28" s="14"/>
      <c r="E28" s="14"/>
      <c r="F28" s="14"/>
      <c r="G28" s="174"/>
      <c r="H28" s="173"/>
      <c r="I28" s="173"/>
      <c r="J28" s="173"/>
      <c r="K28" s="173"/>
      <c r="L28" s="173"/>
      <c r="M28" s="173"/>
    </row>
    <row r="29" spans="1:20" x14ac:dyDescent="0.2">
      <c r="H29" s="173"/>
      <c r="I29" s="173"/>
      <c r="J29" s="173"/>
      <c r="K29" s="173"/>
      <c r="L29" s="173"/>
      <c r="M29" s="173"/>
    </row>
    <row r="30" spans="1:20" x14ac:dyDescent="0.2">
      <c r="J30" s="178"/>
      <c r="K30" s="178"/>
      <c r="L30" s="178"/>
      <c r="M30" s="178"/>
    </row>
    <row r="31" spans="1:20" x14ac:dyDescent="0.2">
      <c r="H31" s="178"/>
      <c r="I31" s="180"/>
      <c r="J31" s="178"/>
      <c r="K31" s="168"/>
      <c r="L31" s="168"/>
      <c r="M31" s="168"/>
    </row>
    <row r="32" spans="1:20" ht="12.75" customHeight="1" x14ac:dyDescent="0.2">
      <c r="H32" s="178"/>
      <c r="I32" s="180"/>
      <c r="J32" s="178"/>
      <c r="K32" s="168"/>
      <c r="L32" s="168"/>
      <c r="M32" s="168"/>
    </row>
    <row r="33" spans="8:13" x14ac:dyDescent="0.2">
      <c r="H33" s="178"/>
      <c r="I33" s="180"/>
      <c r="J33" s="178"/>
      <c r="K33" s="168"/>
      <c r="L33" s="168"/>
      <c r="M33" s="168"/>
    </row>
    <row r="34" spans="8:13" ht="13.5" customHeight="1" x14ac:dyDescent="0.2">
      <c r="H34" s="178"/>
      <c r="I34" s="180"/>
      <c r="J34" s="178"/>
      <c r="K34" s="168"/>
      <c r="L34" s="168"/>
      <c r="M34" s="168"/>
    </row>
    <row r="35" spans="8:13" ht="12.75" customHeight="1" x14ac:dyDescent="0.2">
      <c r="H35" s="178"/>
      <c r="I35" s="180"/>
      <c r="J35" s="178"/>
      <c r="K35" s="168"/>
      <c r="L35" s="168"/>
      <c r="M35" s="168"/>
    </row>
    <row r="36" spans="8:13" ht="12.75" customHeight="1" x14ac:dyDescent="0.2">
      <c r="H36" s="178"/>
      <c r="I36" s="180"/>
      <c r="J36" s="178"/>
      <c r="K36" s="168"/>
      <c r="L36" s="168"/>
      <c r="M36" s="168"/>
    </row>
    <row r="37" spans="8:13" ht="12.75" customHeight="1" x14ac:dyDescent="0.2">
      <c r="H37" s="178"/>
      <c r="I37" s="180"/>
      <c r="J37" s="178"/>
      <c r="K37" s="168"/>
      <c r="L37" s="168"/>
      <c r="M37" s="168"/>
    </row>
    <row r="38" spans="8:13" ht="12.75" customHeight="1" x14ac:dyDescent="0.2">
      <c r="H38" s="178"/>
      <c r="I38" s="180"/>
      <c r="J38" s="178"/>
      <c r="K38" s="168"/>
      <c r="L38" s="168"/>
      <c r="M38" s="168"/>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9"/>
  <dimension ref="A1:X39"/>
  <sheetViews>
    <sheetView showGridLines="0" zoomScaleNormal="100" workbookViewId="0">
      <selection activeCell="B3" sqref="B3:M6"/>
    </sheetView>
  </sheetViews>
  <sheetFormatPr defaultRowHeight="12" x14ac:dyDescent="0.2"/>
  <cols>
    <col min="1" max="1" width="9.42578125" style="123" customWidth="1"/>
    <col min="2" max="2" width="14.42578125" style="123" customWidth="1"/>
    <col min="3" max="3" width="8" style="123" bestFit="1" customWidth="1"/>
    <col min="4" max="4" width="14.42578125" style="123" customWidth="1"/>
    <col min="5" max="5" width="8" style="123" bestFit="1" customWidth="1"/>
    <col min="6" max="6" width="14.42578125" style="123" customWidth="1"/>
    <col min="7" max="7" width="8" style="123" bestFit="1" customWidth="1"/>
    <col min="8" max="8" width="14.42578125" style="123" customWidth="1"/>
    <col min="9" max="9" width="8" style="123" bestFit="1" customWidth="1"/>
    <col min="10" max="10" width="14.42578125" style="123" customWidth="1"/>
    <col min="11" max="11" width="8" style="123" bestFit="1" customWidth="1"/>
    <col min="12" max="12" width="14.42578125" style="123" customWidth="1"/>
    <col min="13" max="13" width="8" style="123" bestFit="1" customWidth="1"/>
    <col min="14" max="26" width="9.140625" style="123" customWidth="1"/>
    <col min="27" max="16384" width="9.140625" style="123"/>
  </cols>
  <sheetData>
    <row r="1" spans="1:24" ht="18.75" x14ac:dyDescent="0.3">
      <c r="A1" s="164" t="s">
        <v>62</v>
      </c>
      <c r="M1" s="165" t="str">
        <f>Obsah!$A$1</f>
        <v>I. čtvrtletí 2019</v>
      </c>
    </row>
    <row r="2" spans="1:24" ht="7.5" customHeight="1" x14ac:dyDescent="0.2"/>
    <row r="3" spans="1:24" x14ac:dyDescent="0.2">
      <c r="A3" s="55"/>
      <c r="B3" s="541"/>
      <c r="C3" s="541"/>
      <c r="D3" s="541"/>
      <c r="E3" s="541"/>
      <c r="F3" s="541"/>
      <c r="G3" s="542"/>
      <c r="H3" s="543"/>
      <c r="I3" s="541"/>
      <c r="J3" s="541"/>
      <c r="K3" s="541"/>
      <c r="L3" s="541"/>
      <c r="M3" s="541"/>
      <c r="N3" s="15"/>
    </row>
    <row r="4" spans="1:24" x14ac:dyDescent="0.2">
      <c r="A4" s="55"/>
      <c r="B4" s="544"/>
      <c r="C4" s="545"/>
      <c r="D4" s="545"/>
      <c r="E4" s="545"/>
      <c r="F4" s="545"/>
      <c r="G4" s="546"/>
      <c r="H4" s="544"/>
      <c r="I4" s="545"/>
      <c r="J4" s="545"/>
      <c r="K4" s="545"/>
      <c r="L4" s="545"/>
      <c r="M4" s="545"/>
      <c r="N4" s="70"/>
    </row>
    <row r="5" spans="1:24" x14ac:dyDescent="0.2">
      <c r="A5" s="26"/>
      <c r="B5" s="539"/>
      <c r="C5" s="547"/>
      <c r="D5" s="539"/>
      <c r="E5" s="547"/>
      <c r="F5" s="539"/>
      <c r="G5" s="547"/>
      <c r="H5" s="539"/>
      <c r="I5" s="547"/>
      <c r="J5" s="539"/>
      <c r="K5" s="547"/>
      <c r="L5" s="539"/>
      <c r="M5" s="540"/>
      <c r="N5" s="90"/>
    </row>
    <row r="6" spans="1:24" x14ac:dyDescent="0.2">
      <c r="A6" s="24"/>
      <c r="B6" s="95"/>
      <c r="C6" s="60"/>
      <c r="D6" s="60"/>
      <c r="E6" s="60"/>
      <c r="F6" s="60"/>
      <c r="G6" s="60"/>
      <c r="H6" s="60"/>
      <c r="I6" s="60"/>
      <c r="J6" s="60"/>
      <c r="K6" s="60"/>
      <c r="L6" s="60"/>
      <c r="M6" s="61"/>
      <c r="N6" s="90"/>
    </row>
    <row r="7" spans="1:24" x14ac:dyDescent="0.2">
      <c r="A7" s="531"/>
      <c r="B7" s="550"/>
      <c r="C7" s="551"/>
      <c r="D7" s="551"/>
      <c r="E7" s="551"/>
      <c r="F7" s="551"/>
      <c r="G7" s="553"/>
      <c r="H7" s="550"/>
      <c r="I7" s="551"/>
      <c r="J7" s="551"/>
      <c r="K7" s="551"/>
      <c r="L7" s="551"/>
      <c r="M7" s="551"/>
      <c r="N7" s="71"/>
    </row>
    <row r="8" spans="1:24" x14ac:dyDescent="0.2">
      <c r="A8" s="552"/>
      <c r="B8" s="62"/>
      <c r="C8" s="77"/>
      <c r="D8" s="63"/>
      <c r="E8" s="77"/>
      <c r="F8" s="63"/>
      <c r="G8" s="77"/>
      <c r="H8" s="62"/>
      <c r="I8" s="77"/>
      <c r="J8" s="63"/>
      <c r="K8" s="77"/>
      <c r="L8" s="63"/>
      <c r="M8" s="77"/>
      <c r="N8" s="2"/>
    </row>
    <row r="9" spans="1:24" x14ac:dyDescent="0.2">
      <c r="A9" s="64"/>
      <c r="B9" s="166"/>
      <c r="C9" s="167"/>
      <c r="D9" s="31"/>
      <c r="E9" s="167"/>
      <c r="F9" s="31"/>
      <c r="G9" s="167"/>
      <c r="H9" s="166"/>
      <c r="I9" s="167"/>
      <c r="J9" s="31"/>
      <c r="K9" s="167"/>
      <c r="L9" s="31"/>
      <c r="M9" s="167"/>
      <c r="N9" s="82"/>
      <c r="O9" s="179"/>
      <c r="X9" s="168"/>
    </row>
    <row r="10" spans="1:24" x14ac:dyDescent="0.2">
      <c r="A10" s="54"/>
      <c r="B10" s="166"/>
      <c r="C10" s="167"/>
      <c r="D10" s="31"/>
      <c r="E10" s="167"/>
      <c r="F10" s="31"/>
      <c r="G10" s="167"/>
      <c r="H10" s="166"/>
      <c r="I10" s="167"/>
      <c r="J10" s="31"/>
      <c r="K10" s="167"/>
      <c r="L10" s="31"/>
      <c r="M10" s="167"/>
      <c r="N10" s="82"/>
      <c r="O10" s="179"/>
      <c r="X10" s="168"/>
    </row>
    <row r="11" spans="1:24" x14ac:dyDescent="0.2">
      <c r="A11" s="54"/>
      <c r="B11" s="51"/>
      <c r="C11" s="167"/>
      <c r="D11" s="19"/>
      <c r="E11" s="167"/>
      <c r="F11" s="19"/>
      <c r="G11" s="167"/>
      <c r="H11" s="51"/>
      <c r="I11" s="167"/>
      <c r="J11" s="19"/>
      <c r="K11" s="167"/>
      <c r="L11" s="19"/>
      <c r="M11" s="167"/>
      <c r="N11" s="82"/>
      <c r="O11" s="179"/>
      <c r="X11" s="168"/>
    </row>
    <row r="12" spans="1:24" x14ac:dyDescent="0.2">
      <c r="A12" s="54"/>
      <c r="B12" s="166"/>
      <c r="C12" s="167"/>
      <c r="D12" s="31"/>
      <c r="E12" s="167"/>
      <c r="F12" s="31"/>
      <c r="G12" s="167"/>
      <c r="H12" s="166"/>
      <c r="I12" s="167"/>
      <c r="J12" s="31"/>
      <c r="K12" s="167"/>
      <c r="L12" s="31"/>
      <c r="M12" s="167"/>
      <c r="N12" s="82"/>
      <c r="O12" s="179"/>
      <c r="X12" s="168"/>
    </row>
    <row r="13" spans="1:24" x14ac:dyDescent="0.2">
      <c r="A13" s="54"/>
      <c r="B13" s="51"/>
      <c r="C13" s="167"/>
      <c r="D13" s="19"/>
      <c r="E13" s="167"/>
      <c r="F13" s="19"/>
      <c r="G13" s="167"/>
      <c r="H13" s="51"/>
      <c r="I13" s="167"/>
      <c r="J13" s="19"/>
      <c r="K13" s="167"/>
      <c r="L13" s="19"/>
      <c r="M13" s="167"/>
      <c r="N13" s="82"/>
      <c r="O13" s="179"/>
      <c r="X13" s="168"/>
    </row>
    <row r="14" spans="1:24" x14ac:dyDescent="0.2">
      <c r="A14" s="54"/>
      <c r="B14" s="166"/>
      <c r="C14" s="167"/>
      <c r="D14" s="31"/>
      <c r="E14" s="167"/>
      <c r="F14" s="31"/>
      <c r="G14" s="167"/>
      <c r="H14" s="166"/>
      <c r="I14" s="167"/>
      <c r="J14" s="31"/>
      <c r="K14" s="167"/>
      <c r="L14" s="31"/>
      <c r="M14" s="167"/>
      <c r="N14" s="82"/>
      <c r="O14" s="179"/>
      <c r="P14" s="30"/>
      <c r="Q14" s="69"/>
      <c r="R14" s="14"/>
      <c r="S14" s="14"/>
      <c r="T14" s="14"/>
      <c r="U14" s="14"/>
      <c r="X14" s="168"/>
    </row>
    <row r="15" spans="1:24" x14ac:dyDescent="0.2">
      <c r="A15" s="54"/>
      <c r="B15" s="166"/>
      <c r="C15" s="167"/>
      <c r="D15" s="31"/>
      <c r="E15" s="169"/>
      <c r="F15" s="31"/>
      <c r="G15" s="169"/>
      <c r="H15" s="166"/>
      <c r="I15" s="169"/>
      <c r="J15" s="31"/>
      <c r="K15" s="169"/>
      <c r="L15" s="31"/>
      <c r="M15" s="169"/>
      <c r="N15" s="82"/>
      <c r="O15" s="179"/>
      <c r="P15" s="30"/>
      <c r="Q15" s="69"/>
      <c r="R15" s="14"/>
      <c r="S15" s="14"/>
      <c r="T15" s="14"/>
      <c r="U15" s="14"/>
      <c r="X15" s="168"/>
    </row>
    <row r="16" spans="1:24" ht="12.75" thickBot="1" x14ac:dyDescent="0.25">
      <c r="A16" s="25"/>
      <c r="B16" s="44"/>
      <c r="C16" s="170"/>
      <c r="D16" s="8"/>
      <c r="E16" s="171"/>
      <c r="F16" s="8"/>
      <c r="G16" s="171"/>
      <c r="H16" s="44"/>
      <c r="I16" s="172"/>
      <c r="J16" s="8"/>
      <c r="K16" s="172"/>
      <c r="L16" s="8"/>
      <c r="M16" s="172"/>
      <c r="N16" s="82"/>
      <c r="O16" s="179"/>
      <c r="P16" s="30"/>
      <c r="Q16" s="69"/>
      <c r="R16" s="14"/>
      <c r="S16" s="14"/>
      <c r="T16" s="14"/>
      <c r="U16" s="14"/>
      <c r="X16" s="168"/>
    </row>
    <row r="17" spans="1:15" x14ac:dyDescent="0.2">
      <c r="A17" s="28"/>
      <c r="B17" s="173"/>
      <c r="C17" s="173"/>
      <c r="D17" s="173"/>
      <c r="E17" s="173"/>
      <c r="F17" s="173"/>
      <c r="G17" s="173"/>
      <c r="H17" s="173"/>
      <c r="I17" s="173"/>
      <c r="J17" s="173"/>
      <c r="K17" s="173"/>
      <c r="L17" s="174"/>
      <c r="M17" s="174"/>
      <c r="N17" s="175"/>
      <c r="O17" s="174"/>
    </row>
    <row r="18" spans="1:15" x14ac:dyDescent="0.2">
      <c r="A18" s="56"/>
      <c r="B18" s="541"/>
      <c r="C18" s="541"/>
      <c r="D18" s="541"/>
      <c r="E18" s="541"/>
      <c r="F18" s="541"/>
      <c r="G18" s="542"/>
      <c r="H18" s="173"/>
      <c r="I18" s="173"/>
      <c r="J18" s="173"/>
      <c r="K18" s="173"/>
      <c r="L18" s="173"/>
      <c r="M18" s="173"/>
      <c r="N18" s="176"/>
      <c r="O18" s="173"/>
    </row>
    <row r="19" spans="1:15" x14ac:dyDescent="0.2">
      <c r="A19" s="67"/>
      <c r="B19" s="554"/>
      <c r="C19" s="555"/>
      <c r="D19" s="555"/>
      <c r="E19" s="555"/>
      <c r="F19" s="555"/>
      <c r="G19" s="555"/>
      <c r="H19" s="176"/>
      <c r="I19" s="177"/>
      <c r="J19" s="178"/>
      <c r="K19" s="82"/>
      <c r="L19" s="178"/>
      <c r="M19" s="179"/>
      <c r="N19" s="176"/>
      <c r="O19" s="173"/>
    </row>
    <row r="20" spans="1:15" x14ac:dyDescent="0.2">
      <c r="A20" s="68"/>
      <c r="B20" s="540"/>
      <c r="C20" s="547"/>
      <c r="D20" s="540"/>
      <c r="E20" s="547"/>
      <c r="F20" s="540"/>
      <c r="G20" s="547"/>
      <c r="H20" s="176"/>
      <c r="I20" s="177"/>
      <c r="J20" s="178"/>
      <c r="K20" s="82"/>
      <c r="L20" s="178"/>
      <c r="M20" s="179"/>
      <c r="N20" s="176"/>
      <c r="O20" s="173"/>
    </row>
    <row r="21" spans="1:15" x14ac:dyDescent="0.2">
      <c r="A21" s="94"/>
      <c r="B21" s="95"/>
      <c r="C21" s="60"/>
      <c r="D21" s="60"/>
      <c r="E21" s="60"/>
      <c r="F21" s="60"/>
      <c r="G21" s="80"/>
      <c r="H21" s="176"/>
      <c r="I21" s="177"/>
      <c r="J21" s="178"/>
      <c r="K21" s="82"/>
      <c r="L21" s="178"/>
      <c r="M21" s="179"/>
      <c r="N21" s="176"/>
      <c r="O21" s="173"/>
    </row>
    <row r="22" spans="1:15" x14ac:dyDescent="0.2">
      <c r="A22" s="548"/>
      <c r="B22" s="550"/>
      <c r="C22" s="551"/>
      <c r="D22" s="551"/>
      <c r="E22" s="551"/>
      <c r="F22" s="551"/>
      <c r="G22" s="551"/>
      <c r="H22" s="176"/>
      <c r="I22" s="177"/>
      <c r="J22" s="178"/>
      <c r="K22" s="82"/>
      <c r="L22" s="178"/>
      <c r="M22" s="179"/>
      <c r="N22" s="176"/>
      <c r="O22" s="173"/>
    </row>
    <row r="23" spans="1:15" x14ac:dyDescent="0.2">
      <c r="A23" s="549"/>
      <c r="B23" s="62"/>
      <c r="C23" s="78"/>
      <c r="D23" s="63"/>
      <c r="E23" s="78"/>
      <c r="F23" s="63"/>
      <c r="G23" s="78"/>
      <c r="H23" s="173"/>
      <c r="I23" s="173"/>
      <c r="J23" s="178"/>
      <c r="K23" s="82"/>
      <c r="L23" s="178"/>
      <c r="M23" s="179"/>
      <c r="N23" s="176"/>
      <c r="O23" s="173"/>
    </row>
    <row r="24" spans="1:15" x14ac:dyDescent="0.2">
      <c r="A24" s="57"/>
      <c r="B24" s="88"/>
      <c r="C24" s="73"/>
      <c r="D24" s="33"/>
      <c r="E24" s="73"/>
      <c r="F24" s="33"/>
      <c r="G24" s="73"/>
      <c r="H24" s="173"/>
      <c r="I24" s="173"/>
      <c r="J24" s="178"/>
      <c r="K24" s="82"/>
      <c r="L24" s="178"/>
      <c r="M24" s="179"/>
      <c r="N24" s="176"/>
      <c r="O24" s="177"/>
    </row>
    <row r="25" spans="1:15" x14ac:dyDescent="0.2">
      <c r="A25" s="57"/>
      <c r="B25" s="88"/>
      <c r="C25" s="73"/>
      <c r="D25" s="33"/>
      <c r="E25" s="73"/>
      <c r="F25" s="33"/>
      <c r="G25" s="73"/>
      <c r="H25" s="173"/>
      <c r="I25" s="173"/>
      <c r="J25" s="178"/>
      <c r="K25" s="82"/>
      <c r="L25" s="178"/>
      <c r="M25" s="179"/>
      <c r="N25" s="176"/>
      <c r="O25" s="177"/>
    </row>
    <row r="26" spans="1:15" x14ac:dyDescent="0.2">
      <c r="A26" s="57"/>
      <c r="B26" s="88"/>
      <c r="C26" s="73"/>
      <c r="D26" s="33"/>
      <c r="E26" s="73"/>
      <c r="F26" s="33"/>
      <c r="G26" s="73"/>
      <c r="H26" s="173"/>
      <c r="I26" s="173"/>
      <c r="J26" s="178"/>
      <c r="K26" s="82"/>
      <c r="L26" s="178"/>
      <c r="M26" s="179"/>
      <c r="N26" s="176"/>
      <c r="O26" s="177"/>
    </row>
    <row r="27" spans="1:15" ht="12.75" thickBot="1" x14ac:dyDescent="0.25">
      <c r="A27" s="58"/>
      <c r="B27" s="89"/>
      <c r="C27" s="74"/>
      <c r="D27" s="43"/>
      <c r="E27" s="74"/>
      <c r="F27" s="43"/>
      <c r="G27" s="74"/>
      <c r="H27" s="173"/>
      <c r="I27" s="173"/>
      <c r="J27" s="173"/>
      <c r="K27" s="173"/>
      <c r="L27" s="173"/>
      <c r="M27" s="173"/>
      <c r="N27" s="176"/>
      <c r="O27" s="177"/>
    </row>
    <row r="28" spans="1:15" x14ac:dyDescent="0.2">
      <c r="A28" s="30"/>
      <c r="B28" s="30"/>
      <c r="C28" s="69"/>
      <c r="D28" s="14"/>
      <c r="E28" s="14"/>
      <c r="F28" s="14"/>
      <c r="G28" s="174"/>
      <c r="H28" s="173"/>
      <c r="I28" s="173"/>
      <c r="J28" s="173"/>
      <c r="K28" s="173"/>
      <c r="L28" s="173"/>
      <c r="M28" s="173"/>
      <c r="N28" s="173"/>
      <c r="O28" s="173"/>
    </row>
    <row r="29" spans="1:15" x14ac:dyDescent="0.2">
      <c r="A29" s="30"/>
      <c r="B29" s="30"/>
      <c r="C29" s="69"/>
      <c r="D29" s="14"/>
      <c r="E29" s="14"/>
      <c r="F29" s="14"/>
      <c r="G29" s="174"/>
      <c r="H29" s="173"/>
      <c r="I29" s="173"/>
      <c r="J29" s="173"/>
      <c r="K29" s="173"/>
      <c r="L29" s="173"/>
      <c r="M29" s="173"/>
      <c r="N29" s="173"/>
      <c r="O29" s="173"/>
    </row>
    <row r="30" spans="1:15" x14ac:dyDescent="0.2">
      <c r="J30" s="178"/>
      <c r="K30" s="178"/>
      <c r="L30" s="178"/>
      <c r="M30" s="178"/>
    </row>
    <row r="31" spans="1:15" x14ac:dyDescent="0.2">
      <c r="H31" s="178"/>
      <c r="I31" s="180"/>
      <c r="J31" s="178"/>
      <c r="K31" s="168"/>
      <c r="L31" s="168"/>
      <c r="M31" s="168"/>
    </row>
    <row r="32" spans="1:15" x14ac:dyDescent="0.2">
      <c r="H32" s="178"/>
      <c r="I32" s="180"/>
      <c r="J32" s="178"/>
      <c r="K32" s="168"/>
      <c r="L32" s="168"/>
      <c r="M32" s="168"/>
    </row>
    <row r="33" spans="8:13" ht="12.75" customHeight="1" x14ac:dyDescent="0.2">
      <c r="H33" s="178"/>
      <c r="I33" s="180"/>
      <c r="J33" s="178"/>
      <c r="K33" s="168"/>
      <c r="L33" s="168"/>
      <c r="M33" s="168"/>
    </row>
    <row r="34" spans="8:13" x14ac:dyDescent="0.2">
      <c r="H34" s="178"/>
      <c r="I34" s="180"/>
      <c r="J34" s="178"/>
      <c r="K34" s="168"/>
      <c r="L34" s="168"/>
      <c r="M34" s="168"/>
    </row>
    <row r="35" spans="8:13" ht="13.5" customHeight="1" x14ac:dyDescent="0.2">
      <c r="H35" s="178"/>
      <c r="I35" s="180"/>
      <c r="J35" s="178"/>
      <c r="K35" s="168"/>
      <c r="L35" s="168"/>
      <c r="M35" s="168"/>
    </row>
    <row r="36" spans="8:13" ht="12.75" customHeight="1" x14ac:dyDescent="0.2">
      <c r="H36" s="178"/>
      <c r="I36" s="180"/>
      <c r="J36" s="178"/>
      <c r="K36" s="168"/>
      <c r="L36" s="168"/>
      <c r="M36" s="168"/>
    </row>
    <row r="37" spans="8:13" ht="12.75" customHeight="1" x14ac:dyDescent="0.2">
      <c r="H37" s="178"/>
      <c r="I37" s="180"/>
      <c r="J37" s="178"/>
      <c r="K37" s="168"/>
      <c r="L37" s="168"/>
      <c r="M37" s="168"/>
    </row>
    <row r="38" spans="8:13" ht="12.75" customHeight="1" x14ac:dyDescent="0.2">
      <c r="H38" s="178"/>
      <c r="I38" s="180"/>
      <c r="J38" s="178"/>
      <c r="K38" s="168"/>
      <c r="L38" s="168"/>
      <c r="M38" s="168"/>
    </row>
    <row r="39" spans="8:13" ht="12.75" customHeight="1" x14ac:dyDescent="0.2"/>
  </sheetData>
  <mergeCells count="20">
    <mergeCell ref="A22:A23"/>
    <mergeCell ref="B22:G22"/>
    <mergeCell ref="A7:A8"/>
    <mergeCell ref="B7:G7"/>
    <mergeCell ref="H7:M7"/>
    <mergeCell ref="B18:G18"/>
    <mergeCell ref="B19:G19"/>
    <mergeCell ref="B20:C20"/>
    <mergeCell ref="D20:E20"/>
    <mergeCell ref="F20:G20"/>
    <mergeCell ref="B3:G3"/>
    <mergeCell ref="H3:M3"/>
    <mergeCell ref="B4:G4"/>
    <mergeCell ref="H4:M4"/>
    <mergeCell ref="B5:C5"/>
    <mergeCell ref="D5:E5"/>
    <mergeCell ref="F5:G5"/>
    <mergeCell ref="H5:I5"/>
    <mergeCell ref="J5:K5"/>
    <mergeCell ref="L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0"/>
  <dimension ref="A1:U38"/>
  <sheetViews>
    <sheetView showGridLines="0" zoomScaleNormal="100" workbookViewId="0">
      <selection activeCell="B3" sqref="B3:M6"/>
    </sheetView>
  </sheetViews>
  <sheetFormatPr defaultRowHeight="12" x14ac:dyDescent="0.2"/>
  <cols>
    <col min="1" max="1" width="9.42578125" style="123" customWidth="1"/>
    <col min="2" max="2" width="14.42578125" style="123" customWidth="1"/>
    <col min="3" max="3" width="8" style="123" bestFit="1" customWidth="1"/>
    <col min="4" max="4" width="14.42578125" style="123" customWidth="1"/>
    <col min="5" max="5" width="8" style="123" bestFit="1" customWidth="1"/>
    <col min="6" max="6" width="14.42578125" style="123" customWidth="1"/>
    <col min="7" max="7" width="8" style="123" bestFit="1" customWidth="1"/>
    <col min="8" max="8" width="14.42578125" style="123" customWidth="1"/>
    <col min="9" max="9" width="8" style="123" bestFit="1" customWidth="1"/>
    <col min="10" max="10" width="14.42578125" style="123" customWidth="1"/>
    <col min="11" max="11" width="8" style="123" bestFit="1" customWidth="1"/>
    <col min="12" max="12" width="14.42578125" style="123" customWidth="1"/>
    <col min="13" max="13" width="8" style="123" bestFit="1" customWidth="1"/>
    <col min="14" max="26" width="9.140625" style="123" customWidth="1"/>
    <col min="27" max="16384" width="9.140625" style="123"/>
  </cols>
  <sheetData>
    <row r="1" spans="1:21" ht="18.75" x14ac:dyDescent="0.3">
      <c r="A1" s="164" t="s">
        <v>63</v>
      </c>
      <c r="B1" s="173"/>
      <c r="C1" s="173"/>
      <c r="D1" s="173"/>
      <c r="E1" s="173"/>
      <c r="F1" s="173"/>
      <c r="G1" s="173"/>
      <c r="H1" s="173"/>
      <c r="I1" s="173"/>
      <c r="J1" s="173"/>
      <c r="K1" s="173"/>
      <c r="L1" s="173"/>
      <c r="M1" s="165" t="str">
        <f>Obsah!$A$1</f>
        <v>I. čtvrtletí 2019</v>
      </c>
      <c r="N1" s="173"/>
      <c r="O1" s="173"/>
    </row>
    <row r="2" spans="1:21" ht="7.5" customHeight="1" x14ac:dyDescent="0.3">
      <c r="A2" s="164"/>
      <c r="B2" s="173"/>
      <c r="C2" s="173"/>
      <c r="D2" s="173"/>
      <c r="E2" s="173"/>
      <c r="F2" s="173"/>
      <c r="G2" s="173"/>
      <c r="H2" s="173"/>
      <c r="I2" s="173"/>
      <c r="J2" s="173"/>
      <c r="K2" s="173"/>
      <c r="L2" s="173"/>
      <c r="M2" s="173"/>
      <c r="N2" s="173"/>
      <c r="O2" s="173"/>
    </row>
    <row r="3" spans="1:21" x14ac:dyDescent="0.2">
      <c r="A3" s="55"/>
      <c r="B3" s="541"/>
      <c r="C3" s="541"/>
      <c r="D3" s="541"/>
      <c r="E3" s="541"/>
      <c r="F3" s="541"/>
      <c r="G3" s="542"/>
      <c r="H3" s="543"/>
      <c r="I3" s="541"/>
      <c r="J3" s="541"/>
      <c r="K3" s="541"/>
      <c r="L3" s="541"/>
      <c r="M3" s="541"/>
      <c r="N3" s="15"/>
    </row>
    <row r="4" spans="1:21" ht="13.5" customHeight="1" x14ac:dyDescent="0.2">
      <c r="A4" s="55"/>
      <c r="B4" s="544"/>
      <c r="C4" s="545"/>
      <c r="D4" s="545"/>
      <c r="E4" s="545"/>
      <c r="F4" s="545"/>
      <c r="G4" s="546"/>
      <c r="H4" s="544"/>
      <c r="I4" s="545"/>
      <c r="J4" s="545"/>
      <c r="K4" s="545"/>
      <c r="L4" s="545"/>
      <c r="M4" s="545"/>
      <c r="N4" s="70"/>
    </row>
    <row r="5" spans="1:21" x14ac:dyDescent="0.2">
      <c r="A5" s="26"/>
      <c r="B5" s="539"/>
      <c r="C5" s="547"/>
      <c r="D5" s="539"/>
      <c r="E5" s="547"/>
      <c r="F5" s="539"/>
      <c r="G5" s="547"/>
      <c r="H5" s="539"/>
      <c r="I5" s="547"/>
      <c r="J5" s="539"/>
      <c r="K5" s="547"/>
      <c r="L5" s="539"/>
      <c r="M5" s="540"/>
      <c r="N5" s="90"/>
    </row>
    <row r="6" spans="1:21" x14ac:dyDescent="0.2">
      <c r="A6" s="24"/>
      <c r="B6" s="95"/>
      <c r="C6" s="60"/>
      <c r="D6" s="60"/>
      <c r="E6" s="60"/>
      <c r="F6" s="60"/>
      <c r="G6" s="60"/>
      <c r="H6" s="60"/>
      <c r="I6" s="60"/>
      <c r="J6" s="60"/>
      <c r="K6" s="60"/>
      <c r="L6" s="60"/>
      <c r="M6" s="80"/>
      <c r="N6" s="90"/>
    </row>
    <row r="7" spans="1:21" x14ac:dyDescent="0.2">
      <c r="A7" s="531"/>
      <c r="B7" s="550"/>
      <c r="C7" s="551"/>
      <c r="D7" s="551"/>
      <c r="E7" s="551"/>
      <c r="F7" s="551"/>
      <c r="G7" s="553"/>
      <c r="H7" s="550"/>
      <c r="I7" s="551"/>
      <c r="J7" s="551"/>
      <c r="K7" s="551"/>
      <c r="L7" s="551"/>
      <c r="M7" s="551"/>
      <c r="N7" s="71"/>
    </row>
    <row r="8" spans="1:21" x14ac:dyDescent="0.2">
      <c r="A8" s="552"/>
      <c r="B8" s="62"/>
      <c r="C8" s="77"/>
      <c r="D8" s="63"/>
      <c r="E8" s="77"/>
      <c r="F8" s="63"/>
      <c r="G8" s="77"/>
      <c r="H8" s="62"/>
      <c r="I8" s="77"/>
      <c r="J8" s="63"/>
      <c r="K8" s="77"/>
      <c r="L8" s="63"/>
      <c r="M8" s="77"/>
      <c r="N8" s="2"/>
    </row>
    <row r="9" spans="1:21" x14ac:dyDescent="0.2">
      <c r="A9" s="64"/>
      <c r="B9" s="166"/>
      <c r="C9" s="167"/>
      <c r="D9" s="31"/>
      <c r="E9" s="167"/>
      <c r="F9" s="31"/>
      <c r="G9" s="167"/>
      <c r="H9" s="166"/>
      <c r="I9" s="167"/>
      <c r="J9" s="31"/>
      <c r="K9" s="167"/>
      <c r="L9" s="31"/>
      <c r="M9" s="167"/>
      <c r="N9" s="82"/>
      <c r="O9" s="179"/>
    </row>
    <row r="10" spans="1:21" x14ac:dyDescent="0.2">
      <c r="A10" s="64"/>
      <c r="B10" s="166"/>
      <c r="C10" s="167"/>
      <c r="D10" s="31"/>
      <c r="E10" s="167"/>
      <c r="F10" s="31"/>
      <c r="G10" s="167"/>
      <c r="H10" s="166"/>
      <c r="I10" s="167"/>
      <c r="J10" s="31"/>
      <c r="K10" s="167"/>
      <c r="L10" s="31"/>
      <c r="M10" s="167"/>
      <c r="N10" s="82"/>
      <c r="O10" s="179"/>
    </row>
    <row r="11" spans="1:21" x14ac:dyDescent="0.2">
      <c r="A11" s="54"/>
      <c r="B11" s="51"/>
      <c r="C11" s="167"/>
      <c r="D11" s="19"/>
      <c r="E11" s="167"/>
      <c r="F11" s="19"/>
      <c r="G11" s="167"/>
      <c r="H11" s="51"/>
      <c r="I11" s="167"/>
      <c r="J11" s="19"/>
      <c r="K11" s="167"/>
      <c r="L11" s="19"/>
      <c r="M11" s="167"/>
      <c r="N11" s="82"/>
      <c r="O11" s="179"/>
    </row>
    <row r="12" spans="1:21" x14ac:dyDescent="0.2">
      <c r="A12" s="54"/>
      <c r="B12" s="166"/>
      <c r="C12" s="167"/>
      <c r="D12" s="31"/>
      <c r="E12" s="167"/>
      <c r="F12" s="31"/>
      <c r="G12" s="167"/>
      <c r="H12" s="166"/>
      <c r="I12" s="167"/>
      <c r="J12" s="31"/>
      <c r="K12" s="167"/>
      <c r="L12" s="31"/>
      <c r="M12" s="167"/>
      <c r="N12" s="82"/>
      <c r="O12" s="179"/>
    </row>
    <row r="13" spans="1:21" x14ac:dyDescent="0.2">
      <c r="A13" s="54"/>
      <c r="B13" s="51"/>
      <c r="C13" s="167"/>
      <c r="D13" s="19"/>
      <c r="E13" s="167"/>
      <c r="F13" s="19"/>
      <c r="G13" s="167"/>
      <c r="H13" s="51"/>
      <c r="I13" s="167"/>
      <c r="J13" s="19"/>
      <c r="K13" s="167"/>
      <c r="L13" s="19"/>
      <c r="M13" s="167"/>
      <c r="N13" s="82"/>
      <c r="O13" s="179"/>
    </row>
    <row r="14" spans="1:21" x14ac:dyDescent="0.2">
      <c r="A14" s="54"/>
      <c r="B14" s="166"/>
      <c r="C14" s="167"/>
      <c r="D14" s="31"/>
      <c r="E14" s="167"/>
      <c r="F14" s="31"/>
      <c r="G14" s="167"/>
      <c r="H14" s="166"/>
      <c r="I14" s="167"/>
      <c r="J14" s="31"/>
      <c r="K14" s="167"/>
      <c r="L14" s="31"/>
      <c r="M14" s="167"/>
      <c r="N14" s="82"/>
      <c r="O14" s="179"/>
      <c r="P14" s="30"/>
      <c r="Q14" s="69"/>
      <c r="R14" s="14"/>
      <c r="S14" s="14"/>
      <c r="T14" s="14"/>
      <c r="U14" s="14"/>
    </row>
    <row r="15" spans="1:21" x14ac:dyDescent="0.2">
      <c r="A15" s="54"/>
      <c r="B15" s="166"/>
      <c r="C15" s="167"/>
      <c r="D15" s="31"/>
      <c r="E15" s="169"/>
      <c r="F15" s="31"/>
      <c r="G15" s="169"/>
      <c r="H15" s="166"/>
      <c r="I15" s="169"/>
      <c r="J15" s="31"/>
      <c r="K15" s="169"/>
      <c r="L15" s="31"/>
      <c r="M15" s="169"/>
      <c r="N15" s="82"/>
      <c r="O15" s="179"/>
      <c r="P15" s="30"/>
      <c r="Q15" s="69"/>
      <c r="R15" s="14"/>
      <c r="S15" s="14"/>
      <c r="T15" s="14"/>
      <c r="U15" s="14"/>
    </row>
    <row r="16" spans="1:21" ht="12.75" thickBot="1" x14ac:dyDescent="0.25">
      <c r="A16" s="25"/>
      <c r="B16" s="44"/>
      <c r="C16" s="170"/>
      <c r="D16" s="8"/>
      <c r="E16" s="171"/>
      <c r="F16" s="8"/>
      <c r="G16" s="171"/>
      <c r="H16" s="44"/>
      <c r="I16" s="172"/>
      <c r="J16" s="8"/>
      <c r="K16" s="172"/>
      <c r="L16" s="8"/>
      <c r="M16" s="172"/>
      <c r="N16" s="82"/>
      <c r="O16" s="179"/>
      <c r="P16" s="30"/>
      <c r="Q16" s="69"/>
      <c r="R16" s="14"/>
      <c r="S16" s="14"/>
      <c r="T16" s="14"/>
      <c r="U16" s="14"/>
    </row>
    <row r="17" spans="1:20" x14ac:dyDescent="0.2">
      <c r="A17" s="28"/>
      <c r="B17" s="173"/>
      <c r="C17" s="173"/>
      <c r="D17" s="173"/>
      <c r="E17" s="173"/>
      <c r="F17" s="173"/>
      <c r="G17" s="173"/>
      <c r="H17" s="173"/>
      <c r="I17" s="173"/>
      <c r="J17" s="173"/>
      <c r="K17" s="173"/>
      <c r="L17" s="174"/>
      <c r="M17" s="174"/>
      <c r="N17" s="175"/>
      <c r="O17" s="174"/>
    </row>
    <row r="18" spans="1:20" x14ac:dyDescent="0.2">
      <c r="A18" s="81"/>
      <c r="B18" s="541"/>
      <c r="C18" s="541"/>
      <c r="D18" s="541"/>
      <c r="E18" s="541"/>
      <c r="F18" s="541"/>
      <c r="G18" s="542"/>
      <c r="H18" s="13"/>
      <c r="I18" s="13"/>
      <c r="J18" s="13"/>
      <c r="K18" s="13"/>
      <c r="L18" s="13"/>
      <c r="M18" s="13"/>
      <c r="N18" s="176"/>
      <c r="O18" s="173"/>
      <c r="P18" s="91"/>
      <c r="Q18" s="69"/>
      <c r="R18" s="14"/>
      <c r="S18" s="14"/>
      <c r="T18" s="14"/>
    </row>
    <row r="19" spans="1:20" x14ac:dyDescent="0.2">
      <c r="A19" s="67"/>
      <c r="B19" s="554"/>
      <c r="C19" s="555"/>
      <c r="D19" s="555"/>
      <c r="E19" s="555"/>
      <c r="F19" s="555"/>
      <c r="G19" s="555"/>
      <c r="H19" s="176"/>
      <c r="I19" s="177"/>
      <c r="J19" s="178"/>
      <c r="K19" s="82"/>
      <c r="L19" s="178"/>
      <c r="M19" s="179"/>
      <c r="N19" s="176"/>
      <c r="O19" s="173"/>
      <c r="P19" s="91"/>
      <c r="Q19" s="69"/>
      <c r="R19" s="14"/>
      <c r="S19" s="14"/>
      <c r="T19" s="14"/>
    </row>
    <row r="20" spans="1:20" x14ac:dyDescent="0.2">
      <c r="A20" s="68"/>
      <c r="B20" s="540"/>
      <c r="C20" s="547"/>
      <c r="D20" s="540"/>
      <c r="E20" s="547"/>
      <c r="F20" s="540"/>
      <c r="G20" s="547"/>
      <c r="H20" s="176"/>
      <c r="I20" s="177"/>
      <c r="J20" s="178"/>
      <c r="K20" s="82"/>
      <c r="L20" s="178"/>
      <c r="M20" s="179"/>
      <c r="N20" s="176"/>
      <c r="O20" s="173"/>
      <c r="P20" s="91"/>
      <c r="Q20" s="69"/>
      <c r="R20" s="75"/>
      <c r="S20" s="75"/>
      <c r="T20" s="75"/>
    </row>
    <row r="21" spans="1:20" x14ac:dyDescent="0.2">
      <c r="A21" s="94"/>
      <c r="B21" s="95"/>
      <c r="C21" s="60"/>
      <c r="D21" s="60"/>
      <c r="E21" s="60"/>
      <c r="F21" s="60"/>
      <c r="G21" s="80"/>
      <c r="H21" s="176"/>
      <c r="I21" s="177"/>
      <c r="J21" s="178"/>
      <c r="K21" s="82"/>
      <c r="L21" s="178"/>
      <c r="M21" s="179"/>
      <c r="N21" s="176"/>
      <c r="O21" s="173"/>
      <c r="P21" s="91"/>
      <c r="Q21" s="69"/>
      <c r="R21" s="14"/>
      <c r="S21" s="14"/>
      <c r="T21" s="14"/>
    </row>
    <row r="22" spans="1:20" x14ac:dyDescent="0.2">
      <c r="A22" s="548"/>
      <c r="B22" s="550"/>
      <c r="C22" s="551"/>
      <c r="D22" s="551"/>
      <c r="E22" s="551"/>
      <c r="F22" s="551"/>
      <c r="G22" s="551"/>
      <c r="H22" s="176"/>
      <c r="I22" s="177"/>
      <c r="J22" s="178"/>
      <c r="K22" s="82"/>
      <c r="L22" s="178"/>
      <c r="M22" s="179"/>
      <c r="N22" s="176"/>
      <c r="O22" s="173"/>
      <c r="P22" s="91"/>
      <c r="Q22" s="69"/>
      <c r="R22" s="14"/>
      <c r="S22" s="14"/>
      <c r="T22" s="14"/>
    </row>
    <row r="23" spans="1:20" x14ac:dyDescent="0.2">
      <c r="A23" s="549"/>
      <c r="B23" s="62"/>
      <c r="C23" s="78"/>
      <c r="D23" s="63"/>
      <c r="E23" s="78"/>
      <c r="F23" s="63"/>
      <c r="G23" s="78"/>
      <c r="H23" s="173"/>
      <c r="I23" s="173"/>
      <c r="J23" s="178"/>
      <c r="K23" s="82"/>
      <c r="L23" s="178"/>
      <c r="M23" s="179"/>
      <c r="N23" s="176"/>
      <c r="O23" s="173"/>
      <c r="P23" s="91"/>
      <c r="Q23" s="69"/>
      <c r="R23" s="72"/>
      <c r="S23" s="75"/>
      <c r="T23" s="75"/>
    </row>
    <row r="24" spans="1:20" x14ac:dyDescent="0.2">
      <c r="A24" s="57"/>
      <c r="B24" s="88"/>
      <c r="C24" s="73"/>
      <c r="D24" s="33"/>
      <c r="E24" s="73"/>
      <c r="F24" s="33"/>
      <c r="G24" s="73"/>
      <c r="H24" s="173"/>
      <c r="I24" s="173"/>
      <c r="J24" s="178"/>
      <c r="K24" s="82"/>
      <c r="L24" s="178"/>
      <c r="M24" s="179"/>
      <c r="N24" s="176"/>
      <c r="O24" s="177"/>
      <c r="T24" s="174"/>
    </row>
    <row r="25" spans="1:20" x14ac:dyDescent="0.2">
      <c r="A25" s="57"/>
      <c r="B25" s="88"/>
      <c r="C25" s="73"/>
      <c r="D25" s="33"/>
      <c r="E25" s="73"/>
      <c r="F25" s="33"/>
      <c r="G25" s="73"/>
      <c r="H25" s="173"/>
      <c r="I25" s="173"/>
      <c r="J25" s="178"/>
      <c r="K25" s="82"/>
      <c r="L25" s="178"/>
      <c r="M25" s="179"/>
      <c r="N25" s="176"/>
      <c r="O25" s="177"/>
    </row>
    <row r="26" spans="1:20" x14ac:dyDescent="0.2">
      <c r="A26" s="57"/>
      <c r="B26" s="88"/>
      <c r="C26" s="73"/>
      <c r="D26" s="33"/>
      <c r="E26" s="73"/>
      <c r="F26" s="33"/>
      <c r="G26" s="73"/>
      <c r="H26" s="173"/>
      <c r="I26" s="173"/>
      <c r="J26" s="178"/>
      <c r="K26" s="82"/>
      <c r="L26" s="178"/>
      <c r="M26" s="179"/>
      <c r="N26" s="176"/>
      <c r="O26" s="177"/>
    </row>
    <row r="27" spans="1:20" ht="12.75" thickBot="1" x14ac:dyDescent="0.25">
      <c r="A27" s="58"/>
      <c r="B27" s="89"/>
      <c r="C27" s="74"/>
      <c r="D27" s="43"/>
      <c r="E27" s="74"/>
      <c r="F27" s="43"/>
      <c r="G27" s="74"/>
      <c r="H27" s="173"/>
      <c r="I27" s="173"/>
      <c r="J27" s="173"/>
      <c r="K27" s="173"/>
      <c r="L27" s="173"/>
      <c r="M27" s="173"/>
      <c r="N27" s="176"/>
      <c r="O27" s="177"/>
    </row>
    <row r="28" spans="1:20" x14ac:dyDescent="0.2">
      <c r="A28" s="30"/>
      <c r="B28" s="30"/>
      <c r="C28" s="69"/>
      <c r="D28" s="14"/>
      <c r="E28" s="14"/>
      <c r="F28" s="14"/>
      <c r="G28" s="174"/>
      <c r="H28" s="173"/>
      <c r="I28" s="173"/>
      <c r="J28" s="173"/>
      <c r="K28" s="173"/>
      <c r="L28" s="173"/>
      <c r="M28" s="173"/>
    </row>
    <row r="29" spans="1:20" x14ac:dyDescent="0.2">
      <c r="H29" s="173"/>
      <c r="I29" s="173"/>
      <c r="J29" s="173"/>
      <c r="K29" s="173"/>
      <c r="L29" s="173"/>
      <c r="M29" s="173"/>
    </row>
    <row r="30" spans="1:20" x14ac:dyDescent="0.2">
      <c r="J30" s="178"/>
      <c r="K30" s="178"/>
      <c r="L30" s="178"/>
      <c r="M30" s="178"/>
    </row>
    <row r="31" spans="1:20" x14ac:dyDescent="0.2">
      <c r="H31" s="178"/>
      <c r="I31" s="180"/>
      <c r="J31" s="178"/>
      <c r="K31" s="168"/>
      <c r="L31" s="168"/>
      <c r="M31" s="168"/>
    </row>
    <row r="32" spans="1:20" ht="12.75" customHeight="1" x14ac:dyDescent="0.2">
      <c r="H32" s="178"/>
      <c r="I32" s="180"/>
      <c r="J32" s="178"/>
      <c r="K32" s="168"/>
      <c r="L32" s="168"/>
      <c r="M32" s="168"/>
    </row>
    <row r="33" spans="8:13" x14ac:dyDescent="0.2">
      <c r="H33" s="178"/>
      <c r="I33" s="180"/>
      <c r="J33" s="178"/>
      <c r="K33" s="168"/>
      <c r="L33" s="168"/>
      <c r="M33" s="168"/>
    </row>
    <row r="34" spans="8:13" ht="13.5" customHeight="1" x14ac:dyDescent="0.2">
      <c r="H34" s="178"/>
      <c r="I34" s="180"/>
      <c r="J34" s="178"/>
      <c r="K34" s="168"/>
      <c r="L34" s="168"/>
      <c r="M34" s="168"/>
    </row>
    <row r="35" spans="8:13" ht="12.75" customHeight="1" x14ac:dyDescent="0.2">
      <c r="H35" s="178"/>
      <c r="I35" s="180"/>
      <c r="J35" s="178"/>
      <c r="K35" s="168"/>
      <c r="L35" s="168"/>
      <c r="M35" s="168"/>
    </row>
    <row r="36" spans="8:13" ht="12.75" customHeight="1" x14ac:dyDescent="0.2">
      <c r="H36" s="178"/>
      <c r="I36" s="180"/>
      <c r="J36" s="178"/>
      <c r="K36" s="168"/>
      <c r="L36" s="168"/>
      <c r="M36" s="168"/>
    </row>
    <row r="37" spans="8:13" ht="12.75" customHeight="1" x14ac:dyDescent="0.2">
      <c r="H37" s="178"/>
      <c r="I37" s="180"/>
      <c r="J37" s="178"/>
      <c r="K37" s="168"/>
      <c r="L37" s="168"/>
      <c r="M37" s="168"/>
    </row>
    <row r="38" spans="8:13" ht="12.75" customHeight="1" x14ac:dyDescent="0.2">
      <c r="H38" s="178"/>
      <c r="I38" s="180"/>
      <c r="J38" s="178"/>
      <c r="K38" s="168"/>
      <c r="L38" s="168"/>
      <c r="M38" s="168"/>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1"/>
  <dimension ref="A1:X39"/>
  <sheetViews>
    <sheetView showGridLines="0" zoomScaleNormal="100" workbookViewId="0">
      <selection activeCell="B3" sqref="B3:M6"/>
    </sheetView>
  </sheetViews>
  <sheetFormatPr defaultRowHeight="12" x14ac:dyDescent="0.2"/>
  <cols>
    <col min="1" max="1" width="9.42578125" style="123" customWidth="1"/>
    <col min="2" max="2" width="14.42578125" style="123" customWidth="1"/>
    <col min="3" max="3" width="8" style="123" bestFit="1" customWidth="1"/>
    <col min="4" max="4" width="14.42578125" style="123" customWidth="1"/>
    <col min="5" max="5" width="8" style="123" bestFit="1" customWidth="1"/>
    <col min="6" max="6" width="14.42578125" style="123" customWidth="1"/>
    <col min="7" max="7" width="8" style="123" customWidth="1"/>
    <col min="8" max="8" width="14.42578125" style="123" customWidth="1"/>
    <col min="9" max="9" width="8" style="123" bestFit="1" customWidth="1"/>
    <col min="10" max="10" width="14.42578125" style="123" customWidth="1"/>
    <col min="11" max="11" width="8" style="123" customWidth="1"/>
    <col min="12" max="12" width="14.42578125" style="123" customWidth="1"/>
    <col min="13" max="13" width="8" style="123" customWidth="1"/>
    <col min="14" max="26" width="9.140625" style="123" customWidth="1"/>
    <col min="27" max="16384" width="9.140625" style="123"/>
  </cols>
  <sheetData>
    <row r="1" spans="1:24" ht="18.75" x14ac:dyDescent="0.3">
      <c r="A1" s="164" t="s">
        <v>64</v>
      </c>
      <c r="M1" s="165" t="str">
        <f>Obsah!$A$1</f>
        <v>I. čtvrtletí 2019</v>
      </c>
    </row>
    <row r="2" spans="1:24" ht="7.5" customHeight="1" x14ac:dyDescent="0.2"/>
    <row r="3" spans="1:24" x14ac:dyDescent="0.2">
      <c r="A3" s="55"/>
      <c r="B3" s="541"/>
      <c r="C3" s="541"/>
      <c r="D3" s="541"/>
      <c r="E3" s="541"/>
      <c r="F3" s="541"/>
      <c r="G3" s="542"/>
      <c r="H3" s="543"/>
      <c r="I3" s="541"/>
      <c r="J3" s="541"/>
      <c r="K3" s="541"/>
      <c r="L3" s="541"/>
      <c r="M3" s="541"/>
      <c r="N3" s="15"/>
    </row>
    <row r="4" spans="1:24" x14ac:dyDescent="0.2">
      <c r="A4" s="55"/>
      <c r="B4" s="544"/>
      <c r="C4" s="545"/>
      <c r="D4" s="545"/>
      <c r="E4" s="545"/>
      <c r="F4" s="545"/>
      <c r="G4" s="546"/>
      <c r="H4" s="544"/>
      <c r="I4" s="545"/>
      <c r="J4" s="545"/>
      <c r="K4" s="545"/>
      <c r="L4" s="545"/>
      <c r="M4" s="545"/>
      <c r="N4" s="70"/>
    </row>
    <row r="5" spans="1:24" x14ac:dyDescent="0.2">
      <c r="A5" s="26"/>
      <c r="B5" s="539"/>
      <c r="C5" s="547"/>
      <c r="D5" s="539"/>
      <c r="E5" s="547"/>
      <c r="F5" s="539"/>
      <c r="G5" s="547"/>
      <c r="H5" s="539"/>
      <c r="I5" s="547"/>
      <c r="J5" s="539"/>
      <c r="K5" s="547"/>
      <c r="L5" s="539"/>
      <c r="M5" s="540"/>
      <c r="N5" s="90"/>
    </row>
    <row r="6" spans="1:24" x14ac:dyDescent="0.2">
      <c r="A6" s="24"/>
      <c r="B6" s="95"/>
      <c r="C6" s="60"/>
      <c r="D6" s="60"/>
      <c r="E6" s="60"/>
      <c r="F6" s="60"/>
      <c r="G6" s="60"/>
      <c r="H6" s="60"/>
      <c r="I6" s="60"/>
      <c r="J6" s="60"/>
      <c r="K6" s="60"/>
      <c r="L6" s="60"/>
      <c r="M6" s="61"/>
      <c r="N6" s="90"/>
    </row>
    <row r="7" spans="1:24" x14ac:dyDescent="0.2">
      <c r="A7" s="531"/>
      <c r="B7" s="550"/>
      <c r="C7" s="551"/>
      <c r="D7" s="551"/>
      <c r="E7" s="551"/>
      <c r="F7" s="551"/>
      <c r="G7" s="553"/>
      <c r="H7" s="550"/>
      <c r="I7" s="551"/>
      <c r="J7" s="551"/>
      <c r="K7" s="551"/>
      <c r="L7" s="551"/>
      <c r="M7" s="551"/>
      <c r="N7" s="71"/>
    </row>
    <row r="8" spans="1:24" x14ac:dyDescent="0.2">
      <c r="A8" s="552"/>
      <c r="B8" s="62"/>
      <c r="C8" s="77"/>
      <c r="D8" s="63"/>
      <c r="E8" s="77"/>
      <c r="F8" s="63"/>
      <c r="G8" s="77"/>
      <c r="H8" s="62"/>
      <c r="I8" s="77"/>
      <c r="J8" s="63"/>
      <c r="K8" s="77"/>
      <c r="L8" s="63"/>
      <c r="M8" s="77"/>
      <c r="N8" s="2"/>
    </row>
    <row r="9" spans="1:24" x14ac:dyDescent="0.2">
      <c r="A9" s="64"/>
      <c r="B9" s="166"/>
      <c r="C9" s="167"/>
      <c r="D9" s="31"/>
      <c r="E9" s="167"/>
      <c r="F9" s="31"/>
      <c r="G9" s="167"/>
      <c r="H9" s="166"/>
      <c r="I9" s="167"/>
      <c r="J9" s="31"/>
      <c r="K9" s="167"/>
      <c r="L9" s="31"/>
      <c r="M9" s="167"/>
      <c r="N9" s="82"/>
      <c r="O9" s="179"/>
      <c r="X9" s="168"/>
    </row>
    <row r="10" spans="1:24" x14ac:dyDescent="0.2">
      <c r="A10" s="54"/>
      <c r="B10" s="166"/>
      <c r="C10" s="167"/>
      <c r="D10" s="31"/>
      <c r="E10" s="167"/>
      <c r="F10" s="31"/>
      <c r="G10" s="167"/>
      <c r="H10" s="166"/>
      <c r="I10" s="167"/>
      <c r="J10" s="31"/>
      <c r="K10" s="167"/>
      <c r="L10" s="31"/>
      <c r="M10" s="167"/>
      <c r="N10" s="82"/>
      <c r="O10" s="179"/>
      <c r="X10" s="168"/>
    </row>
    <row r="11" spans="1:24" x14ac:dyDescent="0.2">
      <c r="A11" s="54"/>
      <c r="B11" s="51"/>
      <c r="C11" s="167"/>
      <c r="D11" s="19"/>
      <c r="E11" s="167"/>
      <c r="F11" s="19"/>
      <c r="G11" s="167"/>
      <c r="H11" s="51"/>
      <c r="I11" s="167"/>
      <c r="J11" s="19"/>
      <c r="K11" s="167"/>
      <c r="L11" s="19"/>
      <c r="M11" s="167"/>
      <c r="N11" s="82"/>
      <c r="O11" s="179"/>
      <c r="X11" s="168"/>
    </row>
    <row r="12" spans="1:24" x14ac:dyDescent="0.2">
      <c r="A12" s="54"/>
      <c r="B12" s="166"/>
      <c r="C12" s="167"/>
      <c r="D12" s="31"/>
      <c r="E12" s="167"/>
      <c r="F12" s="31"/>
      <c r="G12" s="167"/>
      <c r="H12" s="166"/>
      <c r="I12" s="167"/>
      <c r="J12" s="31"/>
      <c r="K12" s="167"/>
      <c r="L12" s="31"/>
      <c r="M12" s="167"/>
      <c r="N12" s="82"/>
      <c r="O12" s="179"/>
      <c r="X12" s="168"/>
    </row>
    <row r="13" spans="1:24" x14ac:dyDescent="0.2">
      <c r="A13" s="54"/>
      <c r="B13" s="51"/>
      <c r="C13" s="167"/>
      <c r="D13" s="19"/>
      <c r="E13" s="167"/>
      <c r="F13" s="19"/>
      <c r="G13" s="167"/>
      <c r="H13" s="51"/>
      <c r="I13" s="167"/>
      <c r="J13" s="19"/>
      <c r="K13" s="167"/>
      <c r="L13" s="19"/>
      <c r="M13" s="167"/>
      <c r="N13" s="82"/>
      <c r="O13" s="179"/>
      <c r="X13" s="168"/>
    </row>
    <row r="14" spans="1:24" x14ac:dyDescent="0.2">
      <c r="A14" s="54"/>
      <c r="B14" s="166"/>
      <c r="C14" s="167"/>
      <c r="D14" s="31"/>
      <c r="E14" s="167"/>
      <c r="F14" s="31"/>
      <c r="G14" s="167"/>
      <c r="H14" s="166"/>
      <c r="I14" s="167"/>
      <c r="J14" s="31"/>
      <c r="K14" s="167"/>
      <c r="L14" s="31"/>
      <c r="M14" s="167"/>
      <c r="N14" s="82"/>
      <c r="O14" s="179"/>
      <c r="P14" s="30"/>
      <c r="Q14" s="69"/>
      <c r="R14" s="14"/>
      <c r="S14" s="14"/>
      <c r="T14" s="14"/>
      <c r="U14" s="14"/>
      <c r="X14" s="168"/>
    </row>
    <row r="15" spans="1:24" x14ac:dyDescent="0.2">
      <c r="A15" s="54"/>
      <c r="B15" s="166"/>
      <c r="C15" s="167"/>
      <c r="D15" s="31"/>
      <c r="E15" s="169"/>
      <c r="F15" s="31"/>
      <c r="G15" s="169"/>
      <c r="H15" s="166"/>
      <c r="I15" s="169"/>
      <c r="J15" s="31"/>
      <c r="K15" s="169"/>
      <c r="L15" s="31"/>
      <c r="M15" s="169"/>
      <c r="N15" s="82"/>
      <c r="O15" s="179"/>
      <c r="P15" s="30"/>
      <c r="Q15" s="69"/>
      <c r="R15" s="14"/>
      <c r="S15" s="14"/>
      <c r="T15" s="14"/>
      <c r="U15" s="14"/>
      <c r="X15" s="168"/>
    </row>
    <row r="16" spans="1:24" ht="12.75" thickBot="1" x14ac:dyDescent="0.25">
      <c r="A16" s="25"/>
      <c r="B16" s="44"/>
      <c r="C16" s="170"/>
      <c r="D16" s="8"/>
      <c r="E16" s="171"/>
      <c r="F16" s="8"/>
      <c r="G16" s="171"/>
      <c r="H16" s="44"/>
      <c r="I16" s="172"/>
      <c r="J16" s="8"/>
      <c r="K16" s="172"/>
      <c r="L16" s="8"/>
      <c r="M16" s="172"/>
      <c r="N16" s="82"/>
      <c r="O16" s="179"/>
      <c r="P16" s="30"/>
      <c r="Q16" s="69"/>
      <c r="R16" s="14"/>
      <c r="S16" s="14"/>
      <c r="T16" s="14"/>
      <c r="U16" s="14"/>
      <c r="X16" s="168"/>
    </row>
    <row r="17" spans="1:15" x14ac:dyDescent="0.2">
      <c r="A17" s="28"/>
      <c r="B17" s="173"/>
      <c r="C17" s="173"/>
      <c r="D17" s="173"/>
      <c r="E17" s="173"/>
      <c r="F17" s="173"/>
      <c r="G17" s="173"/>
      <c r="H17" s="173"/>
      <c r="I17" s="173"/>
      <c r="J17" s="173"/>
      <c r="K17" s="173"/>
      <c r="L17" s="174"/>
      <c r="M17" s="174"/>
      <c r="N17" s="175"/>
      <c r="O17" s="174"/>
    </row>
    <row r="18" spans="1:15" x14ac:dyDescent="0.2">
      <c r="A18" s="56"/>
      <c r="B18" s="541"/>
      <c r="C18" s="541"/>
      <c r="D18" s="541"/>
      <c r="E18" s="541"/>
      <c r="F18" s="541"/>
      <c r="G18" s="542"/>
      <c r="H18" s="173"/>
      <c r="I18" s="173"/>
      <c r="J18" s="173"/>
      <c r="K18" s="173"/>
      <c r="L18" s="173"/>
      <c r="M18" s="173"/>
      <c r="N18" s="176"/>
      <c r="O18" s="173"/>
    </row>
    <row r="19" spans="1:15" x14ac:dyDescent="0.2">
      <c r="A19" s="67"/>
      <c r="B19" s="554"/>
      <c r="C19" s="555"/>
      <c r="D19" s="555"/>
      <c r="E19" s="555"/>
      <c r="F19" s="555"/>
      <c r="G19" s="555"/>
      <c r="H19" s="176"/>
      <c r="I19" s="177"/>
      <c r="J19" s="178"/>
      <c r="K19" s="82"/>
      <c r="L19" s="178"/>
      <c r="M19" s="179"/>
      <c r="N19" s="176"/>
      <c r="O19" s="173"/>
    </row>
    <row r="20" spans="1:15" x14ac:dyDescent="0.2">
      <c r="A20" s="68"/>
      <c r="B20" s="540"/>
      <c r="C20" s="547"/>
      <c r="D20" s="540"/>
      <c r="E20" s="547"/>
      <c r="F20" s="540"/>
      <c r="G20" s="547"/>
      <c r="H20" s="176"/>
      <c r="I20" s="177"/>
      <c r="J20" s="178"/>
      <c r="K20" s="82"/>
      <c r="L20" s="178"/>
      <c r="M20" s="179"/>
      <c r="N20" s="176"/>
      <c r="O20" s="173"/>
    </row>
    <row r="21" spans="1:15" x14ac:dyDescent="0.2">
      <c r="A21" s="94"/>
      <c r="B21" s="95"/>
      <c r="C21" s="60"/>
      <c r="D21" s="60"/>
      <c r="E21" s="60"/>
      <c r="F21" s="60"/>
      <c r="G21" s="80"/>
      <c r="H21" s="176"/>
      <c r="I21" s="177"/>
      <c r="J21" s="178"/>
      <c r="K21" s="82"/>
      <c r="L21" s="178"/>
      <c r="M21" s="179"/>
      <c r="N21" s="176"/>
      <c r="O21" s="173"/>
    </row>
    <row r="22" spans="1:15" x14ac:dyDescent="0.2">
      <c r="A22" s="548"/>
      <c r="B22" s="550"/>
      <c r="C22" s="551"/>
      <c r="D22" s="551"/>
      <c r="E22" s="551"/>
      <c r="F22" s="551"/>
      <c r="G22" s="551"/>
      <c r="H22" s="176"/>
      <c r="I22" s="177"/>
      <c r="J22" s="178"/>
      <c r="K22" s="82"/>
      <c r="L22" s="178"/>
      <c r="M22" s="179"/>
      <c r="N22" s="176"/>
      <c r="O22" s="173"/>
    </row>
    <row r="23" spans="1:15" x14ac:dyDescent="0.2">
      <c r="A23" s="549"/>
      <c r="B23" s="62"/>
      <c r="C23" s="78"/>
      <c r="D23" s="63"/>
      <c r="E23" s="78"/>
      <c r="F23" s="63"/>
      <c r="G23" s="78"/>
      <c r="H23" s="173"/>
      <c r="I23" s="173"/>
      <c r="J23" s="178"/>
      <c r="K23" s="82"/>
      <c r="L23" s="178"/>
      <c r="M23" s="179"/>
      <c r="N23" s="176"/>
      <c r="O23" s="173"/>
    </row>
    <row r="24" spans="1:15" x14ac:dyDescent="0.2">
      <c r="A24" s="57"/>
      <c r="B24" s="88"/>
      <c r="C24" s="73"/>
      <c r="D24" s="33"/>
      <c r="E24" s="73"/>
      <c r="F24" s="33"/>
      <c r="G24" s="73"/>
      <c r="H24" s="173"/>
      <c r="I24" s="173"/>
      <c r="J24" s="178"/>
      <c r="K24" s="82"/>
      <c r="L24" s="178"/>
      <c r="M24" s="179"/>
      <c r="N24" s="176"/>
      <c r="O24" s="177"/>
    </row>
    <row r="25" spans="1:15" x14ac:dyDescent="0.2">
      <c r="A25" s="57"/>
      <c r="B25" s="88"/>
      <c r="C25" s="73"/>
      <c r="D25" s="33"/>
      <c r="E25" s="73"/>
      <c r="F25" s="33"/>
      <c r="G25" s="73"/>
      <c r="H25" s="173"/>
      <c r="I25" s="173"/>
      <c r="J25" s="178"/>
      <c r="K25" s="82"/>
      <c r="L25" s="178"/>
      <c r="M25" s="179"/>
      <c r="N25" s="176"/>
      <c r="O25" s="177"/>
    </row>
    <row r="26" spans="1:15" x14ac:dyDescent="0.2">
      <c r="A26" s="57"/>
      <c r="B26" s="88"/>
      <c r="C26" s="73"/>
      <c r="D26" s="33"/>
      <c r="E26" s="73"/>
      <c r="F26" s="33"/>
      <c r="G26" s="73"/>
      <c r="H26" s="173"/>
      <c r="I26" s="173"/>
      <c r="J26" s="178"/>
      <c r="K26" s="82"/>
      <c r="L26" s="178"/>
      <c r="M26" s="179"/>
      <c r="N26" s="176"/>
      <c r="O26" s="177"/>
    </row>
    <row r="27" spans="1:15" ht="12.75" thickBot="1" x14ac:dyDescent="0.25">
      <c r="A27" s="58"/>
      <c r="B27" s="89"/>
      <c r="C27" s="74"/>
      <c r="D27" s="43"/>
      <c r="E27" s="74"/>
      <c r="F27" s="43"/>
      <c r="G27" s="74"/>
      <c r="H27" s="173"/>
      <c r="I27" s="173"/>
      <c r="J27" s="173"/>
      <c r="K27" s="173"/>
      <c r="L27" s="173"/>
      <c r="M27" s="173"/>
      <c r="N27" s="176"/>
      <c r="O27" s="177"/>
    </row>
    <row r="28" spans="1:15" x14ac:dyDescent="0.2">
      <c r="A28" s="30"/>
      <c r="B28" s="30"/>
      <c r="C28" s="69"/>
      <c r="D28" s="14"/>
      <c r="E28" s="14"/>
      <c r="F28" s="14"/>
      <c r="G28" s="174"/>
      <c r="H28" s="173"/>
      <c r="I28" s="173"/>
      <c r="J28" s="173"/>
      <c r="K28" s="173"/>
      <c r="L28" s="173"/>
      <c r="M28" s="173"/>
      <c r="N28" s="173"/>
      <c r="O28" s="173"/>
    </row>
    <row r="29" spans="1:15" x14ac:dyDescent="0.2">
      <c r="A29" s="30"/>
      <c r="B29" s="30"/>
      <c r="C29" s="69"/>
      <c r="D29" s="14"/>
      <c r="E29" s="14"/>
      <c r="F29" s="14"/>
      <c r="G29" s="174"/>
      <c r="H29" s="173"/>
      <c r="I29" s="173"/>
      <c r="J29" s="173"/>
      <c r="K29" s="173"/>
      <c r="L29" s="173"/>
      <c r="M29" s="173"/>
      <c r="N29" s="173"/>
      <c r="O29" s="173"/>
    </row>
    <row r="30" spans="1:15" x14ac:dyDescent="0.2">
      <c r="J30" s="178"/>
      <c r="K30" s="178"/>
      <c r="L30" s="178"/>
      <c r="M30" s="178"/>
    </row>
    <row r="31" spans="1:15" x14ac:dyDescent="0.2">
      <c r="H31" s="178"/>
      <c r="I31" s="180"/>
      <c r="J31" s="178"/>
      <c r="K31" s="168"/>
      <c r="L31" s="168"/>
      <c r="M31" s="168"/>
    </row>
    <row r="32" spans="1:15" x14ac:dyDescent="0.2">
      <c r="H32" s="178"/>
      <c r="I32" s="180"/>
      <c r="J32" s="178"/>
      <c r="K32" s="168"/>
      <c r="L32" s="168"/>
      <c r="M32" s="168"/>
    </row>
    <row r="33" spans="8:13" ht="12.75" customHeight="1" x14ac:dyDescent="0.2">
      <c r="H33" s="178"/>
      <c r="I33" s="180"/>
      <c r="J33" s="178"/>
      <c r="K33" s="168"/>
      <c r="L33" s="168"/>
      <c r="M33" s="168"/>
    </row>
    <row r="34" spans="8:13" x14ac:dyDescent="0.2">
      <c r="H34" s="178"/>
      <c r="I34" s="180"/>
      <c r="J34" s="178"/>
      <c r="K34" s="168"/>
      <c r="L34" s="168"/>
      <c r="M34" s="168"/>
    </row>
    <row r="35" spans="8:13" ht="13.5" customHeight="1" x14ac:dyDescent="0.2">
      <c r="H35" s="178"/>
      <c r="I35" s="180"/>
      <c r="J35" s="178"/>
      <c r="K35" s="168"/>
      <c r="L35" s="168"/>
      <c r="M35" s="168"/>
    </row>
    <row r="36" spans="8:13" ht="12.75" customHeight="1" x14ac:dyDescent="0.2">
      <c r="H36" s="178"/>
      <c r="I36" s="180"/>
      <c r="J36" s="178"/>
      <c r="K36" s="168"/>
      <c r="L36" s="168"/>
      <c r="M36" s="168"/>
    </row>
    <row r="37" spans="8:13" ht="12.75" customHeight="1" x14ac:dyDescent="0.2">
      <c r="H37" s="178"/>
      <c r="I37" s="180"/>
      <c r="J37" s="178"/>
      <c r="K37" s="168"/>
      <c r="L37" s="168"/>
      <c r="M37" s="168"/>
    </row>
    <row r="38" spans="8:13" ht="12.75" customHeight="1" x14ac:dyDescent="0.2">
      <c r="H38" s="178"/>
      <c r="I38" s="180"/>
      <c r="J38" s="178"/>
      <c r="K38" s="168"/>
      <c r="L38" s="168"/>
      <c r="M38" s="168"/>
    </row>
    <row r="39" spans="8:13" ht="12.75" customHeight="1" x14ac:dyDescent="0.2"/>
  </sheetData>
  <mergeCells count="20">
    <mergeCell ref="A22:A23"/>
    <mergeCell ref="B22:G22"/>
    <mergeCell ref="A7:A8"/>
    <mergeCell ref="B7:G7"/>
    <mergeCell ref="H7:M7"/>
    <mergeCell ref="B18:G18"/>
    <mergeCell ref="B19:G19"/>
    <mergeCell ref="B20:C20"/>
    <mergeCell ref="D20:E20"/>
    <mergeCell ref="F20:G20"/>
    <mergeCell ref="B3:G3"/>
    <mergeCell ref="H3:M3"/>
    <mergeCell ref="B4:G4"/>
    <mergeCell ref="H4:M4"/>
    <mergeCell ref="B5:C5"/>
    <mergeCell ref="D5:E5"/>
    <mergeCell ref="F5:G5"/>
    <mergeCell ref="H5:I5"/>
    <mergeCell ref="J5:K5"/>
    <mergeCell ref="L5:M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dimension ref="A1:P48"/>
  <sheetViews>
    <sheetView showGridLines="0" zoomScaleNormal="100" workbookViewId="0">
      <selection activeCell="A34" sqref="A34"/>
    </sheetView>
  </sheetViews>
  <sheetFormatPr defaultRowHeight="12" x14ac:dyDescent="0.2"/>
  <cols>
    <col min="1" max="1" width="4.7109375" style="123" customWidth="1"/>
    <col min="2" max="2" width="2.5703125" style="123" customWidth="1"/>
    <col min="3" max="8" width="11.7109375" style="123" customWidth="1"/>
    <col min="9" max="9" width="21.85546875" style="123" customWidth="1"/>
    <col min="10" max="10" width="11.5703125" style="123" customWidth="1"/>
    <col min="11" max="13" width="9.140625" style="123" customWidth="1"/>
    <col min="14" max="16384" width="9.140625" style="123"/>
  </cols>
  <sheetData>
    <row r="1" spans="1:12" s="153" customFormat="1" ht="18.75" x14ac:dyDescent="0.3">
      <c r="A1" s="152" t="s">
        <v>45</v>
      </c>
    </row>
    <row r="2" spans="1:12" ht="4.5" customHeight="1" x14ac:dyDescent="0.2"/>
    <row r="3" spans="1:12" ht="12.75" customHeight="1" x14ac:dyDescent="0.2">
      <c r="A3" s="154" t="s">
        <v>176</v>
      </c>
      <c r="B3" s="154"/>
      <c r="C3" s="155" t="s">
        <v>177</v>
      </c>
    </row>
    <row r="4" spans="1:12" ht="12.75" customHeight="1" x14ac:dyDescent="0.2">
      <c r="A4" s="154" t="s">
        <v>193</v>
      </c>
      <c r="B4" s="154"/>
      <c r="C4" s="155" t="s">
        <v>194</v>
      </c>
    </row>
    <row r="5" spans="1:12" s="156" customFormat="1" ht="13.15" customHeight="1" x14ac:dyDescent="0.25">
      <c r="A5" s="154" t="s">
        <v>102</v>
      </c>
      <c r="B5" s="154"/>
      <c r="C5" s="155" t="s">
        <v>103</v>
      </c>
      <c r="D5" s="22"/>
      <c r="E5" s="22"/>
      <c r="F5" s="22"/>
      <c r="G5" s="22"/>
      <c r="H5" s="22"/>
      <c r="I5" s="22"/>
      <c r="J5" s="135"/>
      <c r="K5" s="157"/>
      <c r="L5" s="157"/>
    </row>
    <row r="6" spans="1:12" s="156" customFormat="1" ht="7.5" customHeight="1" x14ac:dyDescent="0.25">
      <c r="A6" s="154"/>
      <c r="B6" s="154"/>
      <c r="C6" s="155"/>
      <c r="D6" s="22"/>
      <c r="E6" s="22"/>
      <c r="F6" s="22"/>
      <c r="G6" s="22"/>
      <c r="H6" s="22"/>
      <c r="I6" s="22"/>
      <c r="J6" s="135"/>
      <c r="K6" s="157"/>
      <c r="L6" s="157"/>
    </row>
    <row r="7" spans="1:12" s="156" customFormat="1" ht="13.15" customHeight="1" x14ac:dyDescent="0.25">
      <c r="A7" s="154" t="s">
        <v>249</v>
      </c>
      <c r="B7" s="154"/>
      <c r="C7" s="155" t="s">
        <v>248</v>
      </c>
      <c r="D7" s="22"/>
      <c r="E7" s="22"/>
      <c r="F7" s="22"/>
      <c r="G7" s="22"/>
      <c r="H7" s="22"/>
      <c r="I7" s="22"/>
      <c r="J7" s="13"/>
    </row>
    <row r="8" spans="1:12" s="156" customFormat="1" ht="13.15" customHeight="1" x14ac:dyDescent="0.25">
      <c r="A8" s="154" t="s">
        <v>255</v>
      </c>
      <c r="B8" s="154"/>
      <c r="C8" s="155" t="s">
        <v>250</v>
      </c>
      <c r="D8" s="22"/>
      <c r="E8" s="22"/>
      <c r="F8" s="22"/>
      <c r="G8" s="22"/>
      <c r="H8" s="22"/>
      <c r="I8" s="22"/>
      <c r="J8" s="13"/>
    </row>
    <row r="9" spans="1:12" s="156" customFormat="1" ht="7.5" customHeight="1" x14ac:dyDescent="0.25">
      <c r="A9" s="154"/>
      <c r="B9" s="154"/>
      <c r="C9" s="155"/>
      <c r="D9" s="22"/>
      <c r="E9" s="22"/>
      <c r="F9" s="22"/>
      <c r="G9" s="22"/>
      <c r="H9" s="22"/>
      <c r="I9" s="22"/>
      <c r="J9" s="135"/>
      <c r="K9" s="157"/>
      <c r="L9" s="157"/>
    </row>
    <row r="10" spans="1:12" s="156" customFormat="1" ht="13.15" customHeight="1" x14ac:dyDescent="0.25">
      <c r="A10" s="154" t="s">
        <v>95</v>
      </c>
      <c r="B10" s="154"/>
      <c r="C10" s="155" t="s">
        <v>198</v>
      </c>
      <c r="D10" s="22"/>
      <c r="E10" s="22"/>
      <c r="F10" s="22"/>
      <c r="G10" s="22"/>
      <c r="H10" s="22"/>
      <c r="I10" s="22"/>
      <c r="J10" s="13"/>
    </row>
    <row r="11" spans="1:12" s="156" customFormat="1" ht="13.15" customHeight="1" x14ac:dyDescent="0.25">
      <c r="A11" s="154" t="s">
        <v>86</v>
      </c>
      <c r="B11" s="154"/>
      <c r="C11" s="155" t="s">
        <v>110</v>
      </c>
      <c r="D11" s="22"/>
      <c r="E11" s="22"/>
      <c r="F11" s="22"/>
      <c r="G11" s="22"/>
      <c r="H11" s="22"/>
      <c r="I11" s="22"/>
      <c r="J11" s="123"/>
    </row>
    <row r="12" spans="1:12" s="156" customFormat="1" ht="13.15" customHeight="1" x14ac:dyDescent="0.25">
      <c r="A12" s="154" t="s">
        <v>87</v>
      </c>
      <c r="B12" s="154"/>
      <c r="C12" s="155" t="s">
        <v>111</v>
      </c>
      <c r="D12" s="22"/>
      <c r="E12" s="22"/>
      <c r="F12" s="22"/>
      <c r="G12" s="22"/>
      <c r="H12" s="22"/>
      <c r="I12" s="22"/>
      <c r="J12" s="123"/>
    </row>
    <row r="13" spans="1:12" s="156" customFormat="1" ht="13.15" customHeight="1" x14ac:dyDescent="0.25">
      <c r="A13" s="154" t="s">
        <v>88</v>
      </c>
      <c r="B13" s="154"/>
      <c r="C13" s="155" t="s">
        <v>112</v>
      </c>
      <c r="D13" s="22"/>
      <c r="E13" s="22"/>
      <c r="F13" s="22"/>
      <c r="G13" s="22"/>
      <c r="H13" s="22"/>
      <c r="I13" s="22"/>
      <c r="J13" s="123"/>
    </row>
    <row r="14" spans="1:12" s="156" customFormat="1" ht="13.15" customHeight="1" x14ac:dyDescent="0.25">
      <c r="A14" s="154" t="s">
        <v>98</v>
      </c>
      <c r="B14" s="154"/>
      <c r="C14" s="155" t="s">
        <v>197</v>
      </c>
      <c r="D14" s="22"/>
      <c r="E14" s="22"/>
      <c r="F14" s="22"/>
      <c r="G14" s="22"/>
      <c r="H14" s="22"/>
      <c r="I14" s="22"/>
      <c r="J14" s="123"/>
    </row>
    <row r="15" spans="1:12" s="156" customFormat="1" ht="13.15" customHeight="1" x14ac:dyDescent="0.25">
      <c r="A15" s="154" t="s">
        <v>89</v>
      </c>
      <c r="B15" s="154"/>
      <c r="C15" s="155" t="s">
        <v>113</v>
      </c>
      <c r="D15" s="22"/>
      <c r="E15" s="22"/>
      <c r="F15" s="22"/>
      <c r="G15" s="22"/>
      <c r="H15" s="22"/>
      <c r="I15" s="22"/>
      <c r="J15" s="123"/>
    </row>
    <row r="16" spans="1:12" s="156" customFormat="1" ht="13.15" customHeight="1" x14ac:dyDescent="0.25">
      <c r="A16" s="154" t="s">
        <v>90</v>
      </c>
      <c r="B16" s="154"/>
      <c r="C16" s="155" t="s">
        <v>114</v>
      </c>
      <c r="D16" s="22"/>
      <c r="E16" s="22"/>
      <c r="F16" s="22"/>
      <c r="G16" s="22"/>
      <c r="H16" s="22"/>
      <c r="I16" s="22"/>
      <c r="J16" s="123"/>
    </row>
    <row r="17" spans="1:16" s="156" customFormat="1" ht="13.15" customHeight="1" x14ac:dyDescent="0.25">
      <c r="A17" s="154" t="s">
        <v>91</v>
      </c>
      <c r="B17" s="154"/>
      <c r="C17" s="155" t="s">
        <v>115</v>
      </c>
      <c r="D17" s="22"/>
      <c r="E17" s="22"/>
      <c r="F17" s="22"/>
      <c r="G17" s="22"/>
      <c r="H17" s="22"/>
      <c r="I17" s="22"/>
      <c r="J17" s="123"/>
      <c r="L17" s="158"/>
      <c r="M17" s="158"/>
      <c r="N17" s="158"/>
      <c r="O17" s="158"/>
      <c r="P17" s="158"/>
    </row>
    <row r="18" spans="1:16" s="156" customFormat="1" ht="13.15" customHeight="1" x14ac:dyDescent="0.25">
      <c r="A18" s="154" t="s">
        <v>92</v>
      </c>
      <c r="B18" s="154"/>
      <c r="C18" s="155" t="s">
        <v>116</v>
      </c>
      <c r="D18" s="22"/>
      <c r="E18" s="22"/>
      <c r="F18" s="22"/>
      <c r="G18" s="22"/>
      <c r="H18" s="22"/>
      <c r="I18" s="22"/>
      <c r="J18" s="123"/>
      <c r="L18" s="158"/>
      <c r="M18" s="158"/>
      <c r="N18" s="158"/>
      <c r="O18" s="158"/>
      <c r="P18" s="158"/>
    </row>
    <row r="19" spans="1:16" s="156" customFormat="1" ht="13.15" customHeight="1" x14ac:dyDescent="0.25">
      <c r="A19" s="154" t="s">
        <v>93</v>
      </c>
      <c r="B19" s="154"/>
      <c r="C19" s="155" t="s">
        <v>117</v>
      </c>
      <c r="D19" s="22"/>
      <c r="E19" s="22"/>
      <c r="F19" s="22"/>
      <c r="G19" s="22"/>
      <c r="H19" s="22"/>
      <c r="I19" s="22"/>
      <c r="J19" s="123"/>
      <c r="L19" s="158"/>
      <c r="M19" s="158"/>
      <c r="N19" s="158"/>
      <c r="O19" s="158"/>
      <c r="P19" s="158"/>
    </row>
    <row r="20" spans="1:16" s="156" customFormat="1" ht="13.15" customHeight="1" x14ac:dyDescent="0.25">
      <c r="A20" s="154" t="s">
        <v>94</v>
      </c>
      <c r="B20" s="154"/>
      <c r="C20" s="155" t="s">
        <v>118</v>
      </c>
      <c r="D20" s="22"/>
      <c r="E20" s="22"/>
      <c r="F20" s="22"/>
      <c r="G20" s="22"/>
      <c r="H20" s="22"/>
      <c r="I20" s="22"/>
      <c r="J20" s="123"/>
      <c r="L20" s="158"/>
      <c r="M20" s="158"/>
      <c r="N20" s="158"/>
      <c r="O20" s="158"/>
      <c r="P20" s="158"/>
    </row>
    <row r="21" spans="1:16" s="156" customFormat="1" ht="13.15" customHeight="1" x14ac:dyDescent="0.25">
      <c r="A21" s="154" t="s">
        <v>96</v>
      </c>
      <c r="B21" s="154"/>
      <c r="C21" s="155" t="s">
        <v>119</v>
      </c>
      <c r="D21" s="22"/>
      <c r="E21" s="22"/>
      <c r="F21" s="22"/>
      <c r="G21" s="22"/>
      <c r="H21" s="22"/>
      <c r="I21" s="22"/>
      <c r="J21" s="123"/>
      <c r="L21" s="158"/>
      <c r="M21" s="158"/>
      <c r="N21" s="158"/>
      <c r="O21" s="158"/>
      <c r="P21" s="158"/>
    </row>
    <row r="22" spans="1:16" s="156" customFormat="1" ht="13.15" customHeight="1" x14ac:dyDescent="0.25">
      <c r="A22" s="154" t="s">
        <v>97</v>
      </c>
      <c r="B22" s="154"/>
      <c r="C22" s="155" t="s">
        <v>120</v>
      </c>
      <c r="D22" s="22"/>
      <c r="E22" s="22"/>
      <c r="F22" s="22"/>
      <c r="G22" s="22"/>
      <c r="H22" s="22"/>
      <c r="I22" s="22"/>
      <c r="J22" s="123"/>
      <c r="L22" s="158"/>
      <c r="M22" s="158"/>
      <c r="N22" s="158"/>
      <c r="O22" s="158"/>
      <c r="P22" s="158"/>
    </row>
    <row r="23" spans="1:16" s="156" customFormat="1" ht="13.15" customHeight="1" x14ac:dyDescent="0.25">
      <c r="A23" s="154" t="s">
        <v>99</v>
      </c>
      <c r="B23" s="154"/>
      <c r="C23" s="155" t="s">
        <v>121</v>
      </c>
      <c r="D23" s="22"/>
      <c r="E23" s="22"/>
      <c r="F23" s="22"/>
      <c r="G23" s="22"/>
      <c r="H23" s="22"/>
      <c r="I23" s="22"/>
      <c r="J23" s="123"/>
      <c r="L23" s="158"/>
      <c r="M23" s="158"/>
      <c r="N23" s="158"/>
      <c r="O23" s="158"/>
      <c r="P23" s="158"/>
    </row>
    <row r="24" spans="1:16" s="156" customFormat="1" ht="7.5" customHeight="1" x14ac:dyDescent="0.25">
      <c r="B24" s="123"/>
      <c r="C24" s="123"/>
      <c r="D24" s="123"/>
      <c r="E24" s="123"/>
      <c r="F24" s="123"/>
      <c r="G24" s="123"/>
      <c r="H24" s="123"/>
      <c r="I24" s="123"/>
      <c r="J24" s="123"/>
    </row>
    <row r="25" spans="1:16" s="156" customFormat="1" ht="14.1" customHeight="1" x14ac:dyDescent="0.25">
      <c r="A25" s="154" t="s">
        <v>104</v>
      </c>
      <c r="B25" s="154"/>
      <c r="C25" s="155"/>
      <c r="D25" s="123"/>
      <c r="E25" s="123"/>
      <c r="F25" s="123"/>
      <c r="G25" s="123"/>
      <c r="H25" s="123"/>
      <c r="I25" s="123"/>
      <c r="J25" s="123"/>
    </row>
    <row r="26" spans="1:16" s="161" customFormat="1" ht="13.15" customHeight="1" x14ac:dyDescent="0.2">
      <c r="A26" s="155" t="s">
        <v>243</v>
      </c>
      <c r="B26" s="160"/>
      <c r="C26" s="160"/>
      <c r="D26" s="160"/>
      <c r="E26" s="160"/>
      <c r="F26" s="160"/>
      <c r="G26" s="160"/>
      <c r="H26" s="160"/>
      <c r="I26" s="160"/>
      <c r="J26" s="160"/>
    </row>
    <row r="27" spans="1:16" s="163" customFormat="1" ht="18" customHeight="1" x14ac:dyDescent="0.25">
      <c r="A27" s="154" t="s">
        <v>261</v>
      </c>
      <c r="B27" s="162"/>
      <c r="C27" s="162"/>
      <c r="D27" s="162"/>
      <c r="E27" s="162"/>
      <c r="F27" s="162"/>
      <c r="G27" s="162"/>
      <c r="H27" s="162"/>
      <c r="I27" s="162"/>
      <c r="J27" s="162"/>
    </row>
    <row r="28" spans="1:16" s="161" customFormat="1" ht="13.15" customHeight="1" x14ac:dyDescent="0.2">
      <c r="A28" s="155" t="s">
        <v>257</v>
      </c>
      <c r="B28" s="160"/>
      <c r="C28" s="160"/>
      <c r="D28" s="160"/>
      <c r="E28" s="160"/>
      <c r="F28" s="160"/>
      <c r="G28" s="160"/>
      <c r="H28" s="160"/>
      <c r="I28" s="160"/>
      <c r="J28" s="160"/>
    </row>
    <row r="29" spans="1:16" s="163" customFormat="1" ht="18" customHeight="1" x14ac:dyDescent="0.25">
      <c r="A29" s="154" t="s">
        <v>107</v>
      </c>
      <c r="B29" s="162"/>
      <c r="C29" s="162"/>
      <c r="D29" s="162"/>
      <c r="E29" s="162"/>
      <c r="F29" s="162"/>
      <c r="G29" s="162"/>
      <c r="H29" s="162"/>
      <c r="I29" s="162"/>
      <c r="J29" s="162"/>
    </row>
    <row r="30" spans="1:16" s="161" customFormat="1" ht="13.15" customHeight="1" x14ac:dyDescent="0.2">
      <c r="A30" s="155" t="s">
        <v>108</v>
      </c>
      <c r="B30" s="160"/>
      <c r="C30" s="160"/>
      <c r="D30" s="160"/>
      <c r="E30" s="160"/>
      <c r="F30" s="160"/>
      <c r="G30" s="160"/>
      <c r="H30" s="160"/>
      <c r="I30" s="160"/>
      <c r="J30" s="160"/>
    </row>
    <row r="31" spans="1:16" s="163" customFormat="1" ht="18" customHeight="1" x14ac:dyDescent="0.25">
      <c r="A31" s="154" t="s">
        <v>105</v>
      </c>
      <c r="B31" s="162"/>
      <c r="C31" s="162"/>
      <c r="D31" s="162"/>
      <c r="E31" s="162"/>
      <c r="F31" s="162"/>
      <c r="G31" s="162"/>
      <c r="H31" s="162"/>
      <c r="I31" s="162"/>
      <c r="J31" s="162"/>
    </row>
    <row r="32" spans="1:16" s="161" customFormat="1" ht="13.15" customHeight="1" x14ac:dyDescent="0.2">
      <c r="A32" s="155" t="s">
        <v>109</v>
      </c>
      <c r="B32" s="160"/>
      <c r="C32" s="160"/>
      <c r="D32" s="160"/>
      <c r="E32" s="160"/>
      <c r="F32" s="160"/>
      <c r="G32" s="160"/>
      <c r="H32" s="160"/>
      <c r="I32" s="160"/>
      <c r="J32" s="160"/>
    </row>
    <row r="33" spans="1:10" s="163" customFormat="1" ht="18" customHeight="1" x14ac:dyDescent="0.25">
      <c r="A33" s="154" t="s">
        <v>278</v>
      </c>
      <c r="B33" s="162"/>
      <c r="C33" s="162"/>
      <c r="D33" s="162"/>
      <c r="E33" s="162"/>
      <c r="F33" s="162"/>
      <c r="G33" s="162"/>
      <c r="H33" s="162"/>
      <c r="I33" s="162"/>
      <c r="J33" s="162"/>
    </row>
    <row r="34" spans="1:10" s="161" customFormat="1" ht="12.75" customHeight="1" x14ac:dyDescent="0.2">
      <c r="A34" s="155" t="s">
        <v>244</v>
      </c>
      <c r="B34" s="224"/>
      <c r="C34" s="224"/>
      <c r="D34" s="224"/>
      <c r="E34" s="224"/>
      <c r="F34" s="224"/>
      <c r="G34" s="224"/>
      <c r="H34" s="224"/>
      <c r="I34" s="224"/>
      <c r="J34" s="224"/>
    </row>
    <row r="35" spans="1:10" s="163" customFormat="1" ht="18" customHeight="1" x14ac:dyDescent="0.25">
      <c r="A35" s="135" t="s">
        <v>276</v>
      </c>
      <c r="B35" s="162"/>
      <c r="C35" s="162"/>
      <c r="D35" s="162"/>
      <c r="E35" s="162"/>
      <c r="F35" s="162"/>
      <c r="G35" s="162"/>
      <c r="H35" s="162"/>
      <c r="I35" s="162"/>
      <c r="J35" s="162"/>
    </row>
    <row r="36" spans="1:10" s="156" customFormat="1" ht="12.75" customHeight="1" x14ac:dyDescent="0.25">
      <c r="A36" s="159" t="s">
        <v>275</v>
      </c>
      <c r="B36" s="224"/>
      <c r="C36" s="224"/>
      <c r="D36" s="224"/>
      <c r="E36" s="224"/>
      <c r="F36" s="224"/>
      <c r="G36" s="224"/>
      <c r="H36" s="224"/>
      <c r="I36" s="224"/>
      <c r="J36" s="224"/>
    </row>
    <row r="37" spans="1:10" s="163" customFormat="1" ht="18" customHeight="1" x14ac:dyDescent="0.25">
      <c r="A37" s="135" t="s">
        <v>106</v>
      </c>
      <c r="B37" s="162"/>
      <c r="C37" s="162"/>
      <c r="D37" s="162"/>
      <c r="E37" s="162"/>
      <c r="F37" s="162"/>
      <c r="G37" s="162"/>
      <c r="H37" s="162"/>
      <c r="I37" s="162"/>
      <c r="J37" s="162"/>
    </row>
    <row r="38" spans="1:10" s="161" customFormat="1" ht="13.15" customHeight="1" x14ac:dyDescent="0.2">
      <c r="A38" s="159" t="s">
        <v>277</v>
      </c>
      <c r="B38" s="160"/>
      <c r="C38" s="160"/>
      <c r="D38" s="160"/>
      <c r="E38" s="160"/>
      <c r="F38" s="160"/>
      <c r="G38" s="160"/>
      <c r="H38" s="160"/>
      <c r="I38" s="160"/>
      <c r="J38" s="160"/>
    </row>
    <row r="39" spans="1:10" s="163" customFormat="1" ht="18" customHeight="1" x14ac:dyDescent="0.25">
      <c r="A39" s="135" t="s">
        <v>190</v>
      </c>
      <c r="B39" s="162"/>
      <c r="C39" s="162"/>
      <c r="D39" s="162"/>
      <c r="E39" s="162"/>
      <c r="F39" s="162"/>
      <c r="G39" s="162"/>
      <c r="H39" s="162"/>
      <c r="I39" s="162"/>
      <c r="J39" s="162"/>
    </row>
    <row r="40" spans="1:10" s="161" customFormat="1" ht="13.15" customHeight="1" x14ac:dyDescent="0.2">
      <c r="A40" s="159" t="s">
        <v>191</v>
      </c>
      <c r="B40" s="160"/>
      <c r="C40" s="160"/>
      <c r="D40" s="160"/>
      <c r="E40" s="160"/>
      <c r="F40" s="160"/>
      <c r="G40" s="160"/>
      <c r="H40" s="160"/>
      <c r="I40" s="160"/>
      <c r="J40" s="160"/>
    </row>
    <row r="41" spans="1:10" s="163" customFormat="1" ht="18" customHeight="1" x14ac:dyDescent="0.25">
      <c r="A41" s="135"/>
      <c r="B41" s="162"/>
      <c r="C41" s="162"/>
      <c r="D41" s="162"/>
      <c r="E41" s="162"/>
      <c r="F41" s="162"/>
      <c r="G41" s="162"/>
      <c r="H41" s="162"/>
      <c r="I41" s="162"/>
      <c r="J41" s="162"/>
    </row>
    <row r="42" spans="1:10" s="161" customFormat="1" ht="13.5" customHeight="1" x14ac:dyDescent="0.2">
      <c r="A42" s="159"/>
      <c r="B42" s="160"/>
      <c r="C42" s="160"/>
      <c r="D42" s="160"/>
      <c r="E42" s="160"/>
      <c r="F42" s="160"/>
      <c r="G42" s="160"/>
      <c r="H42" s="160"/>
      <c r="I42" s="160"/>
      <c r="J42" s="160"/>
    </row>
    <row r="43" spans="1:10" s="163" customFormat="1" ht="18" customHeight="1" x14ac:dyDescent="0.25">
      <c r="A43" s="135"/>
      <c r="B43" s="162"/>
      <c r="C43" s="162"/>
      <c r="D43" s="162"/>
      <c r="E43" s="162"/>
      <c r="F43" s="162"/>
      <c r="G43" s="162"/>
      <c r="H43" s="162"/>
      <c r="I43" s="162"/>
      <c r="J43" s="162"/>
    </row>
    <row r="44" spans="1:10" s="161" customFormat="1" ht="13.15" customHeight="1" x14ac:dyDescent="0.2">
      <c r="A44" s="159"/>
      <c r="B44" s="160"/>
      <c r="C44" s="160"/>
      <c r="D44" s="160"/>
      <c r="E44" s="160"/>
      <c r="F44" s="160"/>
      <c r="G44" s="160"/>
      <c r="H44" s="160"/>
      <c r="I44" s="160"/>
      <c r="J44" s="160"/>
    </row>
    <row r="45" spans="1:10" s="163" customFormat="1" ht="18" customHeight="1" x14ac:dyDescent="0.25">
      <c r="A45" s="135"/>
      <c r="B45" s="162"/>
      <c r="C45" s="162"/>
      <c r="D45" s="162"/>
      <c r="E45" s="162"/>
      <c r="F45" s="162"/>
      <c r="G45" s="162"/>
      <c r="H45" s="162"/>
      <c r="I45" s="162"/>
      <c r="J45" s="162"/>
    </row>
    <row r="46" spans="1:10" s="161" customFormat="1" ht="13.15" customHeight="1" x14ac:dyDescent="0.2">
      <c r="A46" s="159"/>
      <c r="B46" s="160"/>
      <c r="C46" s="160"/>
      <c r="D46" s="160"/>
      <c r="E46" s="160"/>
      <c r="F46" s="160"/>
      <c r="G46" s="160"/>
      <c r="H46" s="160"/>
      <c r="I46" s="160"/>
      <c r="J46" s="160"/>
    </row>
    <row r="47" spans="1:10" ht="15" customHeight="1" x14ac:dyDescent="0.2">
      <c r="A47" s="135"/>
    </row>
    <row r="48" spans="1:10" ht="24.75" customHeight="1" x14ac:dyDescent="0.2">
      <c r="A48" s="223"/>
      <c r="B48" s="224"/>
      <c r="C48" s="224"/>
      <c r="D48" s="224"/>
      <c r="E48" s="224"/>
      <c r="F48" s="224"/>
      <c r="G48" s="224"/>
      <c r="H48" s="224"/>
      <c r="I48" s="224"/>
      <c r="J48" s="224"/>
    </row>
  </sheetData>
  <sortState ref="A7:C20">
    <sortCondition ref="C7:C20"/>
  </sortState>
  <pageMargins left="0.31496062992125984" right="0.31496062992125984" top="0.35433070866141736" bottom="0.35433070866141736" header="0.31496062992125984" footer="0.19685039370078741"/>
  <pageSetup paperSize="9" orientation="portrait" r:id="rId1"/>
  <headerFooter differentFirst="1" scaleWithDoc="0">
    <oddFooter>&amp;C&amp;8Stránka &amp;P z &amp;N</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2"/>
  <dimension ref="A1:U45"/>
  <sheetViews>
    <sheetView showGridLines="0" zoomScaleNormal="100" workbookViewId="0">
      <selection activeCell="B3" sqref="B3:M6"/>
    </sheetView>
  </sheetViews>
  <sheetFormatPr defaultRowHeight="12" x14ac:dyDescent="0.2"/>
  <cols>
    <col min="1" max="1" width="9.42578125" style="123" customWidth="1"/>
    <col min="2" max="2" width="14.42578125" style="123" customWidth="1"/>
    <col min="3" max="3" width="8" style="123" bestFit="1" customWidth="1"/>
    <col min="4" max="4" width="14.42578125" style="123" customWidth="1"/>
    <col min="5" max="5" width="8" style="123" bestFit="1" customWidth="1"/>
    <col min="6" max="6" width="14.42578125" style="123" customWidth="1"/>
    <col min="7" max="7" width="8" style="123" bestFit="1" customWidth="1"/>
    <col min="8" max="8" width="14.42578125" style="123" customWidth="1"/>
    <col min="9" max="9" width="8" style="123" bestFit="1" customWidth="1"/>
    <col min="10" max="10" width="14.42578125" style="123" customWidth="1"/>
    <col min="11" max="11" width="8" style="123" bestFit="1" customWidth="1"/>
    <col min="12" max="12" width="14.42578125" style="123" customWidth="1"/>
    <col min="13" max="13" width="8" style="123" bestFit="1" customWidth="1"/>
    <col min="14" max="26" width="9.140625" style="123" customWidth="1"/>
    <col min="27" max="16384" width="9.140625" style="123"/>
  </cols>
  <sheetData>
    <row r="1" spans="1:21" ht="18.75" x14ac:dyDescent="0.3">
      <c r="A1" s="164" t="s">
        <v>65</v>
      </c>
      <c r="B1" s="173"/>
      <c r="C1" s="173"/>
      <c r="D1" s="173"/>
      <c r="E1" s="173"/>
      <c r="F1" s="173"/>
      <c r="G1" s="173"/>
      <c r="H1" s="173"/>
      <c r="I1" s="173"/>
      <c r="J1" s="173"/>
      <c r="K1" s="173"/>
      <c r="L1" s="173"/>
      <c r="M1" s="165" t="str">
        <f>Obsah!$A$1</f>
        <v>I. čtvrtletí 2019</v>
      </c>
      <c r="N1" s="38"/>
      <c r="O1" s="38"/>
      <c r="P1" s="181"/>
    </row>
    <row r="2" spans="1:21" ht="7.5" customHeight="1" x14ac:dyDescent="0.3">
      <c r="A2" s="164"/>
      <c r="B2" s="173"/>
      <c r="C2" s="173"/>
      <c r="D2" s="173"/>
      <c r="E2" s="173"/>
      <c r="F2" s="173"/>
      <c r="G2" s="173"/>
      <c r="H2" s="173"/>
      <c r="I2" s="173"/>
      <c r="J2" s="173"/>
      <c r="K2" s="173"/>
      <c r="L2" s="173"/>
      <c r="M2" s="173"/>
      <c r="N2" s="38"/>
      <c r="O2" s="38"/>
      <c r="P2" s="181"/>
    </row>
    <row r="3" spans="1:21" x14ac:dyDescent="0.2">
      <c r="A3" s="55"/>
      <c r="B3" s="541"/>
      <c r="C3" s="541"/>
      <c r="D3" s="541"/>
      <c r="E3" s="541"/>
      <c r="F3" s="541"/>
      <c r="G3" s="542"/>
      <c r="H3" s="543"/>
      <c r="I3" s="541"/>
      <c r="J3" s="541"/>
      <c r="K3" s="541"/>
      <c r="L3" s="541"/>
      <c r="M3" s="541"/>
      <c r="N3" s="38"/>
      <c r="O3" s="181"/>
      <c r="P3" s="181"/>
    </row>
    <row r="4" spans="1:21" ht="13.5" customHeight="1" x14ac:dyDescent="0.2">
      <c r="A4" s="55"/>
      <c r="B4" s="544"/>
      <c r="C4" s="545"/>
      <c r="D4" s="545"/>
      <c r="E4" s="545"/>
      <c r="F4" s="545"/>
      <c r="G4" s="546"/>
      <c r="H4" s="544"/>
      <c r="I4" s="545"/>
      <c r="J4" s="545"/>
      <c r="K4" s="545"/>
      <c r="L4" s="545"/>
      <c r="M4" s="545"/>
      <c r="N4" s="38"/>
      <c r="O4" s="181"/>
      <c r="P4" s="181"/>
    </row>
    <row r="5" spans="1:21" x14ac:dyDescent="0.2">
      <c r="A5" s="26"/>
      <c r="B5" s="539"/>
      <c r="C5" s="547"/>
      <c r="D5" s="539"/>
      <c r="E5" s="547"/>
      <c r="F5" s="539"/>
      <c r="G5" s="547"/>
      <c r="H5" s="539"/>
      <c r="I5" s="547"/>
      <c r="J5" s="539"/>
      <c r="K5" s="547"/>
      <c r="L5" s="539"/>
      <c r="M5" s="540"/>
      <c r="N5" s="38"/>
      <c r="O5" s="181"/>
      <c r="P5" s="181"/>
    </row>
    <row r="6" spans="1:21" x14ac:dyDescent="0.2">
      <c r="A6" s="24"/>
      <c r="B6" s="95"/>
      <c r="C6" s="60"/>
      <c r="D6" s="60"/>
      <c r="E6" s="60"/>
      <c r="F6" s="60"/>
      <c r="G6" s="60"/>
      <c r="H6" s="60"/>
      <c r="I6" s="60"/>
      <c r="J6" s="60"/>
      <c r="K6" s="60"/>
      <c r="L6" s="60"/>
      <c r="M6" s="80"/>
      <c r="N6" s="38"/>
      <c r="O6" s="181"/>
      <c r="P6" s="181"/>
    </row>
    <row r="7" spans="1:21" x14ac:dyDescent="0.2">
      <c r="A7" s="531"/>
      <c r="B7" s="550"/>
      <c r="C7" s="551"/>
      <c r="D7" s="551"/>
      <c r="E7" s="551"/>
      <c r="F7" s="551"/>
      <c r="G7" s="553"/>
      <c r="H7" s="550"/>
      <c r="I7" s="551"/>
      <c r="J7" s="551"/>
      <c r="K7" s="551"/>
      <c r="L7" s="551"/>
      <c r="M7" s="551"/>
      <c r="N7" s="38"/>
      <c r="O7" s="181"/>
      <c r="P7" s="181"/>
    </row>
    <row r="8" spans="1:21" x14ac:dyDescent="0.2">
      <c r="A8" s="552"/>
      <c r="B8" s="62"/>
      <c r="C8" s="77"/>
      <c r="D8" s="63"/>
      <c r="E8" s="77"/>
      <c r="F8" s="63"/>
      <c r="G8" s="77"/>
      <c r="H8" s="62"/>
      <c r="I8" s="77"/>
      <c r="J8" s="63"/>
      <c r="K8" s="77"/>
      <c r="L8" s="63"/>
      <c r="M8" s="77"/>
      <c r="N8" s="38"/>
      <c r="O8" s="181"/>
      <c r="P8" s="181"/>
    </row>
    <row r="9" spans="1:21" x14ac:dyDescent="0.2">
      <c r="A9" s="64"/>
      <c r="B9" s="166"/>
      <c r="C9" s="167"/>
      <c r="D9" s="31"/>
      <c r="E9" s="167"/>
      <c r="F9" s="31"/>
      <c r="G9" s="167"/>
      <c r="H9" s="166"/>
      <c r="I9" s="167"/>
      <c r="J9" s="31"/>
      <c r="K9" s="167"/>
      <c r="L9" s="31"/>
      <c r="M9" s="167"/>
      <c r="N9" s="92"/>
      <c r="O9" s="182"/>
      <c r="P9" s="181"/>
    </row>
    <row r="10" spans="1:21" x14ac:dyDescent="0.2">
      <c r="A10" s="64"/>
      <c r="B10" s="166"/>
      <c r="C10" s="167"/>
      <c r="D10" s="31"/>
      <c r="E10" s="167"/>
      <c r="F10" s="31"/>
      <c r="G10" s="167"/>
      <c r="H10" s="166"/>
      <c r="I10" s="167"/>
      <c r="J10" s="31"/>
      <c r="K10" s="167"/>
      <c r="L10" s="31"/>
      <c r="M10" s="167"/>
      <c r="N10" s="92"/>
      <c r="O10" s="182"/>
      <c r="P10" s="181"/>
    </row>
    <row r="11" spans="1:21" x14ac:dyDescent="0.2">
      <c r="A11" s="54"/>
      <c r="B11" s="51"/>
      <c r="C11" s="167"/>
      <c r="D11" s="19"/>
      <c r="E11" s="167"/>
      <c r="F11" s="19"/>
      <c r="G11" s="167"/>
      <c r="H11" s="51"/>
      <c r="I11" s="167"/>
      <c r="J11" s="19"/>
      <c r="K11" s="167"/>
      <c r="L11" s="19"/>
      <c r="M11" s="167"/>
      <c r="N11" s="92"/>
      <c r="O11" s="182"/>
      <c r="P11" s="181"/>
    </row>
    <row r="12" spans="1:21" x14ac:dyDescent="0.2">
      <c r="A12" s="54"/>
      <c r="B12" s="166"/>
      <c r="C12" s="167"/>
      <c r="D12" s="31"/>
      <c r="E12" s="167"/>
      <c r="F12" s="31"/>
      <c r="G12" s="167"/>
      <c r="H12" s="166"/>
      <c r="I12" s="167"/>
      <c r="J12" s="31"/>
      <c r="K12" s="167"/>
      <c r="L12" s="31"/>
      <c r="M12" s="167"/>
      <c r="N12" s="92"/>
      <c r="O12" s="182"/>
      <c r="P12" s="181"/>
    </row>
    <row r="13" spans="1:21" x14ac:dyDescent="0.2">
      <c r="A13" s="54"/>
      <c r="B13" s="51"/>
      <c r="C13" s="167"/>
      <c r="D13" s="19"/>
      <c r="E13" s="167"/>
      <c r="F13" s="19"/>
      <c r="G13" s="167"/>
      <c r="H13" s="51"/>
      <c r="I13" s="167"/>
      <c r="J13" s="19"/>
      <c r="K13" s="167"/>
      <c r="L13" s="19"/>
      <c r="M13" s="167"/>
      <c r="N13" s="92"/>
      <c r="O13" s="182"/>
      <c r="P13" s="181"/>
    </row>
    <row r="14" spans="1:21" x14ac:dyDescent="0.2">
      <c r="A14" s="54"/>
      <c r="B14" s="166"/>
      <c r="C14" s="167"/>
      <c r="D14" s="31"/>
      <c r="E14" s="167"/>
      <c r="F14" s="31"/>
      <c r="G14" s="167"/>
      <c r="H14" s="166"/>
      <c r="I14" s="167"/>
      <c r="J14" s="31"/>
      <c r="K14" s="167"/>
      <c r="L14" s="31"/>
      <c r="M14" s="167"/>
      <c r="N14" s="92"/>
      <c r="O14" s="182"/>
      <c r="P14" s="38"/>
      <c r="Q14" s="69"/>
      <c r="R14" s="14"/>
      <c r="S14" s="14"/>
      <c r="T14" s="14"/>
      <c r="U14" s="14"/>
    </row>
    <row r="15" spans="1:21" x14ac:dyDescent="0.2">
      <c r="A15" s="54"/>
      <c r="B15" s="166"/>
      <c r="C15" s="167"/>
      <c r="D15" s="31"/>
      <c r="E15" s="169"/>
      <c r="F15" s="31"/>
      <c r="G15" s="169"/>
      <c r="H15" s="166"/>
      <c r="I15" s="169"/>
      <c r="J15" s="31"/>
      <c r="K15" s="169"/>
      <c r="L15" s="31"/>
      <c r="M15" s="169"/>
      <c r="N15" s="92"/>
      <c r="O15" s="182"/>
      <c r="P15" s="38"/>
      <c r="Q15" s="69"/>
      <c r="R15" s="14"/>
      <c r="S15" s="14"/>
      <c r="T15" s="14"/>
      <c r="U15" s="14"/>
    </row>
    <row r="16" spans="1:21" ht="12.75" thickBot="1" x14ac:dyDescent="0.25">
      <c r="A16" s="25"/>
      <c r="B16" s="44"/>
      <c r="C16" s="170"/>
      <c r="D16" s="8"/>
      <c r="E16" s="171"/>
      <c r="F16" s="8"/>
      <c r="G16" s="171"/>
      <c r="H16" s="44"/>
      <c r="I16" s="172"/>
      <c r="J16" s="8"/>
      <c r="K16" s="172"/>
      <c r="L16" s="8"/>
      <c r="M16" s="172"/>
      <c r="N16" s="92"/>
      <c r="O16" s="182"/>
      <c r="P16" s="38"/>
      <c r="Q16" s="69"/>
      <c r="R16" s="14"/>
      <c r="S16" s="14"/>
      <c r="T16" s="14"/>
      <c r="U16" s="14"/>
    </row>
    <row r="17" spans="1:20" x14ac:dyDescent="0.2">
      <c r="A17" s="28"/>
      <c r="B17" s="173"/>
      <c r="C17" s="173"/>
      <c r="D17" s="173"/>
      <c r="E17" s="173"/>
      <c r="F17" s="173"/>
      <c r="G17" s="173"/>
      <c r="H17" s="173"/>
      <c r="I17" s="173"/>
      <c r="J17" s="173"/>
      <c r="K17" s="173"/>
      <c r="L17" s="174"/>
      <c r="M17" s="174"/>
      <c r="N17" s="183"/>
      <c r="O17" s="181"/>
      <c r="P17" s="181"/>
    </row>
    <row r="18" spans="1:20" x14ac:dyDescent="0.2">
      <c r="A18" s="81"/>
      <c r="B18" s="541"/>
      <c r="C18" s="541"/>
      <c r="D18" s="541"/>
      <c r="E18" s="541"/>
      <c r="F18" s="541"/>
      <c r="G18" s="542"/>
      <c r="H18" s="13"/>
      <c r="I18" s="13"/>
      <c r="J18" s="13"/>
      <c r="K18" s="13"/>
      <c r="L18" s="13"/>
      <c r="M18" s="13"/>
      <c r="N18" s="184"/>
      <c r="O18" s="38"/>
      <c r="P18" s="93"/>
      <c r="Q18" s="69"/>
      <c r="R18" s="14"/>
      <c r="S18" s="14"/>
      <c r="T18" s="14"/>
    </row>
    <row r="19" spans="1:20" x14ac:dyDescent="0.2">
      <c r="A19" s="67"/>
      <c r="B19" s="554"/>
      <c r="C19" s="555"/>
      <c r="D19" s="555"/>
      <c r="E19" s="555"/>
      <c r="F19" s="555"/>
      <c r="G19" s="555"/>
      <c r="H19" s="176"/>
      <c r="I19" s="177"/>
      <c r="J19" s="178"/>
      <c r="K19" s="82"/>
      <c r="L19" s="178"/>
      <c r="M19" s="179"/>
      <c r="N19" s="184"/>
      <c r="O19" s="38"/>
      <c r="P19" s="93"/>
      <c r="Q19" s="69"/>
      <c r="R19" s="14"/>
      <c r="S19" s="14"/>
      <c r="T19" s="14"/>
    </row>
    <row r="20" spans="1:20" x14ac:dyDescent="0.2">
      <c r="A20" s="68"/>
      <c r="B20" s="540"/>
      <c r="C20" s="547"/>
      <c r="D20" s="540"/>
      <c r="E20" s="547"/>
      <c r="F20" s="540"/>
      <c r="G20" s="547"/>
      <c r="H20" s="176"/>
      <c r="I20" s="177"/>
      <c r="J20" s="178"/>
      <c r="K20" s="82"/>
      <c r="L20" s="178"/>
      <c r="M20" s="179"/>
      <c r="N20" s="184"/>
      <c r="O20" s="38"/>
      <c r="P20" s="93"/>
      <c r="Q20" s="69"/>
      <c r="R20" s="75"/>
      <c r="S20" s="75"/>
      <c r="T20" s="75"/>
    </row>
    <row r="21" spans="1:20" x14ac:dyDescent="0.2">
      <c r="A21" s="94"/>
      <c r="B21" s="95"/>
      <c r="C21" s="60"/>
      <c r="D21" s="60"/>
      <c r="E21" s="60"/>
      <c r="F21" s="60"/>
      <c r="G21" s="80"/>
      <c r="H21" s="176"/>
      <c r="I21" s="177"/>
      <c r="J21" s="178"/>
      <c r="K21" s="82"/>
      <c r="L21" s="178"/>
      <c r="M21" s="179"/>
      <c r="N21" s="184"/>
      <c r="O21" s="38"/>
      <c r="P21" s="93"/>
      <c r="Q21" s="69"/>
      <c r="R21" s="14"/>
      <c r="S21" s="14"/>
      <c r="T21" s="14"/>
    </row>
    <row r="22" spans="1:20" x14ac:dyDescent="0.2">
      <c r="A22" s="548"/>
      <c r="B22" s="550"/>
      <c r="C22" s="551"/>
      <c r="D22" s="551"/>
      <c r="E22" s="551"/>
      <c r="F22" s="551"/>
      <c r="G22" s="551"/>
      <c r="H22" s="176"/>
      <c r="I22" s="177"/>
      <c r="J22" s="178"/>
      <c r="K22" s="82"/>
      <c r="L22" s="178"/>
      <c r="M22" s="179"/>
      <c r="N22" s="184"/>
      <c r="O22" s="38"/>
      <c r="P22" s="93"/>
      <c r="Q22" s="69"/>
      <c r="R22" s="14"/>
      <c r="S22" s="14"/>
      <c r="T22" s="14"/>
    </row>
    <row r="23" spans="1:20" x14ac:dyDescent="0.2">
      <c r="A23" s="549"/>
      <c r="B23" s="62"/>
      <c r="C23" s="78"/>
      <c r="D23" s="63"/>
      <c r="E23" s="78"/>
      <c r="F23" s="63"/>
      <c r="G23" s="78"/>
      <c r="H23" s="173"/>
      <c r="I23" s="173"/>
      <c r="J23" s="178"/>
      <c r="K23" s="82"/>
      <c r="L23" s="178"/>
      <c r="M23" s="179"/>
      <c r="N23" s="184"/>
      <c r="O23" s="38"/>
      <c r="P23" s="93"/>
      <c r="Q23" s="69"/>
      <c r="R23" s="72"/>
      <c r="S23" s="75"/>
      <c r="T23" s="75"/>
    </row>
    <row r="24" spans="1:20" x14ac:dyDescent="0.2">
      <c r="A24" s="57"/>
      <c r="B24" s="88"/>
      <c r="C24" s="73"/>
      <c r="D24" s="33"/>
      <c r="E24" s="73"/>
      <c r="F24" s="33"/>
      <c r="G24" s="73"/>
      <c r="H24" s="173"/>
      <c r="I24" s="173"/>
      <c r="J24" s="178"/>
      <c r="K24" s="82"/>
      <c r="L24" s="178"/>
      <c r="M24" s="179"/>
      <c r="N24" s="184"/>
      <c r="O24" s="92"/>
      <c r="P24" s="181"/>
      <c r="T24" s="174"/>
    </row>
    <row r="25" spans="1:20" x14ac:dyDescent="0.2">
      <c r="A25" s="57"/>
      <c r="B25" s="88"/>
      <c r="C25" s="73"/>
      <c r="D25" s="33"/>
      <c r="E25" s="73"/>
      <c r="F25" s="33"/>
      <c r="G25" s="73"/>
      <c r="H25" s="173"/>
      <c r="I25" s="173"/>
      <c r="J25" s="178"/>
      <c r="K25" s="82"/>
      <c r="L25" s="178"/>
      <c r="M25" s="179"/>
      <c r="N25" s="184"/>
      <c r="O25" s="92"/>
      <c r="P25" s="181"/>
    </row>
    <row r="26" spans="1:20" x14ac:dyDescent="0.2">
      <c r="A26" s="57"/>
      <c r="B26" s="88"/>
      <c r="C26" s="73"/>
      <c r="D26" s="33"/>
      <c r="E26" s="73"/>
      <c r="F26" s="33"/>
      <c r="G26" s="73"/>
      <c r="H26" s="173"/>
      <c r="I26" s="173"/>
      <c r="J26" s="178"/>
      <c r="K26" s="82"/>
      <c r="L26" s="178"/>
      <c r="M26" s="179"/>
      <c r="N26" s="184"/>
      <c r="O26" s="92"/>
      <c r="P26" s="181"/>
    </row>
    <row r="27" spans="1:20" ht="12.75" thickBot="1" x14ac:dyDescent="0.25">
      <c r="A27" s="58"/>
      <c r="B27" s="89"/>
      <c r="C27" s="74"/>
      <c r="D27" s="43"/>
      <c r="E27" s="74"/>
      <c r="F27" s="43"/>
      <c r="G27" s="74"/>
      <c r="H27" s="173"/>
      <c r="I27" s="173"/>
      <c r="J27" s="173"/>
      <c r="K27" s="173"/>
      <c r="L27" s="173"/>
      <c r="M27" s="173"/>
      <c r="N27" s="184"/>
      <c r="O27" s="92"/>
      <c r="P27" s="181"/>
    </row>
    <row r="28" spans="1:20" x14ac:dyDescent="0.2">
      <c r="A28" s="30"/>
      <c r="B28" s="30"/>
      <c r="C28" s="69"/>
      <c r="D28" s="14"/>
      <c r="E28" s="14"/>
      <c r="F28" s="14"/>
      <c r="G28" s="174"/>
      <c r="H28" s="173"/>
      <c r="I28" s="173"/>
      <c r="J28" s="173"/>
      <c r="K28" s="173"/>
      <c r="L28" s="173"/>
      <c r="M28" s="173"/>
      <c r="N28" s="181"/>
      <c r="O28" s="181"/>
      <c r="P28" s="181"/>
    </row>
    <row r="29" spans="1:20" x14ac:dyDescent="0.2">
      <c r="H29" s="173"/>
      <c r="I29" s="173"/>
      <c r="J29" s="173"/>
      <c r="K29" s="173"/>
      <c r="L29" s="173"/>
      <c r="M29" s="173"/>
      <c r="N29" s="181"/>
      <c r="O29" s="181"/>
      <c r="P29" s="181"/>
    </row>
    <row r="30" spans="1:20" x14ac:dyDescent="0.2">
      <c r="J30" s="178"/>
      <c r="K30" s="178"/>
      <c r="L30" s="178"/>
      <c r="M30" s="178"/>
      <c r="N30" s="181"/>
      <c r="O30" s="181"/>
      <c r="P30" s="181"/>
    </row>
    <row r="31" spans="1:20" x14ac:dyDescent="0.2">
      <c r="H31" s="178"/>
      <c r="I31" s="180"/>
      <c r="J31" s="178"/>
      <c r="K31" s="168"/>
      <c r="L31" s="168"/>
      <c r="M31" s="168"/>
      <c r="N31" s="181"/>
      <c r="O31" s="181"/>
      <c r="P31" s="181"/>
    </row>
    <row r="32" spans="1:20" ht="12.75" customHeight="1" x14ac:dyDescent="0.2">
      <c r="H32" s="178"/>
      <c r="I32" s="180"/>
      <c r="J32" s="178"/>
      <c r="K32" s="168"/>
      <c r="L32" s="168"/>
      <c r="M32" s="168"/>
      <c r="N32" s="181"/>
      <c r="O32" s="181"/>
      <c r="P32" s="181"/>
    </row>
    <row r="33" spans="8:16" x14ac:dyDescent="0.2">
      <c r="H33" s="178"/>
      <c r="I33" s="180"/>
      <c r="J33" s="178"/>
      <c r="K33" s="168"/>
      <c r="L33" s="168"/>
      <c r="M33" s="168"/>
      <c r="N33" s="181"/>
      <c r="O33" s="181"/>
      <c r="P33" s="181"/>
    </row>
    <row r="34" spans="8:16" ht="13.5" customHeight="1" x14ac:dyDescent="0.2">
      <c r="H34" s="178"/>
      <c r="I34" s="180"/>
      <c r="J34" s="178"/>
      <c r="K34" s="168"/>
      <c r="L34" s="168"/>
      <c r="M34" s="168"/>
      <c r="N34" s="181"/>
      <c r="O34" s="181"/>
      <c r="P34" s="181"/>
    </row>
    <row r="35" spans="8:16" ht="12.75" customHeight="1" x14ac:dyDescent="0.2">
      <c r="H35" s="178"/>
      <c r="I35" s="180"/>
      <c r="J35" s="178"/>
      <c r="K35" s="168"/>
      <c r="L35" s="168"/>
      <c r="M35" s="168"/>
      <c r="N35" s="181"/>
      <c r="O35" s="181"/>
      <c r="P35" s="181"/>
    </row>
    <row r="36" spans="8:16" ht="12.75" customHeight="1" x14ac:dyDescent="0.2">
      <c r="H36" s="178"/>
      <c r="I36" s="180"/>
      <c r="J36" s="178"/>
      <c r="K36" s="168"/>
      <c r="L36" s="168"/>
      <c r="M36" s="168"/>
      <c r="N36" s="181"/>
      <c r="O36" s="181"/>
      <c r="P36" s="181"/>
    </row>
    <row r="37" spans="8:16" ht="12.75" customHeight="1" x14ac:dyDescent="0.2">
      <c r="H37" s="178"/>
      <c r="I37" s="180"/>
      <c r="J37" s="178"/>
      <c r="K37" s="168"/>
      <c r="L37" s="168"/>
      <c r="M37" s="168"/>
      <c r="N37" s="181"/>
      <c r="O37" s="181"/>
      <c r="P37" s="181"/>
    </row>
    <row r="38" spans="8:16" ht="12.75" customHeight="1" x14ac:dyDescent="0.2">
      <c r="H38" s="178"/>
      <c r="I38" s="180"/>
      <c r="J38" s="178"/>
      <c r="K38" s="168"/>
      <c r="L38" s="168"/>
      <c r="M38" s="168"/>
      <c r="N38" s="181"/>
      <c r="O38" s="181"/>
      <c r="P38" s="181"/>
    </row>
    <row r="39" spans="8:16" x14ac:dyDescent="0.2">
      <c r="N39" s="181"/>
      <c r="O39" s="181"/>
      <c r="P39" s="181"/>
    </row>
    <row r="40" spans="8:16" x14ac:dyDescent="0.2">
      <c r="N40" s="181"/>
      <c r="O40" s="181"/>
      <c r="P40" s="181"/>
    </row>
    <row r="41" spans="8:16" x14ac:dyDescent="0.2">
      <c r="N41" s="181"/>
      <c r="O41" s="181"/>
      <c r="P41" s="181"/>
    </row>
    <row r="42" spans="8:16" x14ac:dyDescent="0.2">
      <c r="N42" s="181"/>
      <c r="O42" s="181"/>
      <c r="P42" s="181"/>
    </row>
    <row r="43" spans="8:16" x14ac:dyDescent="0.2">
      <c r="N43" s="181"/>
      <c r="O43" s="181"/>
      <c r="P43" s="181"/>
    </row>
    <row r="44" spans="8:16" x14ac:dyDescent="0.2">
      <c r="N44" s="181"/>
      <c r="O44" s="181"/>
      <c r="P44" s="181"/>
    </row>
    <row r="45" spans="8:16" x14ac:dyDescent="0.2">
      <c r="N45" s="181"/>
      <c r="O45" s="181"/>
      <c r="P45" s="181"/>
    </row>
  </sheetData>
  <mergeCells count="20">
    <mergeCell ref="A22:A23"/>
    <mergeCell ref="B22:G22"/>
    <mergeCell ref="A7:A8"/>
    <mergeCell ref="B7:G7"/>
    <mergeCell ref="H7:M7"/>
    <mergeCell ref="B18:G18"/>
    <mergeCell ref="B19:G19"/>
    <mergeCell ref="B20:C20"/>
    <mergeCell ref="D20:E20"/>
    <mergeCell ref="F20:G20"/>
    <mergeCell ref="L5:M5"/>
    <mergeCell ref="B3:G3"/>
    <mergeCell ref="H3:M3"/>
    <mergeCell ref="B4:G4"/>
    <mergeCell ref="H4:M4"/>
    <mergeCell ref="B5:C5"/>
    <mergeCell ref="D5:E5"/>
    <mergeCell ref="F5:G5"/>
    <mergeCell ref="H5:I5"/>
    <mergeCell ref="J5:K5"/>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showGridLines="0" view="pageBreakPreview" zoomScaleNormal="100" zoomScaleSheetLayoutView="100" workbookViewId="0">
      <selection activeCell="A12" sqref="A12"/>
    </sheetView>
  </sheetViews>
  <sheetFormatPr defaultRowHeight="12" x14ac:dyDescent="0.2"/>
  <cols>
    <col min="1" max="1" width="42.42578125" style="123" customWidth="1"/>
    <col min="2" max="9" width="11.42578125" style="123" customWidth="1"/>
    <col min="10" max="12" width="8" style="123" customWidth="1"/>
    <col min="13" max="13" width="8.42578125" style="123" customWidth="1"/>
    <col min="14" max="14" width="7.85546875" style="123" customWidth="1"/>
    <col min="15" max="20" width="9.140625" style="123" customWidth="1"/>
    <col min="21" max="16384" width="9.140625" style="123"/>
  </cols>
  <sheetData>
    <row r="1" spans="1:15" ht="18.75" x14ac:dyDescent="0.3">
      <c r="A1" s="164" t="s">
        <v>219</v>
      </c>
      <c r="I1" s="165" t="str">
        <f>Obsah!$A$1</f>
        <v>I. čtvrtletí 2019</v>
      </c>
    </row>
    <row r="2" spans="1:15" ht="1.5" customHeight="1" x14ac:dyDescent="0.2">
      <c r="F2" s="178"/>
      <c r="G2" s="178"/>
      <c r="H2" s="178"/>
      <c r="I2" s="178"/>
      <c r="J2" s="178"/>
    </row>
    <row r="3" spans="1:15" ht="5.0999999999999996" customHeight="1" x14ac:dyDescent="0.2">
      <c r="F3" s="178"/>
      <c r="G3" s="178"/>
      <c r="H3" s="178"/>
      <c r="I3" s="178"/>
      <c r="J3" s="178"/>
    </row>
    <row r="4" spans="1:15" ht="5.0999999999999996" customHeight="1" x14ac:dyDescent="0.2">
      <c r="A4" s="279"/>
      <c r="B4" s="245"/>
      <c r="C4" s="245"/>
      <c r="D4" s="245"/>
      <c r="E4" s="245"/>
      <c r="F4" s="184"/>
      <c r="J4" s="184"/>
      <c r="K4" s="239"/>
    </row>
    <row r="5" spans="1:15" ht="12.75" customHeight="1" x14ac:dyDescent="0.2">
      <c r="A5" s="26"/>
      <c r="B5" s="536" t="s">
        <v>8</v>
      </c>
      <c r="C5" s="537"/>
      <c r="D5" s="536" t="s">
        <v>9</v>
      </c>
      <c r="E5" s="537"/>
      <c r="F5" s="536" t="s">
        <v>10</v>
      </c>
      <c r="G5" s="538"/>
      <c r="H5" s="536" t="s">
        <v>7</v>
      </c>
      <c r="I5" s="538"/>
    </row>
    <row r="6" spans="1:15" x14ac:dyDescent="0.2">
      <c r="A6" s="26"/>
      <c r="B6" s="316" t="s">
        <v>282</v>
      </c>
      <c r="C6" s="316" t="s">
        <v>52</v>
      </c>
      <c r="D6" s="316" t="s">
        <v>282</v>
      </c>
      <c r="E6" s="316" t="s">
        <v>52</v>
      </c>
      <c r="F6" s="316" t="s">
        <v>282</v>
      </c>
      <c r="G6" s="317" t="s">
        <v>52</v>
      </c>
      <c r="H6" s="316" t="s">
        <v>282</v>
      </c>
      <c r="I6" s="317" t="s">
        <v>52</v>
      </c>
      <c r="J6" s="184"/>
      <c r="O6" s="184"/>
    </row>
    <row r="7" spans="1:15" x14ac:dyDescent="0.2">
      <c r="A7" s="243" t="s">
        <v>245</v>
      </c>
      <c r="B7" s="323">
        <v>1908.5519999999995</v>
      </c>
      <c r="C7" s="320">
        <v>4.3254694618447831E-2</v>
      </c>
      <c r="D7" s="321">
        <v>1903.3189999999993</v>
      </c>
      <c r="E7" s="320">
        <v>4.3162530317701092E-2</v>
      </c>
      <c r="F7" s="321">
        <v>1903.3189999999993</v>
      </c>
      <c r="G7" s="320">
        <v>4.3162828859436522E-2</v>
      </c>
      <c r="H7" s="321">
        <v>1903.3189999999993</v>
      </c>
      <c r="I7" s="320">
        <v>4.3162828859436522E-2</v>
      </c>
      <c r="J7" s="187"/>
      <c r="O7" s="92"/>
    </row>
    <row r="8" spans="1:15" x14ac:dyDescent="0.2">
      <c r="A8" s="240" t="s">
        <v>283</v>
      </c>
      <c r="B8" s="323">
        <v>1224046.6100000001</v>
      </c>
      <c r="C8" s="320">
        <v>5.5848836397767575E-2</v>
      </c>
      <c r="D8" s="321">
        <v>901565.87799999956</v>
      </c>
      <c r="E8" s="320">
        <v>5.1563783832283272E-2</v>
      </c>
      <c r="F8" s="321">
        <v>769856.78699999978</v>
      </c>
      <c r="G8" s="320">
        <v>4.8081123676236778E-2</v>
      </c>
      <c r="H8" s="321">
        <v>2895469.2749999994</v>
      </c>
      <c r="I8" s="320">
        <v>5.2252302455076401E-2</v>
      </c>
      <c r="J8" s="187"/>
      <c r="O8" s="92"/>
    </row>
    <row r="9" spans="1:15" x14ac:dyDescent="0.2">
      <c r="A9" s="241" t="s">
        <v>284</v>
      </c>
      <c r="B9" s="322">
        <v>914084.22900000017</v>
      </c>
      <c r="C9" s="319">
        <v>6.550731364989297E-2</v>
      </c>
      <c r="D9" s="318">
        <v>684204.91300000006</v>
      </c>
      <c r="E9" s="319">
        <v>6.3119729595129612E-2</v>
      </c>
      <c r="F9" s="318">
        <v>548657.99100000015</v>
      </c>
      <c r="G9" s="319">
        <v>5.8974127655860666E-2</v>
      </c>
      <c r="H9" s="318">
        <v>2146947.1330000004</v>
      </c>
      <c r="I9" s="319">
        <v>6.2965702165714385E-2</v>
      </c>
      <c r="J9" s="176"/>
      <c r="K9" s="178"/>
      <c r="L9" s="178" t="str">
        <f>+B5</f>
        <v>Leden</v>
      </c>
      <c r="M9" s="178" t="str">
        <f>+D5</f>
        <v>Únor</v>
      </c>
      <c r="N9" s="178" t="str">
        <f>+F5</f>
        <v>Březen</v>
      </c>
      <c r="O9" s="179"/>
    </row>
    <row r="10" spans="1:15" x14ac:dyDescent="0.2">
      <c r="A10" s="57" t="s">
        <v>44</v>
      </c>
      <c r="B10" s="324">
        <v>53308.94</v>
      </c>
      <c r="C10" s="73">
        <v>6.5370759862258723E-2</v>
      </c>
      <c r="D10" s="363">
        <v>55406.439999999995</v>
      </c>
      <c r="E10" s="368">
        <v>8.5559949006391245E-2</v>
      </c>
      <c r="F10" s="363">
        <v>53694.340000000004</v>
      </c>
      <c r="G10" s="368">
        <v>8.0604332976819987E-2</v>
      </c>
      <c r="H10" s="363">
        <v>162409.72</v>
      </c>
      <c r="I10" s="368">
        <v>7.6277072735794219E-2</v>
      </c>
      <c r="J10" s="176"/>
      <c r="K10" s="178" t="str">
        <f>+A10</f>
        <v>Biomasa</v>
      </c>
      <c r="L10" s="168">
        <f>+B10</f>
        <v>53308.94</v>
      </c>
      <c r="M10" s="168">
        <f>+D10</f>
        <v>55406.439999999995</v>
      </c>
      <c r="N10" s="168">
        <f>+F10</f>
        <v>53694.340000000004</v>
      </c>
      <c r="O10" s="246"/>
    </row>
    <row r="11" spans="1:15" x14ac:dyDescent="0.2">
      <c r="A11" s="57" t="s">
        <v>43</v>
      </c>
      <c r="B11" s="324">
        <v>10620.075999999999</v>
      </c>
      <c r="C11" s="467">
        <v>0.15843741132249195</v>
      </c>
      <c r="D11" s="381">
        <v>8261.41</v>
      </c>
      <c r="E11" s="380">
        <v>0.14319346378284731</v>
      </c>
      <c r="F11" s="381">
        <v>6967.38</v>
      </c>
      <c r="G11" s="368">
        <v>0.12251073633658231</v>
      </c>
      <c r="H11" s="381">
        <v>25848.865999999998</v>
      </c>
      <c r="I11" s="368">
        <v>0.14234291428894472</v>
      </c>
      <c r="J11" s="176"/>
      <c r="K11" s="178" t="str">
        <f t="shared" ref="K11:L25" si="0">+A11</f>
        <v>Bioplyn</v>
      </c>
      <c r="L11" s="168">
        <f t="shared" si="0"/>
        <v>10620.075999999999</v>
      </c>
      <c r="M11" s="168">
        <f t="shared" ref="M11:M25" si="1">+D11</f>
        <v>8261.41</v>
      </c>
      <c r="N11" s="168">
        <f t="shared" ref="N11:N25" si="2">+F11</f>
        <v>6967.38</v>
      </c>
      <c r="O11" s="246"/>
    </row>
    <row r="12" spans="1:15" x14ac:dyDescent="0.2">
      <c r="A12" s="57" t="s">
        <v>42</v>
      </c>
      <c r="B12" s="324">
        <v>0</v>
      </c>
      <c r="C12" s="467">
        <v>0</v>
      </c>
      <c r="D12" s="381">
        <v>0</v>
      </c>
      <c r="E12" s="380">
        <v>0</v>
      </c>
      <c r="F12" s="381">
        <v>0</v>
      </c>
      <c r="G12" s="368">
        <v>0</v>
      </c>
      <c r="H12" s="381">
        <v>0</v>
      </c>
      <c r="I12" s="368">
        <v>0</v>
      </c>
      <c r="J12" s="176"/>
      <c r="K12" s="178" t="str">
        <f t="shared" si="0"/>
        <v>Černé uhlí</v>
      </c>
      <c r="L12" s="168">
        <f t="shared" si="0"/>
        <v>0</v>
      </c>
      <c r="M12" s="168">
        <f t="shared" si="1"/>
        <v>0</v>
      </c>
      <c r="N12" s="168">
        <f t="shared" si="2"/>
        <v>0</v>
      </c>
      <c r="O12" s="246"/>
    </row>
    <row r="13" spans="1:15" x14ac:dyDescent="0.2">
      <c r="A13" s="57" t="s">
        <v>67</v>
      </c>
      <c r="B13" s="324">
        <v>296</v>
      </c>
      <c r="C13" s="467">
        <v>0.38641086963332744</v>
      </c>
      <c r="D13" s="381">
        <v>359</v>
      </c>
      <c r="E13" s="380">
        <v>0.49335143662838959</v>
      </c>
      <c r="F13" s="381">
        <v>811</v>
      </c>
      <c r="G13" s="368">
        <v>0.66539877159674365</v>
      </c>
      <c r="H13" s="381">
        <v>1466</v>
      </c>
      <c r="I13" s="368">
        <v>0.54045724304870968</v>
      </c>
      <c r="J13" s="176"/>
      <c r="K13" s="178" t="str">
        <f t="shared" si="0"/>
        <v>Elektrická energie</v>
      </c>
      <c r="L13" s="168">
        <f t="shared" si="0"/>
        <v>296</v>
      </c>
      <c r="M13" s="168">
        <f t="shared" si="1"/>
        <v>359</v>
      </c>
      <c r="N13" s="168">
        <f t="shared" si="2"/>
        <v>811</v>
      </c>
      <c r="O13" s="246"/>
    </row>
    <row r="14" spans="1:15" x14ac:dyDescent="0.2">
      <c r="A14" s="57" t="s">
        <v>68</v>
      </c>
      <c r="B14" s="324">
        <v>116</v>
      </c>
      <c r="C14" s="467">
        <v>7.6520380807633043E-2</v>
      </c>
      <c r="D14" s="381">
        <v>76</v>
      </c>
      <c r="E14" s="380">
        <v>6.7836307419863906E-2</v>
      </c>
      <c r="F14" s="381">
        <v>52</v>
      </c>
      <c r="G14" s="368">
        <v>4.5114921586795899E-2</v>
      </c>
      <c r="H14" s="381">
        <v>244</v>
      </c>
      <c r="I14" s="368">
        <v>6.4398774100713346E-2</v>
      </c>
      <c r="J14" s="176"/>
      <c r="K14" s="178" t="str">
        <f t="shared" si="0"/>
        <v>Energie prostředí (tepelné čerpadlo)</v>
      </c>
      <c r="L14" s="168">
        <f t="shared" si="0"/>
        <v>116</v>
      </c>
      <c r="M14" s="168">
        <f t="shared" si="1"/>
        <v>76</v>
      </c>
      <c r="N14" s="168">
        <f t="shared" si="2"/>
        <v>52</v>
      </c>
      <c r="O14" s="246"/>
    </row>
    <row r="15" spans="1:15" x14ac:dyDescent="0.2">
      <c r="A15" s="57" t="s">
        <v>69</v>
      </c>
      <c r="B15" s="324">
        <v>0</v>
      </c>
      <c r="C15" s="467">
        <v>0</v>
      </c>
      <c r="D15" s="381">
        <v>2</v>
      </c>
      <c r="E15" s="380">
        <v>0.12269938650306747</v>
      </c>
      <c r="F15" s="381">
        <v>3</v>
      </c>
      <c r="G15" s="368">
        <v>0.10683760683760685</v>
      </c>
      <c r="H15" s="381">
        <v>5</v>
      </c>
      <c r="I15" s="368">
        <v>0.10084711577248891</v>
      </c>
      <c r="J15" s="176"/>
      <c r="K15" s="178" t="str">
        <f t="shared" si="0"/>
        <v>Energie Slunce (solární kolektor)</v>
      </c>
      <c r="L15" s="168">
        <f t="shared" si="0"/>
        <v>0</v>
      </c>
      <c r="M15" s="168">
        <f t="shared" si="1"/>
        <v>2</v>
      </c>
      <c r="N15" s="168">
        <f t="shared" si="2"/>
        <v>3</v>
      </c>
      <c r="O15" s="246"/>
    </row>
    <row r="16" spans="1:15" x14ac:dyDescent="0.2">
      <c r="A16" s="57" t="s">
        <v>41</v>
      </c>
      <c r="B16" s="324">
        <v>33338.769999999997</v>
      </c>
      <c r="C16" s="467">
        <v>4.9707580048531184E-3</v>
      </c>
      <c r="D16" s="381">
        <v>10579.1</v>
      </c>
      <c r="E16" s="380">
        <v>1.987118583751315E-3</v>
      </c>
      <c r="F16" s="381">
        <v>322</v>
      </c>
      <c r="G16" s="368">
        <v>7.3044062061047992E-5</v>
      </c>
      <c r="H16" s="381">
        <v>44239.869999999995</v>
      </c>
      <c r="I16" s="368">
        <v>2.6911342857365238E-3</v>
      </c>
      <c r="J16" s="176"/>
      <c r="K16" s="178" t="str">
        <f t="shared" si="0"/>
        <v>Hnědé uhlí</v>
      </c>
      <c r="L16" s="168">
        <f t="shared" si="0"/>
        <v>33338.769999999997</v>
      </c>
      <c r="M16" s="168">
        <f t="shared" si="1"/>
        <v>10579.1</v>
      </c>
      <c r="N16" s="168">
        <f t="shared" si="2"/>
        <v>322</v>
      </c>
      <c r="O16" s="246"/>
    </row>
    <row r="17" spans="1:18" x14ac:dyDescent="0.2">
      <c r="A17" s="57" t="s">
        <v>80</v>
      </c>
      <c r="B17" s="324">
        <v>0</v>
      </c>
      <c r="C17" s="467">
        <v>0</v>
      </c>
      <c r="D17" s="381">
        <v>0</v>
      </c>
      <c r="E17" s="380">
        <v>0</v>
      </c>
      <c r="F17" s="381">
        <v>0</v>
      </c>
      <c r="G17" s="368">
        <v>0</v>
      </c>
      <c r="H17" s="381">
        <v>0</v>
      </c>
      <c r="I17" s="368">
        <v>0</v>
      </c>
      <c r="J17" s="176"/>
      <c r="K17" s="178" t="str">
        <f t="shared" si="0"/>
        <v>Jaderné palivo</v>
      </c>
      <c r="L17" s="168">
        <f t="shared" si="0"/>
        <v>0</v>
      </c>
      <c r="M17" s="168">
        <f t="shared" si="1"/>
        <v>0</v>
      </c>
      <c r="N17" s="168">
        <f t="shared" si="2"/>
        <v>0</v>
      </c>
      <c r="O17" s="246"/>
    </row>
    <row r="18" spans="1:18" x14ac:dyDescent="0.2">
      <c r="A18" s="57" t="s">
        <v>40</v>
      </c>
      <c r="B18" s="324">
        <v>0</v>
      </c>
      <c r="C18" s="467">
        <v>0</v>
      </c>
      <c r="D18" s="381">
        <v>0</v>
      </c>
      <c r="E18" s="380">
        <v>0</v>
      </c>
      <c r="F18" s="381">
        <v>0</v>
      </c>
      <c r="G18" s="368">
        <v>0</v>
      </c>
      <c r="H18" s="381">
        <v>0</v>
      </c>
      <c r="I18" s="368">
        <v>0</v>
      </c>
      <c r="J18" s="176"/>
      <c r="K18" s="178" t="str">
        <f t="shared" si="0"/>
        <v>Koks</v>
      </c>
      <c r="L18" s="168">
        <f t="shared" si="0"/>
        <v>0</v>
      </c>
      <c r="M18" s="168">
        <f t="shared" si="1"/>
        <v>0</v>
      </c>
      <c r="N18" s="168">
        <f t="shared" si="2"/>
        <v>0</v>
      </c>
      <c r="O18" s="246"/>
    </row>
    <row r="19" spans="1:18" x14ac:dyDescent="0.2">
      <c r="A19" s="57" t="s">
        <v>39</v>
      </c>
      <c r="B19" s="324">
        <v>10308.24</v>
      </c>
      <c r="C19" s="467">
        <v>0.19862324233217099</v>
      </c>
      <c r="D19" s="381">
        <v>9158.92</v>
      </c>
      <c r="E19" s="380">
        <v>0.2007683495303374</v>
      </c>
      <c r="F19" s="381">
        <v>8804.25</v>
      </c>
      <c r="G19" s="368">
        <v>0.2045257304019957</v>
      </c>
      <c r="H19" s="381">
        <v>28271.41</v>
      </c>
      <c r="I19" s="368">
        <v>0.20112702205544822</v>
      </c>
      <c r="J19" s="176"/>
      <c r="K19" s="178" t="str">
        <f t="shared" si="0"/>
        <v>Odpadní teplo</v>
      </c>
      <c r="L19" s="168">
        <f t="shared" si="0"/>
        <v>10308.24</v>
      </c>
      <c r="M19" s="168">
        <f t="shared" si="1"/>
        <v>9158.92</v>
      </c>
      <c r="N19" s="168">
        <f t="shared" si="2"/>
        <v>8804.25</v>
      </c>
      <c r="O19" s="246"/>
    </row>
    <row r="20" spans="1:18" x14ac:dyDescent="0.2">
      <c r="A20" s="57" t="s">
        <v>38</v>
      </c>
      <c r="B20" s="324">
        <v>0</v>
      </c>
      <c r="C20" s="467">
        <v>0</v>
      </c>
      <c r="D20" s="381">
        <v>0</v>
      </c>
      <c r="E20" s="380">
        <v>0</v>
      </c>
      <c r="F20" s="381">
        <v>0</v>
      </c>
      <c r="G20" s="368">
        <v>0</v>
      </c>
      <c r="H20" s="381">
        <v>0</v>
      </c>
      <c r="I20" s="368">
        <v>0</v>
      </c>
      <c r="J20" s="176"/>
      <c r="K20" s="178" t="str">
        <f t="shared" si="0"/>
        <v>Ostatní kapalná paliva</v>
      </c>
      <c r="L20" s="168">
        <f t="shared" si="0"/>
        <v>0</v>
      </c>
      <c r="M20" s="168">
        <f t="shared" si="1"/>
        <v>0</v>
      </c>
      <c r="N20" s="168">
        <f t="shared" si="2"/>
        <v>0</v>
      </c>
      <c r="O20" s="246"/>
    </row>
    <row r="21" spans="1:18" x14ac:dyDescent="0.2">
      <c r="A21" s="57" t="s">
        <v>37</v>
      </c>
      <c r="B21" s="324">
        <v>86869</v>
      </c>
      <c r="C21" s="467">
        <v>0.30149317167743933</v>
      </c>
      <c r="D21" s="381">
        <v>65910</v>
      </c>
      <c r="E21" s="380">
        <v>0.27267552946251727</v>
      </c>
      <c r="F21" s="381">
        <v>66481</v>
      </c>
      <c r="G21" s="368">
        <v>0.25563442545527842</v>
      </c>
      <c r="H21" s="381">
        <v>219260</v>
      </c>
      <c r="I21" s="368">
        <v>0.27757666874316683</v>
      </c>
      <c r="J21" s="176"/>
      <c r="K21" s="178" t="str">
        <f t="shared" si="0"/>
        <v>Ostatní pevná paliva</v>
      </c>
      <c r="L21" s="168">
        <f t="shared" si="0"/>
        <v>86869</v>
      </c>
      <c r="M21" s="168">
        <f t="shared" si="1"/>
        <v>65910</v>
      </c>
      <c r="N21" s="168">
        <f t="shared" si="2"/>
        <v>66481</v>
      </c>
      <c r="O21" s="246"/>
    </row>
    <row r="22" spans="1:18" x14ac:dyDescent="0.2">
      <c r="A22" s="57" t="s">
        <v>36</v>
      </c>
      <c r="B22" s="324">
        <v>0</v>
      </c>
      <c r="C22" s="467">
        <v>0</v>
      </c>
      <c r="D22" s="381">
        <v>0</v>
      </c>
      <c r="E22" s="380">
        <v>0</v>
      </c>
      <c r="F22" s="381">
        <v>0</v>
      </c>
      <c r="G22" s="368">
        <v>0</v>
      </c>
      <c r="H22" s="381">
        <v>0</v>
      </c>
      <c r="I22" s="368">
        <v>0</v>
      </c>
      <c r="J22" s="176"/>
      <c r="K22" s="178" t="str">
        <f t="shared" si="0"/>
        <v>Ostatní plyny</v>
      </c>
      <c r="L22" s="168">
        <f t="shared" si="0"/>
        <v>0</v>
      </c>
      <c r="M22" s="168">
        <f t="shared" si="1"/>
        <v>0</v>
      </c>
      <c r="N22" s="168">
        <f t="shared" si="2"/>
        <v>0</v>
      </c>
      <c r="O22" s="246"/>
    </row>
    <row r="23" spans="1:18" x14ac:dyDescent="0.2">
      <c r="A23" s="57" t="s">
        <v>3</v>
      </c>
      <c r="B23" s="324">
        <v>0</v>
      </c>
      <c r="C23" s="467">
        <v>0</v>
      </c>
      <c r="D23" s="381">
        <v>0</v>
      </c>
      <c r="E23" s="380">
        <v>0</v>
      </c>
      <c r="F23" s="381">
        <v>0</v>
      </c>
      <c r="G23" s="368">
        <v>0</v>
      </c>
      <c r="H23" s="381">
        <v>0</v>
      </c>
      <c r="I23" s="368">
        <v>0</v>
      </c>
      <c r="J23" s="176"/>
      <c r="K23" s="178" t="str">
        <f t="shared" si="0"/>
        <v>Ostatní</v>
      </c>
      <c r="L23" s="168">
        <f t="shared" si="0"/>
        <v>0</v>
      </c>
      <c r="M23" s="168">
        <f t="shared" si="1"/>
        <v>0</v>
      </c>
      <c r="N23" s="168">
        <f t="shared" si="2"/>
        <v>0</v>
      </c>
      <c r="O23" s="246"/>
    </row>
    <row r="24" spans="1:18" x14ac:dyDescent="0.2">
      <c r="A24" s="57" t="s">
        <v>35</v>
      </c>
      <c r="B24" s="324">
        <v>30.658000000000001</v>
      </c>
      <c r="C24" s="467">
        <v>4.8209822330655084E-3</v>
      </c>
      <c r="D24" s="381">
        <v>30.111999999999998</v>
      </c>
      <c r="E24" s="380">
        <v>5.9766202839490069E-3</v>
      </c>
      <c r="F24" s="381">
        <v>22.986999999999998</v>
      </c>
      <c r="G24" s="368">
        <v>4.8066176462900692E-3</v>
      </c>
      <c r="H24" s="381">
        <v>83.756999999999991</v>
      </c>
      <c r="I24" s="368">
        <v>5.1765923366013074E-3</v>
      </c>
      <c r="J24" s="176"/>
      <c r="K24" s="178" t="str">
        <f t="shared" si="0"/>
        <v>Topné oleje</v>
      </c>
      <c r="L24" s="168">
        <f t="shared" si="0"/>
        <v>30.658000000000001</v>
      </c>
      <c r="M24" s="168">
        <f t="shared" si="1"/>
        <v>30.111999999999998</v>
      </c>
      <c r="N24" s="168">
        <f t="shared" si="2"/>
        <v>22.986999999999998</v>
      </c>
      <c r="O24" s="246"/>
    </row>
    <row r="25" spans="1:18" x14ac:dyDescent="0.2">
      <c r="A25" s="218" t="s">
        <v>34</v>
      </c>
      <c r="B25" s="326">
        <v>719196.54500000016</v>
      </c>
      <c r="C25" s="468">
        <v>0.20561609046770726</v>
      </c>
      <c r="D25" s="379">
        <v>534421.9310000001</v>
      </c>
      <c r="E25" s="378">
        <v>0.19582903797015072</v>
      </c>
      <c r="F25" s="379">
        <v>411500.0340000001</v>
      </c>
      <c r="G25" s="378">
        <v>0.1776275764243658</v>
      </c>
      <c r="H25" s="379">
        <v>1665118.5100000002</v>
      </c>
      <c r="I25" s="378">
        <v>0.19490042689952514</v>
      </c>
      <c r="J25" s="176"/>
      <c r="K25" s="178" t="str">
        <f t="shared" si="0"/>
        <v>Zemní plyn</v>
      </c>
      <c r="L25" s="168">
        <f t="shared" si="0"/>
        <v>719196.54500000016</v>
      </c>
      <c r="M25" s="168">
        <f t="shared" si="1"/>
        <v>534421.9310000001</v>
      </c>
      <c r="N25" s="168">
        <f t="shared" si="2"/>
        <v>411500.0340000001</v>
      </c>
      <c r="O25" s="173"/>
    </row>
    <row r="26" spans="1:18" ht="13.5" customHeight="1" x14ac:dyDescent="0.2">
      <c r="A26" s="242" t="s">
        <v>285</v>
      </c>
      <c r="B26" s="322">
        <v>847945.26399999997</v>
      </c>
      <c r="C26" s="370">
        <v>6.5203500264655559E-2</v>
      </c>
      <c r="D26" s="367">
        <v>631570.64999999991</v>
      </c>
      <c r="E26" s="370">
        <v>6.2829456713485513E-2</v>
      </c>
      <c r="F26" s="367">
        <v>497083.609</v>
      </c>
      <c r="G26" s="370">
        <v>5.8472221817623404E-2</v>
      </c>
      <c r="H26" s="367">
        <v>1976599.5229999998</v>
      </c>
      <c r="I26" s="370">
        <v>6.2633999930573822E-2</v>
      </c>
      <c r="J26" s="17"/>
      <c r="K26" s="178"/>
      <c r="L26" s="178" t="str">
        <f>+L9</f>
        <v>Leden</v>
      </c>
      <c r="M26" s="178" t="str">
        <f t="shared" ref="M26:N26" si="3">+M9</f>
        <v>Únor</v>
      </c>
      <c r="N26" s="178" t="str">
        <f t="shared" si="3"/>
        <v>Březen</v>
      </c>
      <c r="O26" s="127"/>
      <c r="P26" s="226"/>
      <c r="Q26" s="226"/>
      <c r="R26" s="226"/>
    </row>
    <row r="27" spans="1:18" ht="12.75" customHeight="1" x14ac:dyDescent="0.2">
      <c r="A27" s="57" t="s">
        <v>29</v>
      </c>
      <c r="B27" s="324">
        <v>86670.369000000006</v>
      </c>
      <c r="C27" s="368">
        <v>2.860158427889899E-2</v>
      </c>
      <c r="D27" s="363">
        <v>62611.563000000002</v>
      </c>
      <c r="E27" s="368">
        <v>2.5864493736650909E-2</v>
      </c>
      <c r="F27" s="363">
        <v>46481.964999999997</v>
      </c>
      <c r="G27" s="368">
        <v>2.1182152615910152E-2</v>
      </c>
      <c r="H27" s="363">
        <v>195763.897</v>
      </c>
      <c r="I27" s="368">
        <v>2.5605411862812094E-2</v>
      </c>
      <c r="J27" s="176"/>
      <c r="K27" s="178" t="str">
        <f>+A27</f>
        <v>Průmysl</v>
      </c>
      <c r="L27" s="168">
        <f t="shared" ref="L27:L34" si="4">+B27</f>
        <v>86670.369000000006</v>
      </c>
      <c r="M27" s="168">
        <f t="shared" ref="M27:M34" si="5">+D27</f>
        <v>62611.563000000002</v>
      </c>
      <c r="N27" s="168">
        <f t="shared" ref="N27:N34" si="6">+F27</f>
        <v>46481.964999999997</v>
      </c>
      <c r="O27" s="127"/>
      <c r="P27" s="246"/>
      <c r="Q27" s="246"/>
      <c r="R27" s="246"/>
    </row>
    <row r="28" spans="1:18" ht="12.75" customHeight="1" x14ac:dyDescent="0.2">
      <c r="A28" s="57" t="s">
        <v>0</v>
      </c>
      <c r="B28" s="324">
        <v>771.41</v>
      </c>
      <c r="C28" s="380">
        <v>2.3812131815202529E-3</v>
      </c>
      <c r="D28" s="381">
        <v>579.04999999999995</v>
      </c>
      <c r="E28" s="380">
        <v>2.1940628821339606E-3</v>
      </c>
      <c r="F28" s="381">
        <v>463.54</v>
      </c>
      <c r="G28" s="368">
        <v>2.0426928895188709E-3</v>
      </c>
      <c r="H28" s="381">
        <v>1814</v>
      </c>
      <c r="I28" s="368">
        <v>2.2263147685960328E-3</v>
      </c>
      <c r="J28" s="176"/>
      <c r="K28" s="178" t="str">
        <f t="shared" ref="K28:K34" si="7">+A28</f>
        <v>Energetika</v>
      </c>
      <c r="L28" s="168">
        <f t="shared" si="4"/>
        <v>771.41</v>
      </c>
      <c r="M28" s="168">
        <f t="shared" si="5"/>
        <v>579.04999999999995</v>
      </c>
      <c r="N28" s="168">
        <f t="shared" si="6"/>
        <v>463.54</v>
      </c>
      <c r="O28" s="127"/>
    </row>
    <row r="29" spans="1:18" ht="12.75" customHeight="1" x14ac:dyDescent="0.2">
      <c r="A29" s="57" t="s">
        <v>1</v>
      </c>
      <c r="B29" s="324">
        <v>184.6</v>
      </c>
      <c r="C29" s="380">
        <v>1.3492343599325752E-3</v>
      </c>
      <c r="D29" s="381">
        <v>149.19999999999999</v>
      </c>
      <c r="E29" s="380">
        <v>1.2701305043769959E-3</v>
      </c>
      <c r="F29" s="381">
        <v>89</v>
      </c>
      <c r="G29" s="368">
        <v>1.0457424920917782E-3</v>
      </c>
      <c r="H29" s="381">
        <v>422.79999999999995</v>
      </c>
      <c r="I29" s="368">
        <v>1.2457513411847922E-3</v>
      </c>
      <c r="J29" s="176"/>
      <c r="K29" s="178" t="str">
        <f t="shared" si="7"/>
        <v>Doprava</v>
      </c>
      <c r="L29" s="168">
        <f t="shared" si="4"/>
        <v>184.6</v>
      </c>
      <c r="M29" s="168">
        <f t="shared" si="5"/>
        <v>149.19999999999999</v>
      </c>
      <c r="N29" s="168">
        <f t="shared" si="6"/>
        <v>89</v>
      </c>
      <c r="O29" s="127"/>
    </row>
    <row r="30" spans="1:18" ht="12.75" customHeight="1" x14ac:dyDescent="0.2">
      <c r="A30" s="57" t="s">
        <v>2</v>
      </c>
      <c r="B30" s="324">
        <v>126</v>
      </c>
      <c r="C30" s="380">
        <v>2.0373581634904247E-3</v>
      </c>
      <c r="D30" s="381">
        <v>94</v>
      </c>
      <c r="E30" s="380">
        <v>2.1529606140133733E-3</v>
      </c>
      <c r="F30" s="381">
        <v>92</v>
      </c>
      <c r="G30" s="368">
        <v>2.7908633201990866E-3</v>
      </c>
      <c r="H30" s="381">
        <v>312</v>
      </c>
      <c r="I30" s="368">
        <v>2.2531905286211741E-3</v>
      </c>
      <c r="J30" s="176"/>
      <c r="K30" s="178" t="str">
        <f t="shared" si="7"/>
        <v>Stavebnictví</v>
      </c>
      <c r="L30" s="168">
        <f t="shared" si="4"/>
        <v>126</v>
      </c>
      <c r="M30" s="168">
        <f t="shared" si="5"/>
        <v>94</v>
      </c>
      <c r="N30" s="168">
        <f t="shared" si="6"/>
        <v>92</v>
      </c>
    </row>
    <row r="31" spans="1:18" x14ac:dyDescent="0.2">
      <c r="A31" s="57" t="s">
        <v>6</v>
      </c>
      <c r="B31" s="324">
        <v>2863</v>
      </c>
      <c r="C31" s="380">
        <v>7.2671116619754908E-2</v>
      </c>
      <c r="D31" s="381">
        <v>2953.4</v>
      </c>
      <c r="E31" s="380">
        <v>8.4182747536299271E-2</v>
      </c>
      <c r="F31" s="381">
        <v>2421</v>
      </c>
      <c r="G31" s="368">
        <v>6.5105141845978973E-2</v>
      </c>
      <c r="H31" s="381">
        <v>8237.4</v>
      </c>
      <c r="I31" s="368">
        <v>7.3768286820598911E-2</v>
      </c>
      <c r="J31" s="176"/>
      <c r="K31" s="178" t="str">
        <f t="shared" si="7"/>
        <v>Zemědělství a lesnictví</v>
      </c>
      <c r="L31" s="168">
        <f t="shared" si="4"/>
        <v>2863</v>
      </c>
      <c r="M31" s="168">
        <f t="shared" si="5"/>
        <v>2953.4</v>
      </c>
      <c r="N31" s="168">
        <f t="shared" si="6"/>
        <v>2421</v>
      </c>
    </row>
    <row r="32" spans="1:18" x14ac:dyDescent="0.2">
      <c r="A32" s="57" t="s">
        <v>28</v>
      </c>
      <c r="B32" s="324">
        <v>471447.60999999993</v>
      </c>
      <c r="C32" s="380">
        <v>8.1396717864161167E-2</v>
      </c>
      <c r="D32" s="381">
        <v>354392.81599999993</v>
      </c>
      <c r="E32" s="380">
        <v>8.0589185961821103E-2</v>
      </c>
      <c r="F32" s="381">
        <v>285296.413</v>
      </c>
      <c r="G32" s="368">
        <v>7.8002443374116104E-2</v>
      </c>
      <c r="H32" s="381">
        <v>1111136.8389999999</v>
      </c>
      <c r="I32" s="368">
        <v>8.024370461215434E-2</v>
      </c>
      <c r="J32" s="176"/>
      <c r="K32" s="178" t="str">
        <f t="shared" si="7"/>
        <v>Domácnosti</v>
      </c>
      <c r="L32" s="168">
        <f t="shared" si="4"/>
        <v>471447.60999999993</v>
      </c>
      <c r="M32" s="168">
        <f t="shared" si="5"/>
        <v>354392.81599999993</v>
      </c>
      <c r="N32" s="168">
        <f t="shared" si="6"/>
        <v>285296.413</v>
      </c>
    </row>
    <row r="33" spans="1:14" x14ac:dyDescent="0.2">
      <c r="A33" s="57" t="s">
        <v>5</v>
      </c>
      <c r="B33" s="324">
        <v>143871.149</v>
      </c>
      <c r="C33" s="380">
        <v>4.3977911753771297E-2</v>
      </c>
      <c r="D33" s="381">
        <v>105627.311</v>
      </c>
      <c r="E33" s="380">
        <v>4.2129238673852029E-2</v>
      </c>
      <c r="F33" s="381">
        <v>82073.869999999981</v>
      </c>
      <c r="G33" s="368">
        <v>3.9970747816868733E-2</v>
      </c>
      <c r="H33" s="381">
        <v>331572.33</v>
      </c>
      <c r="I33" s="368">
        <v>4.2335531994310456E-2</v>
      </c>
      <c r="J33" s="176"/>
      <c r="K33" s="178" t="str">
        <f t="shared" si="7"/>
        <v>Obchod, služby, školství, zdravotnictví</v>
      </c>
      <c r="L33" s="168">
        <f t="shared" si="4"/>
        <v>143871.149</v>
      </c>
      <c r="M33" s="168">
        <f t="shared" si="5"/>
        <v>105627.311</v>
      </c>
      <c r="N33" s="168">
        <f t="shared" si="6"/>
        <v>82073.869999999981</v>
      </c>
    </row>
    <row r="34" spans="1:14" ht="12.75" thickBot="1" x14ac:dyDescent="0.25">
      <c r="A34" s="58" t="s">
        <v>3</v>
      </c>
      <c r="B34" s="325">
        <v>142011.12599999999</v>
      </c>
      <c r="C34" s="369">
        <v>0.40702316645370623</v>
      </c>
      <c r="D34" s="364">
        <v>105163.31</v>
      </c>
      <c r="E34" s="369">
        <v>0.39458568042232134</v>
      </c>
      <c r="F34" s="364">
        <v>80165.820999999996</v>
      </c>
      <c r="G34" s="369">
        <v>0.37506974440885715</v>
      </c>
      <c r="H34" s="364">
        <v>327340.25699999998</v>
      </c>
      <c r="I34" s="369">
        <v>0.39478854754129361</v>
      </c>
      <c r="J34" s="176"/>
      <c r="K34" s="178" t="str">
        <f t="shared" si="7"/>
        <v>Ostatní</v>
      </c>
      <c r="L34" s="168">
        <f t="shared" si="4"/>
        <v>142011.12599999999</v>
      </c>
      <c r="M34" s="168">
        <f t="shared" si="5"/>
        <v>105163.31</v>
      </c>
      <c r="N34" s="168">
        <f t="shared" si="6"/>
        <v>80165.820999999996</v>
      </c>
    </row>
    <row r="35" spans="1:14" ht="18" customHeight="1" x14ac:dyDescent="0.2">
      <c r="A35" s="327" t="s">
        <v>259</v>
      </c>
      <c r="B35" s="244"/>
      <c r="C35" s="244"/>
      <c r="D35" s="14"/>
      <c r="F35" s="17"/>
      <c r="G35" s="178"/>
      <c r="H35" s="178"/>
      <c r="I35" s="4" t="s">
        <v>82</v>
      </c>
      <c r="J35" s="178"/>
    </row>
    <row r="36" spans="1:14" x14ac:dyDescent="0.2">
      <c r="A36" s="119"/>
      <c r="B36" s="119"/>
      <c r="C36" s="119"/>
    </row>
    <row r="37" spans="1:14" x14ac:dyDescent="0.2">
      <c r="B37" s="127"/>
      <c r="C37" s="127"/>
      <c r="D37" s="127"/>
    </row>
    <row r="38" spans="1:14" x14ac:dyDescent="0.2">
      <c r="B38" s="127"/>
      <c r="C38" s="127"/>
      <c r="D38" s="127"/>
    </row>
    <row r="39" spans="1:14" x14ac:dyDescent="0.2">
      <c r="B39" s="127"/>
      <c r="C39" s="127"/>
      <c r="D39" s="127"/>
      <c r="L39" s="184" t="s">
        <v>253</v>
      </c>
      <c r="M39" s="219">
        <v>4.3162828859436522E-2</v>
      </c>
    </row>
    <row r="40" spans="1:14" x14ac:dyDescent="0.2">
      <c r="B40" s="226"/>
      <c r="C40" s="226"/>
      <c r="D40" s="226"/>
      <c r="L40" s="184" t="s">
        <v>66</v>
      </c>
      <c r="M40" s="219">
        <v>5.2252302455076401E-2</v>
      </c>
    </row>
    <row r="41" spans="1:14" x14ac:dyDescent="0.2">
      <c r="B41" s="127"/>
      <c r="C41" s="127"/>
      <c r="D41" s="127"/>
      <c r="L41" s="184" t="s">
        <v>182</v>
      </c>
      <c r="M41" s="219">
        <v>6.2965702165714385E-2</v>
      </c>
    </row>
  </sheetData>
  <mergeCells count="4">
    <mergeCell ref="B5:C5"/>
    <mergeCell ref="D5:E5"/>
    <mergeCell ref="F5:G5"/>
    <mergeCell ref="H5:I5"/>
  </mergeCells>
  <conditionalFormatting sqref="C10:C25 C27:C34 E10:E25 E27:E34 G10:G25 G27:G34 I10:I25 I27:I34">
    <cfRule type="dataBar" priority="1">
      <dataBar>
        <cfvo type="num" val="0"/>
        <cfvo type="num" val="1"/>
        <color rgb="FF63C384"/>
      </dataBar>
      <extLst>
        <ext xmlns:x14="http://schemas.microsoft.com/office/spreadsheetml/2009/9/main" uri="{B025F937-C7B1-47D3-B67F-A62EFF666E3E}">
          <x14:id>{A2114701-FD57-49C2-8F47-7A0CE22685F1}</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ignoredErrors>
    <ignoredError sqref="L26:N26" formula="1"/>
  </ignoredErrors>
  <drawing r:id="rId2"/>
  <extLst>
    <ext xmlns:x14="http://schemas.microsoft.com/office/spreadsheetml/2009/9/main" uri="{78C0D931-6437-407d-A8EE-F0AAD7539E65}">
      <x14:conditionalFormattings>
        <x14:conditionalFormatting xmlns:xm="http://schemas.microsoft.com/office/excel/2006/main">
          <x14:cfRule type="dataBar" id="{A2114701-FD57-49C2-8F47-7A0CE22685F1}">
            <x14:dataBar minLength="0" maxLength="100" gradient="0" direction="rightToLeft">
              <x14:cfvo type="num">
                <xm:f>0</xm:f>
              </x14:cfvo>
              <x14:cfvo type="num">
                <xm:f>1</xm:f>
              </x14:cfvo>
              <x14:negativeFillColor rgb="FFFF0000"/>
              <x14:axisColor rgb="FF000000"/>
            </x14:dataBar>
          </x14:cfRule>
          <xm:sqref>C10:C25 C27:C34 E10:E25 E27:E34 G10:G25 G27:G34 I10:I25 I27:I34</xm:sqref>
        </x14:conditionalFormatting>
      </x14:conditionalFormatting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showGridLines="0" view="pageBreakPreview" zoomScaleNormal="100" zoomScaleSheetLayoutView="100" workbookViewId="0">
      <selection activeCell="A12" sqref="A12"/>
    </sheetView>
  </sheetViews>
  <sheetFormatPr defaultRowHeight="12" x14ac:dyDescent="0.2"/>
  <cols>
    <col min="1" max="1" width="42.28515625" style="123" customWidth="1"/>
    <col min="2" max="9" width="11.42578125" style="123" customWidth="1"/>
    <col min="10" max="12" width="8" style="123" customWidth="1"/>
    <col min="13" max="13" width="8.42578125" style="123" customWidth="1"/>
    <col min="14" max="14" width="7.85546875" style="123" customWidth="1"/>
    <col min="15" max="20" width="9.140625" style="123" customWidth="1"/>
    <col min="21" max="16384" width="9.140625" style="123"/>
  </cols>
  <sheetData>
    <row r="1" spans="1:15" ht="18.75" x14ac:dyDescent="0.3">
      <c r="A1" s="164" t="s">
        <v>220</v>
      </c>
      <c r="I1" s="165" t="str">
        <f>Obsah!$A$1</f>
        <v>I. čtvrtletí 2019</v>
      </c>
    </row>
    <row r="2" spans="1:15" ht="1.5" customHeight="1" x14ac:dyDescent="0.2">
      <c r="F2" s="178"/>
      <c r="G2" s="178"/>
      <c r="H2" s="178"/>
      <c r="I2" s="178"/>
      <c r="J2" s="178"/>
    </row>
    <row r="3" spans="1:15" ht="5.0999999999999996" customHeight="1" x14ac:dyDescent="0.2">
      <c r="F3" s="178"/>
      <c r="G3" s="178"/>
      <c r="H3" s="178"/>
      <c r="I3" s="178"/>
      <c r="J3" s="178"/>
    </row>
    <row r="4" spans="1:15" ht="5.0999999999999996" customHeight="1" x14ac:dyDescent="0.2">
      <c r="A4" s="279"/>
      <c r="B4" s="245"/>
      <c r="C4" s="245"/>
      <c r="D4" s="245"/>
      <c r="E4" s="245"/>
      <c r="F4" s="184"/>
      <c r="J4" s="184"/>
      <c r="K4" s="239"/>
    </row>
    <row r="5" spans="1:15" ht="12.75" customHeight="1" x14ac:dyDescent="0.2">
      <c r="A5" s="26"/>
      <c r="B5" s="536" t="s">
        <v>8</v>
      </c>
      <c r="C5" s="537"/>
      <c r="D5" s="536" t="s">
        <v>9</v>
      </c>
      <c r="E5" s="537"/>
      <c r="F5" s="536" t="s">
        <v>10</v>
      </c>
      <c r="G5" s="538"/>
      <c r="H5" s="536" t="s">
        <v>7</v>
      </c>
      <c r="I5" s="538"/>
    </row>
    <row r="6" spans="1:15" x14ac:dyDescent="0.2">
      <c r="A6" s="26"/>
      <c r="B6" s="316" t="s">
        <v>282</v>
      </c>
      <c r="C6" s="316" t="s">
        <v>52</v>
      </c>
      <c r="D6" s="316" t="s">
        <v>282</v>
      </c>
      <c r="E6" s="316" t="s">
        <v>52</v>
      </c>
      <c r="F6" s="316" t="s">
        <v>282</v>
      </c>
      <c r="G6" s="317" t="s">
        <v>52</v>
      </c>
      <c r="H6" s="316" t="s">
        <v>282</v>
      </c>
      <c r="I6" s="317" t="s">
        <v>52</v>
      </c>
      <c r="J6" s="184"/>
      <c r="O6" s="184"/>
    </row>
    <row r="7" spans="1:15" x14ac:dyDescent="0.2">
      <c r="A7" s="243" t="s">
        <v>245</v>
      </c>
      <c r="B7" s="323">
        <v>2904.8379999999997</v>
      </c>
      <c r="C7" s="320">
        <v>6.5834140545325867E-2</v>
      </c>
      <c r="D7" s="321">
        <v>2906.8379999999997</v>
      </c>
      <c r="E7" s="320">
        <v>6.591983966095312E-2</v>
      </c>
      <c r="F7" s="321">
        <v>2904.8379999999997</v>
      </c>
      <c r="G7" s="320">
        <v>6.5874940279789088E-2</v>
      </c>
      <c r="H7" s="321">
        <v>2904.8379999999997</v>
      </c>
      <c r="I7" s="320">
        <v>6.5874940279789088E-2</v>
      </c>
      <c r="J7" s="187"/>
      <c r="O7" s="92"/>
    </row>
    <row r="8" spans="1:15" x14ac:dyDescent="0.2">
      <c r="A8" s="240" t="s">
        <v>283</v>
      </c>
      <c r="B8" s="323">
        <v>1699904.2419999992</v>
      </c>
      <c r="C8" s="320">
        <v>7.7560505562226142E-2</v>
      </c>
      <c r="D8" s="321">
        <v>1480930.4789999998</v>
      </c>
      <c r="E8" s="320">
        <v>8.4699721843061751E-2</v>
      </c>
      <c r="F8" s="321">
        <v>1398724.139</v>
      </c>
      <c r="G8" s="320">
        <v>8.7356803826159957E-2</v>
      </c>
      <c r="H8" s="321">
        <v>4579558.8599999994</v>
      </c>
      <c r="I8" s="320">
        <v>8.2643769260354147E-2</v>
      </c>
      <c r="J8" s="187"/>
      <c r="O8" s="92"/>
    </row>
    <row r="9" spans="1:15" x14ac:dyDescent="0.2">
      <c r="A9" s="241" t="s">
        <v>284</v>
      </c>
      <c r="B9" s="322">
        <v>524263.07400000002</v>
      </c>
      <c r="C9" s="319">
        <v>3.7571007718999863E-2</v>
      </c>
      <c r="D9" s="318">
        <v>421211.76899999997</v>
      </c>
      <c r="E9" s="319">
        <v>3.88579100448029E-2</v>
      </c>
      <c r="F9" s="318">
        <v>373711.98600000003</v>
      </c>
      <c r="G9" s="319">
        <v>4.0169538638669365E-2</v>
      </c>
      <c r="H9" s="318">
        <v>1319186.8289999999</v>
      </c>
      <c r="I9" s="319">
        <v>3.868913383986302E-2</v>
      </c>
      <c r="J9" s="176"/>
      <c r="K9" s="178"/>
      <c r="L9" s="178" t="str">
        <f>+B5</f>
        <v>Leden</v>
      </c>
      <c r="M9" s="178" t="str">
        <f>+D5</f>
        <v>Únor</v>
      </c>
      <c r="N9" s="178" t="str">
        <f>+F5</f>
        <v>Březen</v>
      </c>
      <c r="O9" s="179"/>
    </row>
    <row r="10" spans="1:15" x14ac:dyDescent="0.2">
      <c r="A10" s="57" t="s">
        <v>44</v>
      </c>
      <c r="B10" s="324">
        <v>31052.197</v>
      </c>
      <c r="C10" s="73">
        <v>3.8078148117042861E-2</v>
      </c>
      <c r="D10" s="363">
        <v>28352.007999999998</v>
      </c>
      <c r="E10" s="368">
        <v>4.3781848440520577E-2</v>
      </c>
      <c r="F10" s="363">
        <v>30804.300999999996</v>
      </c>
      <c r="G10" s="368">
        <v>4.6242492875826172E-2</v>
      </c>
      <c r="H10" s="363">
        <v>90208.505999999994</v>
      </c>
      <c r="I10" s="368">
        <v>4.2367173427485312E-2</v>
      </c>
      <c r="J10" s="176"/>
      <c r="K10" s="178" t="str">
        <f>+A10</f>
        <v>Biomasa</v>
      </c>
      <c r="L10" s="168">
        <f>+B10</f>
        <v>31052.197</v>
      </c>
      <c r="M10" s="168">
        <f>+D10</f>
        <v>28352.007999999998</v>
      </c>
      <c r="N10" s="168">
        <f>+F10</f>
        <v>30804.300999999996</v>
      </c>
      <c r="O10" s="246"/>
    </row>
    <row r="11" spans="1:15" x14ac:dyDescent="0.2">
      <c r="A11" s="57" t="s">
        <v>43</v>
      </c>
      <c r="B11" s="324">
        <v>921</v>
      </c>
      <c r="C11" s="467">
        <v>1.3740095252427111E-2</v>
      </c>
      <c r="D11" s="381">
        <v>375</v>
      </c>
      <c r="E11" s="380">
        <v>6.4998043818873218E-3</v>
      </c>
      <c r="F11" s="381">
        <v>835</v>
      </c>
      <c r="G11" s="368">
        <v>1.4682199742377512E-2</v>
      </c>
      <c r="H11" s="381">
        <v>2131</v>
      </c>
      <c r="I11" s="368">
        <v>1.173485716354989E-2</v>
      </c>
      <c r="J11" s="176"/>
      <c r="K11" s="178" t="str">
        <f t="shared" ref="K11:L25" si="0">+A11</f>
        <v>Bioplyn</v>
      </c>
      <c r="L11" s="168">
        <f t="shared" si="0"/>
        <v>921</v>
      </c>
      <c r="M11" s="168">
        <f t="shared" ref="M11:M25" si="1">+D11</f>
        <v>375</v>
      </c>
      <c r="N11" s="168">
        <f t="shared" ref="N11:N25" si="2">+F11</f>
        <v>835</v>
      </c>
      <c r="O11" s="246"/>
    </row>
    <row r="12" spans="1:15" x14ac:dyDescent="0.2">
      <c r="A12" s="57" t="s">
        <v>42</v>
      </c>
      <c r="B12" s="324">
        <v>0</v>
      </c>
      <c r="C12" s="467">
        <v>0</v>
      </c>
      <c r="D12" s="381">
        <v>0</v>
      </c>
      <c r="E12" s="380">
        <v>0</v>
      </c>
      <c r="F12" s="381">
        <v>0</v>
      </c>
      <c r="G12" s="368">
        <v>0</v>
      </c>
      <c r="H12" s="381">
        <v>0</v>
      </c>
      <c r="I12" s="368">
        <v>0</v>
      </c>
      <c r="J12" s="176"/>
      <c r="K12" s="178" t="str">
        <f t="shared" si="0"/>
        <v>Černé uhlí</v>
      </c>
      <c r="L12" s="168">
        <f t="shared" si="0"/>
        <v>0</v>
      </c>
      <c r="M12" s="168">
        <f t="shared" si="1"/>
        <v>0</v>
      </c>
      <c r="N12" s="168">
        <f t="shared" si="2"/>
        <v>0</v>
      </c>
      <c r="O12" s="246"/>
    </row>
    <row r="13" spans="1:15" x14ac:dyDescent="0.2">
      <c r="A13" s="57" t="s">
        <v>67</v>
      </c>
      <c r="B13" s="324">
        <v>0</v>
      </c>
      <c r="C13" s="467">
        <v>0</v>
      </c>
      <c r="D13" s="381">
        <v>0</v>
      </c>
      <c r="E13" s="380">
        <v>0</v>
      </c>
      <c r="F13" s="381">
        <v>0</v>
      </c>
      <c r="G13" s="368">
        <v>0</v>
      </c>
      <c r="H13" s="381">
        <v>0</v>
      </c>
      <c r="I13" s="368">
        <v>0</v>
      </c>
      <c r="J13" s="176"/>
      <c r="K13" s="178" t="str">
        <f t="shared" si="0"/>
        <v>Elektrická energie</v>
      </c>
      <c r="L13" s="168">
        <f t="shared" si="0"/>
        <v>0</v>
      </c>
      <c r="M13" s="168">
        <f t="shared" si="1"/>
        <v>0</v>
      </c>
      <c r="N13" s="168">
        <f t="shared" si="2"/>
        <v>0</v>
      </c>
      <c r="O13" s="246"/>
    </row>
    <row r="14" spans="1:15" x14ac:dyDescent="0.2">
      <c r="A14" s="57" t="s">
        <v>68</v>
      </c>
      <c r="B14" s="324">
        <v>660.01</v>
      </c>
      <c r="C14" s="467">
        <v>0.43538117704177481</v>
      </c>
      <c r="D14" s="381">
        <v>515.28</v>
      </c>
      <c r="E14" s="380">
        <v>0.45993016430667721</v>
      </c>
      <c r="F14" s="381">
        <v>666.42000000000007</v>
      </c>
      <c r="G14" s="368">
        <v>0.57818242392062558</v>
      </c>
      <c r="H14" s="381">
        <v>1841.71</v>
      </c>
      <c r="I14" s="368">
        <v>0.4860814190533802</v>
      </c>
      <c r="J14" s="176"/>
      <c r="K14" s="178" t="str">
        <f t="shared" si="0"/>
        <v>Energie prostředí (tepelné čerpadlo)</v>
      </c>
      <c r="L14" s="168">
        <f t="shared" si="0"/>
        <v>660.01</v>
      </c>
      <c r="M14" s="168">
        <f t="shared" si="1"/>
        <v>515.28</v>
      </c>
      <c r="N14" s="168">
        <f t="shared" si="2"/>
        <v>666.42000000000007</v>
      </c>
      <c r="O14" s="246"/>
    </row>
    <row r="15" spans="1:15" x14ac:dyDescent="0.2">
      <c r="A15" s="57" t="s">
        <v>69</v>
      </c>
      <c r="B15" s="324">
        <v>0</v>
      </c>
      <c r="C15" s="467">
        <v>0</v>
      </c>
      <c r="D15" s="381">
        <v>0</v>
      </c>
      <c r="E15" s="380">
        <v>0</v>
      </c>
      <c r="F15" s="381">
        <v>5.98</v>
      </c>
      <c r="G15" s="368">
        <v>0.21296296296296299</v>
      </c>
      <c r="H15" s="381">
        <v>5.98</v>
      </c>
      <c r="I15" s="368">
        <v>0.12061315046389674</v>
      </c>
      <c r="J15" s="176"/>
      <c r="K15" s="178" t="str">
        <f t="shared" si="0"/>
        <v>Energie Slunce (solární kolektor)</v>
      </c>
      <c r="L15" s="168">
        <f t="shared" si="0"/>
        <v>0</v>
      </c>
      <c r="M15" s="168">
        <f t="shared" si="1"/>
        <v>0</v>
      </c>
      <c r="N15" s="168">
        <f t="shared" si="2"/>
        <v>5.98</v>
      </c>
      <c r="O15" s="246"/>
    </row>
    <row r="16" spans="1:15" x14ac:dyDescent="0.2">
      <c r="A16" s="57" t="s">
        <v>41</v>
      </c>
      <c r="B16" s="324">
        <v>341713.505</v>
      </c>
      <c r="C16" s="467">
        <v>5.0948944437517234E-2</v>
      </c>
      <c r="D16" s="381">
        <v>268783.38199999998</v>
      </c>
      <c r="E16" s="380">
        <v>5.0486757226581538E-2</v>
      </c>
      <c r="F16" s="381">
        <v>240042.158</v>
      </c>
      <c r="G16" s="368">
        <v>5.4452342503788463E-2</v>
      </c>
      <c r="H16" s="381">
        <v>850539.04499999993</v>
      </c>
      <c r="I16" s="368">
        <v>5.173873217432827E-2</v>
      </c>
      <c r="J16" s="176"/>
      <c r="K16" s="178" t="str">
        <f t="shared" si="0"/>
        <v>Hnědé uhlí</v>
      </c>
      <c r="L16" s="168">
        <f t="shared" si="0"/>
        <v>341713.505</v>
      </c>
      <c r="M16" s="168">
        <f t="shared" si="1"/>
        <v>268783.38199999998</v>
      </c>
      <c r="N16" s="168">
        <f t="shared" si="2"/>
        <v>240042.158</v>
      </c>
      <c r="O16" s="246"/>
    </row>
    <row r="17" spans="1:18" x14ac:dyDescent="0.2">
      <c r="A17" s="57" t="s">
        <v>80</v>
      </c>
      <c r="B17" s="324">
        <v>0</v>
      </c>
      <c r="C17" s="467">
        <v>0</v>
      </c>
      <c r="D17" s="381">
        <v>0</v>
      </c>
      <c r="E17" s="380">
        <v>0</v>
      </c>
      <c r="F17" s="381">
        <v>0</v>
      </c>
      <c r="G17" s="368">
        <v>0</v>
      </c>
      <c r="H17" s="381">
        <v>0</v>
      </c>
      <c r="I17" s="368">
        <v>0</v>
      </c>
      <c r="J17" s="176"/>
      <c r="K17" s="178" t="str">
        <f t="shared" si="0"/>
        <v>Jaderné palivo</v>
      </c>
      <c r="L17" s="168">
        <f t="shared" si="0"/>
        <v>0</v>
      </c>
      <c r="M17" s="168">
        <f t="shared" si="1"/>
        <v>0</v>
      </c>
      <c r="N17" s="168">
        <f t="shared" si="2"/>
        <v>0</v>
      </c>
      <c r="O17" s="246"/>
    </row>
    <row r="18" spans="1:18" x14ac:dyDescent="0.2">
      <c r="A18" s="57" t="s">
        <v>40</v>
      </c>
      <c r="B18" s="324">
        <v>0</v>
      </c>
      <c r="C18" s="467">
        <v>0</v>
      </c>
      <c r="D18" s="381">
        <v>0</v>
      </c>
      <c r="E18" s="380">
        <v>0</v>
      </c>
      <c r="F18" s="381">
        <v>0</v>
      </c>
      <c r="G18" s="368">
        <v>0</v>
      </c>
      <c r="H18" s="381">
        <v>0</v>
      </c>
      <c r="I18" s="368">
        <v>0</v>
      </c>
      <c r="J18" s="176"/>
      <c r="K18" s="178" t="str">
        <f t="shared" si="0"/>
        <v>Koks</v>
      </c>
      <c r="L18" s="168">
        <f t="shared" si="0"/>
        <v>0</v>
      </c>
      <c r="M18" s="168">
        <f t="shared" si="1"/>
        <v>0</v>
      </c>
      <c r="N18" s="168">
        <f t="shared" si="2"/>
        <v>0</v>
      </c>
      <c r="O18" s="246"/>
    </row>
    <row r="19" spans="1:18" x14ac:dyDescent="0.2">
      <c r="A19" s="57" t="s">
        <v>39</v>
      </c>
      <c r="B19" s="324">
        <v>0</v>
      </c>
      <c r="C19" s="467">
        <v>0</v>
      </c>
      <c r="D19" s="381">
        <v>0</v>
      </c>
      <c r="E19" s="380">
        <v>0</v>
      </c>
      <c r="F19" s="381">
        <v>0</v>
      </c>
      <c r="G19" s="368">
        <v>0</v>
      </c>
      <c r="H19" s="381">
        <v>0</v>
      </c>
      <c r="I19" s="368">
        <v>0</v>
      </c>
      <c r="J19" s="176"/>
      <c r="K19" s="178" t="str">
        <f t="shared" si="0"/>
        <v>Odpadní teplo</v>
      </c>
      <c r="L19" s="168">
        <f t="shared" si="0"/>
        <v>0</v>
      </c>
      <c r="M19" s="168">
        <f t="shared" si="1"/>
        <v>0</v>
      </c>
      <c r="N19" s="168">
        <f t="shared" si="2"/>
        <v>0</v>
      </c>
      <c r="O19" s="246"/>
    </row>
    <row r="20" spans="1:18" x14ac:dyDescent="0.2">
      <c r="A20" s="57" t="s">
        <v>38</v>
      </c>
      <c r="B20" s="324">
        <v>0</v>
      </c>
      <c r="C20" s="467">
        <v>0</v>
      </c>
      <c r="D20" s="381">
        <v>0</v>
      </c>
      <c r="E20" s="380">
        <v>0</v>
      </c>
      <c r="F20" s="381">
        <v>0</v>
      </c>
      <c r="G20" s="368">
        <v>0</v>
      </c>
      <c r="H20" s="381">
        <v>0</v>
      </c>
      <c r="I20" s="368">
        <v>0</v>
      </c>
      <c r="J20" s="176"/>
      <c r="K20" s="178" t="str">
        <f t="shared" si="0"/>
        <v>Ostatní kapalná paliva</v>
      </c>
      <c r="L20" s="168">
        <f t="shared" si="0"/>
        <v>0</v>
      </c>
      <c r="M20" s="168">
        <f t="shared" si="1"/>
        <v>0</v>
      </c>
      <c r="N20" s="168">
        <f t="shared" si="2"/>
        <v>0</v>
      </c>
      <c r="O20" s="246"/>
    </row>
    <row r="21" spans="1:18" x14ac:dyDescent="0.2">
      <c r="A21" s="57" t="s">
        <v>37</v>
      </c>
      <c r="B21" s="324">
        <v>0</v>
      </c>
      <c r="C21" s="467">
        <v>0</v>
      </c>
      <c r="D21" s="381">
        <v>0</v>
      </c>
      <c r="E21" s="380">
        <v>0</v>
      </c>
      <c r="F21" s="381">
        <v>0</v>
      </c>
      <c r="G21" s="368">
        <v>0</v>
      </c>
      <c r="H21" s="381">
        <v>0</v>
      </c>
      <c r="I21" s="368">
        <v>0</v>
      </c>
      <c r="J21" s="176"/>
      <c r="K21" s="178" t="str">
        <f t="shared" si="0"/>
        <v>Ostatní pevná paliva</v>
      </c>
      <c r="L21" s="168">
        <f t="shared" si="0"/>
        <v>0</v>
      </c>
      <c r="M21" s="168">
        <f t="shared" si="1"/>
        <v>0</v>
      </c>
      <c r="N21" s="168">
        <f t="shared" si="2"/>
        <v>0</v>
      </c>
      <c r="O21" s="246"/>
    </row>
    <row r="22" spans="1:18" x14ac:dyDescent="0.2">
      <c r="A22" s="57" t="s">
        <v>36</v>
      </c>
      <c r="B22" s="324">
        <v>44879.34</v>
      </c>
      <c r="C22" s="467">
        <v>9.7935252511791943E-2</v>
      </c>
      <c r="D22" s="381">
        <v>38641.399999999994</v>
      </c>
      <c r="E22" s="380">
        <v>0.10470927366410099</v>
      </c>
      <c r="F22" s="381">
        <v>32678.39</v>
      </c>
      <c r="G22" s="368">
        <v>8.4565146971632962E-2</v>
      </c>
      <c r="H22" s="381">
        <v>116199.12999999999</v>
      </c>
      <c r="I22" s="368">
        <v>9.5738088776589014E-2</v>
      </c>
      <c r="J22" s="176"/>
      <c r="K22" s="178" t="str">
        <f t="shared" si="0"/>
        <v>Ostatní plyny</v>
      </c>
      <c r="L22" s="168">
        <f t="shared" si="0"/>
        <v>44879.34</v>
      </c>
      <c r="M22" s="168">
        <f t="shared" si="1"/>
        <v>38641.399999999994</v>
      </c>
      <c r="N22" s="168">
        <f t="shared" si="2"/>
        <v>32678.39</v>
      </c>
      <c r="O22" s="246"/>
    </row>
    <row r="23" spans="1:18" x14ac:dyDescent="0.2">
      <c r="A23" s="57" t="s">
        <v>3</v>
      </c>
      <c r="B23" s="324">
        <v>0</v>
      </c>
      <c r="C23" s="467">
        <v>0</v>
      </c>
      <c r="D23" s="381">
        <v>0</v>
      </c>
      <c r="E23" s="380">
        <v>0</v>
      </c>
      <c r="F23" s="381">
        <v>0</v>
      </c>
      <c r="G23" s="368">
        <v>0</v>
      </c>
      <c r="H23" s="381">
        <v>0</v>
      </c>
      <c r="I23" s="368">
        <v>0</v>
      </c>
      <c r="J23" s="176"/>
      <c r="K23" s="178" t="str">
        <f t="shared" si="0"/>
        <v>Ostatní</v>
      </c>
      <c r="L23" s="168">
        <f t="shared" si="0"/>
        <v>0</v>
      </c>
      <c r="M23" s="168">
        <f t="shared" si="1"/>
        <v>0</v>
      </c>
      <c r="N23" s="168">
        <f t="shared" si="2"/>
        <v>0</v>
      </c>
      <c r="O23" s="246"/>
    </row>
    <row r="24" spans="1:18" x14ac:dyDescent="0.2">
      <c r="A24" s="57" t="s">
        <v>35</v>
      </c>
      <c r="B24" s="324">
        <v>0</v>
      </c>
      <c r="C24" s="467">
        <v>0</v>
      </c>
      <c r="D24" s="381">
        <v>0</v>
      </c>
      <c r="E24" s="380">
        <v>0</v>
      </c>
      <c r="F24" s="381">
        <v>0</v>
      </c>
      <c r="G24" s="368">
        <v>0</v>
      </c>
      <c r="H24" s="381">
        <v>0</v>
      </c>
      <c r="I24" s="368">
        <v>0</v>
      </c>
      <c r="J24" s="176"/>
      <c r="K24" s="178" t="str">
        <f t="shared" si="0"/>
        <v>Topné oleje</v>
      </c>
      <c r="L24" s="168">
        <f t="shared" si="0"/>
        <v>0</v>
      </c>
      <c r="M24" s="168">
        <f t="shared" si="1"/>
        <v>0</v>
      </c>
      <c r="N24" s="168">
        <f t="shared" si="2"/>
        <v>0</v>
      </c>
      <c r="O24" s="246"/>
    </row>
    <row r="25" spans="1:18" x14ac:dyDescent="0.2">
      <c r="A25" s="218" t="s">
        <v>34</v>
      </c>
      <c r="B25" s="326">
        <v>105037.02200000001</v>
      </c>
      <c r="C25" s="468">
        <v>3.0029763029535347E-2</v>
      </c>
      <c r="D25" s="379">
        <v>84544.698999999993</v>
      </c>
      <c r="E25" s="378">
        <v>3.0979842162663716E-2</v>
      </c>
      <c r="F25" s="379">
        <v>68679.736999999994</v>
      </c>
      <c r="G25" s="378">
        <v>2.9646207107659289E-2</v>
      </c>
      <c r="H25" s="379">
        <v>258261.45800000001</v>
      </c>
      <c r="I25" s="378">
        <v>3.0229240809949182E-2</v>
      </c>
      <c r="J25" s="176"/>
      <c r="K25" s="178" t="str">
        <f t="shared" si="0"/>
        <v>Zemní plyn</v>
      </c>
      <c r="L25" s="168">
        <f t="shared" si="0"/>
        <v>105037.02200000001</v>
      </c>
      <c r="M25" s="168">
        <f t="shared" si="1"/>
        <v>84544.698999999993</v>
      </c>
      <c r="N25" s="168">
        <f t="shared" si="2"/>
        <v>68679.736999999994</v>
      </c>
      <c r="O25" s="173"/>
    </row>
    <row r="26" spans="1:18" ht="13.5" customHeight="1" x14ac:dyDescent="0.2">
      <c r="A26" s="242" t="s">
        <v>285</v>
      </c>
      <c r="B26" s="322">
        <v>466970.641</v>
      </c>
      <c r="C26" s="370">
        <v>3.5908120024631542E-2</v>
      </c>
      <c r="D26" s="367">
        <v>377094.25</v>
      </c>
      <c r="E26" s="370">
        <v>3.7513818695151975E-2</v>
      </c>
      <c r="F26" s="367">
        <v>335667.299</v>
      </c>
      <c r="G26" s="370">
        <v>3.9484731358443402E-2</v>
      </c>
      <c r="H26" s="367">
        <v>1179732.19</v>
      </c>
      <c r="I26" s="370">
        <v>3.7383063714599367E-2</v>
      </c>
      <c r="J26" s="17"/>
      <c r="K26" s="178"/>
      <c r="L26" s="178" t="str">
        <f>+L9</f>
        <v>Leden</v>
      </c>
      <c r="M26" s="178" t="str">
        <f t="shared" ref="M26:N26" si="3">+M9</f>
        <v>Únor</v>
      </c>
      <c r="N26" s="178" t="str">
        <f t="shared" si="3"/>
        <v>Březen</v>
      </c>
      <c r="O26" s="127"/>
      <c r="P26" s="226"/>
      <c r="Q26" s="226"/>
      <c r="R26" s="226"/>
    </row>
    <row r="27" spans="1:18" ht="12.75" customHeight="1" x14ac:dyDescent="0.2">
      <c r="A27" s="57" t="s">
        <v>29</v>
      </c>
      <c r="B27" s="324">
        <v>31411.091999999997</v>
      </c>
      <c r="C27" s="368">
        <v>1.0365791740545719E-2</v>
      </c>
      <c r="D27" s="363">
        <v>26323.323</v>
      </c>
      <c r="E27" s="368">
        <v>1.0874020552103753E-2</v>
      </c>
      <c r="F27" s="363">
        <v>23237.150999999998</v>
      </c>
      <c r="G27" s="368">
        <v>1.0589330266931467E-2</v>
      </c>
      <c r="H27" s="363">
        <v>80971.565999999992</v>
      </c>
      <c r="I27" s="368">
        <v>1.0590871597774089E-2</v>
      </c>
      <c r="J27" s="176"/>
      <c r="K27" s="178" t="str">
        <f>+A27</f>
        <v>Průmysl</v>
      </c>
      <c r="L27" s="168">
        <f t="shared" ref="L27:L34" si="4">+B27</f>
        <v>31411.091999999997</v>
      </c>
      <c r="M27" s="168">
        <f t="shared" ref="M27:M34" si="5">+D27</f>
        <v>26323.323</v>
      </c>
      <c r="N27" s="168">
        <f t="shared" ref="N27:N34" si="6">+F27</f>
        <v>23237.150999999998</v>
      </c>
      <c r="O27" s="127"/>
      <c r="P27" s="246"/>
      <c r="Q27" s="246"/>
      <c r="R27" s="246"/>
    </row>
    <row r="28" spans="1:18" ht="12.75" customHeight="1" x14ac:dyDescent="0.2">
      <c r="A28" s="57" t="s">
        <v>0</v>
      </c>
      <c r="B28" s="324">
        <v>20921.04</v>
      </c>
      <c r="C28" s="380">
        <v>6.4579738685151183E-2</v>
      </c>
      <c r="D28" s="381">
        <v>16246.67</v>
      </c>
      <c r="E28" s="380">
        <v>6.1559823167739156E-2</v>
      </c>
      <c r="F28" s="381">
        <v>15062.99</v>
      </c>
      <c r="G28" s="368">
        <v>6.637844105771637E-2</v>
      </c>
      <c r="H28" s="381">
        <v>52230.7</v>
      </c>
      <c r="I28" s="368">
        <v>6.4102524136774419E-2</v>
      </c>
      <c r="J28" s="176"/>
      <c r="K28" s="178" t="str">
        <f t="shared" ref="K28:K34" si="7">+A28</f>
        <v>Energetika</v>
      </c>
      <c r="L28" s="168">
        <f t="shared" si="4"/>
        <v>20921.04</v>
      </c>
      <c r="M28" s="168">
        <f t="shared" si="5"/>
        <v>16246.67</v>
      </c>
      <c r="N28" s="168">
        <f t="shared" si="6"/>
        <v>15062.99</v>
      </c>
      <c r="O28" s="127"/>
    </row>
    <row r="29" spans="1:18" ht="12.75" customHeight="1" x14ac:dyDescent="0.2">
      <c r="A29" s="57" t="s">
        <v>1</v>
      </c>
      <c r="B29" s="324">
        <v>2659.846</v>
      </c>
      <c r="C29" s="380">
        <v>1.944071297578126E-2</v>
      </c>
      <c r="D29" s="381">
        <v>2344.8580000000002</v>
      </c>
      <c r="E29" s="380">
        <v>1.9961633205311222E-2</v>
      </c>
      <c r="F29" s="381">
        <v>2070.7350000000001</v>
      </c>
      <c r="G29" s="368">
        <v>2.4330961565861443E-2</v>
      </c>
      <c r="H29" s="381">
        <v>7075.4390000000003</v>
      </c>
      <c r="I29" s="368">
        <v>2.0847298069350016E-2</v>
      </c>
      <c r="J29" s="176"/>
      <c r="K29" s="178" t="str">
        <f t="shared" si="7"/>
        <v>Doprava</v>
      </c>
      <c r="L29" s="168">
        <f t="shared" si="4"/>
        <v>2659.846</v>
      </c>
      <c r="M29" s="168">
        <f t="shared" si="5"/>
        <v>2344.8580000000002</v>
      </c>
      <c r="N29" s="168">
        <f t="shared" si="6"/>
        <v>2070.7350000000001</v>
      </c>
      <c r="O29" s="127"/>
    </row>
    <row r="30" spans="1:18" ht="12.75" customHeight="1" x14ac:dyDescent="0.2">
      <c r="A30" s="57" t="s">
        <v>2</v>
      </c>
      <c r="B30" s="324">
        <v>3414.3100000000004</v>
      </c>
      <c r="C30" s="380">
        <v>5.5207717072912638E-2</v>
      </c>
      <c r="D30" s="381">
        <v>2807.85</v>
      </c>
      <c r="E30" s="380">
        <v>6.4310536809121799E-2</v>
      </c>
      <c r="F30" s="381">
        <v>2466.66</v>
      </c>
      <c r="G30" s="368">
        <v>7.4827292580459545E-2</v>
      </c>
      <c r="H30" s="381">
        <v>8688.82</v>
      </c>
      <c r="I30" s="368">
        <v>6.2748611951584057E-2</v>
      </c>
      <c r="J30" s="176"/>
      <c r="K30" s="178" t="str">
        <f t="shared" si="7"/>
        <v>Stavebnictví</v>
      </c>
      <c r="L30" s="168">
        <f t="shared" si="4"/>
        <v>3414.3100000000004</v>
      </c>
      <c r="M30" s="168">
        <f t="shared" si="5"/>
        <v>2807.85</v>
      </c>
      <c r="N30" s="168">
        <f t="shared" si="6"/>
        <v>2466.66</v>
      </c>
    </row>
    <row r="31" spans="1:18" x14ac:dyDescent="0.2">
      <c r="A31" s="57" t="s">
        <v>6</v>
      </c>
      <c r="B31" s="324">
        <v>916.16</v>
      </c>
      <c r="C31" s="380">
        <v>2.3254757318321575E-2</v>
      </c>
      <c r="D31" s="381">
        <v>358.8</v>
      </c>
      <c r="E31" s="380">
        <v>1.0227117835722957E-2</v>
      </c>
      <c r="F31" s="381">
        <v>1727.46</v>
      </c>
      <c r="G31" s="368">
        <v>4.6454575932777707E-2</v>
      </c>
      <c r="H31" s="381">
        <v>3002.42</v>
      </c>
      <c r="I31" s="368">
        <v>2.688753486730068E-2</v>
      </c>
      <c r="J31" s="176"/>
      <c r="K31" s="178" t="str">
        <f t="shared" si="7"/>
        <v>Zemědělství a lesnictví</v>
      </c>
      <c r="L31" s="168">
        <f t="shared" si="4"/>
        <v>916.16</v>
      </c>
      <c r="M31" s="168">
        <f t="shared" si="5"/>
        <v>358.8</v>
      </c>
      <c r="N31" s="168">
        <f t="shared" si="6"/>
        <v>1727.46</v>
      </c>
    </row>
    <row r="32" spans="1:18" x14ac:dyDescent="0.2">
      <c r="A32" s="57" t="s">
        <v>28</v>
      </c>
      <c r="B32" s="324">
        <v>260517.90799999997</v>
      </c>
      <c r="C32" s="380">
        <v>4.4979128552666746E-2</v>
      </c>
      <c r="D32" s="381">
        <v>208284.42200000002</v>
      </c>
      <c r="E32" s="380">
        <v>4.7364030137417981E-2</v>
      </c>
      <c r="F32" s="381">
        <v>180262.79300000001</v>
      </c>
      <c r="G32" s="368">
        <v>4.9285366596749015E-2</v>
      </c>
      <c r="H32" s="381">
        <v>649065.12299999991</v>
      </c>
      <c r="I32" s="368">
        <v>4.6873965632295643E-2</v>
      </c>
      <c r="J32" s="176"/>
      <c r="K32" s="178" t="str">
        <f t="shared" si="7"/>
        <v>Domácnosti</v>
      </c>
      <c r="L32" s="168">
        <f t="shared" si="4"/>
        <v>260517.90799999997</v>
      </c>
      <c r="M32" s="168">
        <f t="shared" si="5"/>
        <v>208284.42200000002</v>
      </c>
      <c r="N32" s="168">
        <f t="shared" si="6"/>
        <v>180262.79300000001</v>
      </c>
    </row>
    <row r="33" spans="1:14" x14ac:dyDescent="0.2">
      <c r="A33" s="57" t="s">
        <v>5</v>
      </c>
      <c r="B33" s="324">
        <v>120074.95000000001</v>
      </c>
      <c r="C33" s="380">
        <v>3.6703992368466457E-2</v>
      </c>
      <c r="D33" s="381">
        <v>98738.667000000001</v>
      </c>
      <c r="E33" s="380">
        <v>3.9381716991555307E-2</v>
      </c>
      <c r="F33" s="381">
        <v>91274.53</v>
      </c>
      <c r="G33" s="368">
        <v>4.4451555906078515E-2</v>
      </c>
      <c r="H33" s="381">
        <v>310088.147</v>
      </c>
      <c r="I33" s="368">
        <v>3.9592407087693182E-2</v>
      </c>
      <c r="J33" s="176"/>
      <c r="K33" s="178" t="str">
        <f t="shared" si="7"/>
        <v>Obchod, služby, školství, zdravotnictví</v>
      </c>
      <c r="L33" s="168">
        <f t="shared" si="4"/>
        <v>120074.95000000001</v>
      </c>
      <c r="M33" s="168">
        <f t="shared" si="5"/>
        <v>98738.667000000001</v>
      </c>
      <c r="N33" s="168">
        <f t="shared" si="6"/>
        <v>91274.53</v>
      </c>
    </row>
    <row r="34" spans="1:14" ht="12.75" thickBot="1" x14ac:dyDescent="0.25">
      <c r="A34" s="58" t="s">
        <v>3</v>
      </c>
      <c r="B34" s="325">
        <v>27055.334999999999</v>
      </c>
      <c r="C34" s="369">
        <v>7.7544263124607465E-2</v>
      </c>
      <c r="D34" s="364">
        <v>21989.66</v>
      </c>
      <c r="E34" s="369">
        <v>8.2507910347777214E-2</v>
      </c>
      <c r="F34" s="364">
        <v>19564.98</v>
      </c>
      <c r="G34" s="369">
        <v>9.1538163726463964E-2</v>
      </c>
      <c r="H34" s="364">
        <v>68609.974999999991</v>
      </c>
      <c r="I34" s="369">
        <v>8.2747024839949529E-2</v>
      </c>
      <c r="J34" s="176"/>
      <c r="K34" s="178" t="str">
        <f t="shared" si="7"/>
        <v>Ostatní</v>
      </c>
      <c r="L34" s="168">
        <f t="shared" si="4"/>
        <v>27055.334999999999</v>
      </c>
      <c r="M34" s="168">
        <f t="shared" si="5"/>
        <v>21989.66</v>
      </c>
      <c r="N34" s="168">
        <f t="shared" si="6"/>
        <v>19564.98</v>
      </c>
    </row>
    <row r="35" spans="1:14" ht="18" customHeight="1" x14ac:dyDescent="0.2">
      <c r="A35" s="327" t="s">
        <v>259</v>
      </c>
      <c r="B35" s="244"/>
      <c r="C35" s="244"/>
      <c r="D35" s="14"/>
      <c r="F35" s="17"/>
      <c r="G35" s="178"/>
      <c r="H35" s="178"/>
      <c r="I35" s="4" t="s">
        <v>82</v>
      </c>
      <c r="J35" s="178"/>
    </row>
    <row r="36" spans="1:14" x14ac:dyDescent="0.2">
      <c r="A36" s="119"/>
      <c r="B36" s="119"/>
      <c r="C36" s="119"/>
    </row>
    <row r="37" spans="1:14" x14ac:dyDescent="0.2">
      <c r="B37" s="127"/>
      <c r="C37" s="127"/>
      <c r="D37" s="127"/>
    </row>
    <row r="38" spans="1:14" x14ac:dyDescent="0.2">
      <c r="B38" s="127"/>
      <c r="C38" s="127"/>
      <c r="D38" s="127"/>
    </row>
    <row r="39" spans="1:14" x14ac:dyDescent="0.2">
      <c r="B39" s="127"/>
      <c r="C39" s="127"/>
      <c r="D39" s="127"/>
      <c r="L39" s="184" t="s">
        <v>253</v>
      </c>
      <c r="M39" s="219">
        <v>6.5874940279789088E-2</v>
      </c>
    </row>
    <row r="40" spans="1:14" x14ac:dyDescent="0.2">
      <c r="B40" s="226"/>
      <c r="C40" s="226"/>
      <c r="D40" s="226"/>
      <c r="L40" s="184" t="s">
        <v>66</v>
      </c>
      <c r="M40" s="219">
        <v>8.2643769260354147E-2</v>
      </c>
    </row>
    <row r="41" spans="1:14" x14ac:dyDescent="0.2">
      <c r="B41" s="127"/>
      <c r="C41" s="127"/>
      <c r="D41" s="127"/>
      <c r="L41" s="184" t="s">
        <v>182</v>
      </c>
      <c r="M41" s="219">
        <v>3.868913383986302E-2</v>
      </c>
    </row>
  </sheetData>
  <mergeCells count="4">
    <mergeCell ref="B5:C5"/>
    <mergeCell ref="D5:E5"/>
    <mergeCell ref="F5:G5"/>
    <mergeCell ref="H5:I5"/>
  </mergeCells>
  <conditionalFormatting sqref="C10:C25 C27:C34 E10:E25 E27:E34 G10:G25 G27:G34 I10:I25 I27:I34">
    <cfRule type="dataBar" priority="1">
      <dataBar>
        <cfvo type="num" val="0"/>
        <cfvo type="num" val="1"/>
        <color rgb="FF63C384"/>
      </dataBar>
      <extLst>
        <ext xmlns:x14="http://schemas.microsoft.com/office/spreadsheetml/2009/9/main" uri="{B025F937-C7B1-47D3-B67F-A62EFF666E3E}">
          <x14:id>{E2F80854-277F-4852-BBD6-81C6A27940A3}</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E2F80854-277F-4852-BBD6-81C6A27940A3}">
            <x14:dataBar minLength="0" maxLength="100" gradient="0" direction="rightToLeft">
              <x14:cfvo type="num">
                <xm:f>0</xm:f>
              </x14:cfvo>
              <x14:cfvo type="num">
                <xm:f>1</xm:f>
              </x14:cfvo>
              <x14:negativeFillColor rgb="FFFF0000"/>
              <x14:axisColor rgb="FF000000"/>
            </x14:dataBar>
          </x14:cfRule>
          <xm:sqref>C10:C25 C27:C34 E10:E25 E27:E34 G10:G25 G27:G34 I10:I25 I27:I34</xm:sqref>
        </x14:conditionalFormatting>
      </x14:conditionalFormatting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showGridLines="0" view="pageBreakPreview" zoomScaleNormal="100" zoomScaleSheetLayoutView="100" workbookViewId="0">
      <selection activeCell="R17" sqref="R17"/>
    </sheetView>
  </sheetViews>
  <sheetFormatPr defaultRowHeight="12" x14ac:dyDescent="0.2"/>
  <cols>
    <col min="1" max="1" width="42.42578125" style="123" customWidth="1"/>
    <col min="2" max="9" width="11.42578125" style="123" customWidth="1"/>
    <col min="10" max="12" width="8" style="123" customWidth="1"/>
    <col min="13" max="13" width="8.42578125" style="123" customWidth="1"/>
    <col min="14" max="14" width="7.85546875" style="123" customWidth="1"/>
    <col min="15" max="20" width="9.140625" style="123" customWidth="1"/>
    <col min="21" max="16384" width="9.140625" style="123"/>
  </cols>
  <sheetData>
    <row r="1" spans="1:15" ht="18.75" x14ac:dyDescent="0.3">
      <c r="A1" s="164" t="s">
        <v>214</v>
      </c>
      <c r="I1" s="165" t="str">
        <f>Obsah!$A$1</f>
        <v>I. čtvrtletí 2019</v>
      </c>
    </row>
    <row r="2" spans="1:15" ht="1.5" customHeight="1" x14ac:dyDescent="0.2">
      <c r="F2" s="178"/>
      <c r="G2" s="178"/>
      <c r="H2" s="178"/>
      <c r="I2" s="178"/>
      <c r="J2" s="178"/>
    </row>
    <row r="3" spans="1:15" ht="5.0999999999999996" customHeight="1" x14ac:dyDescent="0.2">
      <c r="F3" s="178"/>
      <c r="G3" s="178"/>
      <c r="H3" s="178"/>
      <c r="I3" s="178"/>
      <c r="J3" s="178"/>
    </row>
    <row r="4" spans="1:15" ht="5.0999999999999996" customHeight="1" x14ac:dyDescent="0.2">
      <c r="A4" s="279"/>
      <c r="B4" s="245"/>
      <c r="C4" s="245"/>
      <c r="D4" s="245"/>
      <c r="E4" s="245"/>
      <c r="F4" s="184"/>
      <c r="J4" s="184"/>
      <c r="K4" s="239"/>
    </row>
    <row r="5" spans="1:15" ht="12.75" customHeight="1" x14ac:dyDescent="0.2">
      <c r="A5" s="26"/>
      <c r="B5" s="536" t="s">
        <v>8</v>
      </c>
      <c r="C5" s="537"/>
      <c r="D5" s="536" t="s">
        <v>9</v>
      </c>
      <c r="E5" s="537"/>
      <c r="F5" s="536" t="s">
        <v>10</v>
      </c>
      <c r="G5" s="538"/>
      <c r="H5" s="536" t="s">
        <v>7</v>
      </c>
      <c r="I5" s="538"/>
    </row>
    <row r="6" spans="1:15" x14ac:dyDescent="0.2">
      <c r="A6" s="26"/>
      <c r="B6" s="316" t="s">
        <v>282</v>
      </c>
      <c r="C6" s="316" t="s">
        <v>52</v>
      </c>
      <c r="D6" s="316" t="s">
        <v>282</v>
      </c>
      <c r="E6" s="316" t="s">
        <v>52</v>
      </c>
      <c r="F6" s="316" t="s">
        <v>282</v>
      </c>
      <c r="G6" s="317" t="s">
        <v>52</v>
      </c>
      <c r="H6" s="316" t="s">
        <v>282</v>
      </c>
      <c r="I6" s="317" t="s">
        <v>52</v>
      </c>
      <c r="J6" s="184"/>
      <c r="O6" s="184"/>
    </row>
    <row r="7" spans="1:15" x14ac:dyDescent="0.2">
      <c r="A7" s="243" t="s">
        <v>245</v>
      </c>
      <c r="B7" s="323">
        <v>598.34900000000061</v>
      </c>
      <c r="C7" s="320">
        <v>1.356075352951016E-2</v>
      </c>
      <c r="D7" s="321">
        <v>603.54000000000065</v>
      </c>
      <c r="E7" s="320">
        <v>1.3686782692730623E-2</v>
      </c>
      <c r="F7" s="321">
        <v>604.25400000000059</v>
      </c>
      <c r="G7" s="320">
        <v>1.370306921206061E-2</v>
      </c>
      <c r="H7" s="321">
        <v>604.25400000000059</v>
      </c>
      <c r="I7" s="320">
        <v>1.370306921206061E-2</v>
      </c>
      <c r="J7" s="187"/>
      <c r="O7" s="92"/>
    </row>
    <row r="8" spans="1:15" x14ac:dyDescent="0.2">
      <c r="A8" s="240" t="s">
        <v>283</v>
      </c>
      <c r="B8" s="323">
        <v>486910.1229252608</v>
      </c>
      <c r="C8" s="320">
        <v>2.2215954501658877E-2</v>
      </c>
      <c r="D8" s="321">
        <v>387271.25039259339</v>
      </c>
      <c r="E8" s="320">
        <v>2.2149430814751559E-2</v>
      </c>
      <c r="F8" s="321">
        <v>330612.8049591395</v>
      </c>
      <c r="G8" s="320">
        <v>2.0648301648586932E-2</v>
      </c>
      <c r="H8" s="321">
        <v>1204794.1782769938</v>
      </c>
      <c r="I8" s="320">
        <v>2.1741991995216297E-2</v>
      </c>
      <c r="J8" s="187"/>
      <c r="O8" s="92"/>
    </row>
    <row r="9" spans="1:15" x14ac:dyDescent="0.2">
      <c r="A9" s="241" t="s">
        <v>284</v>
      </c>
      <c r="B9" s="322">
        <v>248083.95159999997</v>
      </c>
      <c r="C9" s="319">
        <v>1.7778791837098917E-2</v>
      </c>
      <c r="D9" s="318">
        <v>185810.84300000002</v>
      </c>
      <c r="E9" s="319">
        <v>1.7141546257799352E-2</v>
      </c>
      <c r="F9" s="318">
        <v>157430.79800000001</v>
      </c>
      <c r="G9" s="319">
        <v>1.6921915164844491E-2</v>
      </c>
      <c r="H9" s="318">
        <v>591325.59260000009</v>
      </c>
      <c r="I9" s="319">
        <v>1.7342407073894242E-2</v>
      </c>
      <c r="J9" s="176"/>
      <c r="K9" s="178"/>
      <c r="L9" s="178" t="str">
        <f>+B5</f>
        <v>Leden</v>
      </c>
      <c r="M9" s="178" t="str">
        <f>+D5</f>
        <v>Únor</v>
      </c>
      <c r="N9" s="178" t="str">
        <f>+F5</f>
        <v>Březen</v>
      </c>
      <c r="O9" s="179"/>
    </row>
    <row r="10" spans="1:15" x14ac:dyDescent="0.2">
      <c r="A10" s="57" t="s">
        <v>44</v>
      </c>
      <c r="B10" s="324">
        <v>99148.2</v>
      </c>
      <c r="C10" s="73">
        <v>0.12158173043724374</v>
      </c>
      <c r="D10" s="363">
        <v>71853.33</v>
      </c>
      <c r="E10" s="368">
        <v>0.11095762966794841</v>
      </c>
      <c r="F10" s="363">
        <v>59820.01</v>
      </c>
      <c r="G10" s="368">
        <v>8.9800005079058637E-2</v>
      </c>
      <c r="H10" s="363">
        <v>230821.54</v>
      </c>
      <c r="I10" s="368">
        <v>0.10840725170616658</v>
      </c>
      <c r="J10" s="176"/>
      <c r="K10" s="178" t="str">
        <f>+A10</f>
        <v>Biomasa</v>
      </c>
      <c r="L10" s="168">
        <f>+B10</f>
        <v>99148.2</v>
      </c>
      <c r="M10" s="168">
        <f>+D10</f>
        <v>71853.33</v>
      </c>
      <c r="N10" s="168">
        <f>+F10</f>
        <v>59820.01</v>
      </c>
      <c r="O10" s="246"/>
    </row>
    <row r="11" spans="1:15" x14ac:dyDescent="0.2">
      <c r="A11" s="57" t="s">
        <v>43</v>
      </c>
      <c r="B11" s="324">
        <v>6789.2159999999994</v>
      </c>
      <c r="C11" s="467">
        <v>0.10128607440749421</v>
      </c>
      <c r="D11" s="381">
        <v>6142.6790000000001</v>
      </c>
      <c r="E11" s="380">
        <v>0.10646989834860597</v>
      </c>
      <c r="F11" s="381">
        <v>5861.5770000000002</v>
      </c>
      <c r="G11" s="368">
        <v>0.10306687942434246</v>
      </c>
      <c r="H11" s="381">
        <v>18793.472000000002</v>
      </c>
      <c r="I11" s="368">
        <v>0.10349071305827044</v>
      </c>
      <c r="J11" s="176"/>
      <c r="K11" s="178" t="str">
        <f t="shared" ref="K11:L25" si="0">+A11</f>
        <v>Bioplyn</v>
      </c>
      <c r="L11" s="168">
        <f t="shared" si="0"/>
        <v>6789.2159999999994</v>
      </c>
      <c r="M11" s="168">
        <f t="shared" ref="M11:M25" si="1">+D11</f>
        <v>6142.6790000000001</v>
      </c>
      <c r="N11" s="168">
        <f t="shared" ref="N11:N25" si="2">+F11</f>
        <v>5861.5770000000002</v>
      </c>
      <c r="O11" s="246"/>
    </row>
    <row r="12" spans="1:15" x14ac:dyDescent="0.2">
      <c r="A12" s="57" t="s">
        <v>42</v>
      </c>
      <c r="B12" s="324">
        <v>0</v>
      </c>
      <c r="C12" s="467">
        <v>0</v>
      </c>
      <c r="D12" s="381">
        <v>0</v>
      </c>
      <c r="E12" s="380">
        <v>0</v>
      </c>
      <c r="F12" s="381">
        <v>0</v>
      </c>
      <c r="G12" s="368">
        <v>0</v>
      </c>
      <c r="H12" s="381">
        <v>0</v>
      </c>
      <c r="I12" s="368">
        <v>0</v>
      </c>
      <c r="J12" s="176"/>
      <c r="K12" s="178" t="str">
        <f t="shared" si="0"/>
        <v>Černé uhlí</v>
      </c>
      <c r="L12" s="168">
        <f t="shared" si="0"/>
        <v>0</v>
      </c>
      <c r="M12" s="168">
        <f t="shared" si="1"/>
        <v>0</v>
      </c>
      <c r="N12" s="168">
        <f t="shared" si="2"/>
        <v>0</v>
      </c>
      <c r="O12" s="246"/>
    </row>
    <row r="13" spans="1:15" x14ac:dyDescent="0.2">
      <c r="A13" s="57" t="s">
        <v>67</v>
      </c>
      <c r="B13" s="324">
        <v>10</v>
      </c>
      <c r="C13" s="467">
        <v>1.3054421271396196E-2</v>
      </c>
      <c r="D13" s="381">
        <v>15</v>
      </c>
      <c r="E13" s="380">
        <v>2.0613569775559452E-2</v>
      </c>
      <c r="F13" s="381">
        <v>5</v>
      </c>
      <c r="G13" s="368">
        <v>4.1023352132968172E-3</v>
      </c>
      <c r="H13" s="381">
        <v>30</v>
      </c>
      <c r="I13" s="368">
        <v>1.1059834441651631E-2</v>
      </c>
      <c r="J13" s="176"/>
      <c r="K13" s="178" t="str">
        <f t="shared" si="0"/>
        <v>Elektrická energie</v>
      </c>
      <c r="L13" s="168">
        <f t="shared" si="0"/>
        <v>10</v>
      </c>
      <c r="M13" s="168">
        <f t="shared" si="1"/>
        <v>15</v>
      </c>
      <c r="N13" s="168">
        <f t="shared" si="2"/>
        <v>5</v>
      </c>
      <c r="O13" s="246"/>
    </row>
    <row r="14" spans="1:15" x14ac:dyDescent="0.2">
      <c r="A14" s="57" t="s">
        <v>68</v>
      </c>
      <c r="B14" s="324">
        <v>0</v>
      </c>
      <c r="C14" s="467">
        <v>0</v>
      </c>
      <c r="D14" s="381">
        <v>0</v>
      </c>
      <c r="E14" s="380">
        <v>0</v>
      </c>
      <c r="F14" s="381">
        <v>0</v>
      </c>
      <c r="G14" s="368">
        <v>0</v>
      </c>
      <c r="H14" s="381">
        <v>0</v>
      </c>
      <c r="I14" s="368">
        <v>0</v>
      </c>
      <c r="J14" s="176"/>
      <c r="K14" s="178" t="str">
        <f t="shared" si="0"/>
        <v>Energie prostředí (tepelné čerpadlo)</v>
      </c>
      <c r="L14" s="168">
        <f t="shared" si="0"/>
        <v>0</v>
      </c>
      <c r="M14" s="168">
        <f t="shared" si="1"/>
        <v>0</v>
      </c>
      <c r="N14" s="168">
        <f t="shared" si="2"/>
        <v>0</v>
      </c>
      <c r="O14" s="246"/>
    </row>
    <row r="15" spans="1:15" x14ac:dyDescent="0.2">
      <c r="A15" s="57" t="s">
        <v>69</v>
      </c>
      <c r="B15" s="324">
        <v>4.2</v>
      </c>
      <c r="C15" s="467">
        <v>0.80769230769230771</v>
      </c>
      <c r="D15" s="381">
        <v>9.3000000000000007</v>
      </c>
      <c r="E15" s="380">
        <v>0.57055214723926384</v>
      </c>
      <c r="F15" s="381">
        <v>13.1</v>
      </c>
      <c r="G15" s="368">
        <v>0.46652421652421655</v>
      </c>
      <c r="H15" s="381">
        <v>26.6</v>
      </c>
      <c r="I15" s="368">
        <v>0.53650665590964108</v>
      </c>
      <c r="J15" s="176"/>
      <c r="K15" s="178" t="str">
        <f t="shared" si="0"/>
        <v>Energie Slunce (solární kolektor)</v>
      </c>
      <c r="L15" s="168">
        <f t="shared" si="0"/>
        <v>4.2</v>
      </c>
      <c r="M15" s="168">
        <f t="shared" si="1"/>
        <v>9.3000000000000007</v>
      </c>
      <c r="N15" s="168">
        <f t="shared" si="2"/>
        <v>13.1</v>
      </c>
      <c r="O15" s="246"/>
    </row>
    <row r="16" spans="1:15" x14ac:dyDescent="0.2">
      <c r="A16" s="57" t="s">
        <v>41</v>
      </c>
      <c r="B16" s="324">
        <v>48241.623</v>
      </c>
      <c r="C16" s="467">
        <v>7.1927498733263514E-3</v>
      </c>
      <c r="D16" s="381">
        <v>36941.334000000003</v>
      </c>
      <c r="E16" s="380">
        <v>6.9388521991440022E-3</v>
      </c>
      <c r="F16" s="381">
        <v>31382.998</v>
      </c>
      <c r="G16" s="368">
        <v>7.1190734583035549E-3</v>
      </c>
      <c r="H16" s="381">
        <v>116565.95499999999</v>
      </c>
      <c r="I16" s="368">
        <v>7.0907676277104969E-3</v>
      </c>
      <c r="J16" s="176"/>
      <c r="K16" s="178" t="str">
        <f t="shared" si="0"/>
        <v>Hnědé uhlí</v>
      </c>
      <c r="L16" s="168">
        <f t="shared" si="0"/>
        <v>48241.623</v>
      </c>
      <c r="M16" s="168">
        <f t="shared" si="1"/>
        <v>36941.334000000003</v>
      </c>
      <c r="N16" s="168">
        <f t="shared" si="2"/>
        <v>31382.998</v>
      </c>
      <c r="O16" s="246"/>
    </row>
    <row r="17" spans="1:18" x14ac:dyDescent="0.2">
      <c r="A17" s="57" t="s">
        <v>80</v>
      </c>
      <c r="B17" s="324">
        <v>6495.49</v>
      </c>
      <c r="C17" s="467">
        <v>0.17115004682227716</v>
      </c>
      <c r="D17" s="381">
        <v>5666.46</v>
      </c>
      <c r="E17" s="380">
        <v>0.18668441331459831</v>
      </c>
      <c r="F17" s="381">
        <v>5149.8500000000004</v>
      </c>
      <c r="G17" s="368">
        <v>0.19187649500361409</v>
      </c>
      <c r="H17" s="381">
        <v>17311.800000000003</v>
      </c>
      <c r="I17" s="368">
        <v>0.1819525801630088</v>
      </c>
      <c r="J17" s="176"/>
      <c r="K17" s="178" t="str">
        <f t="shared" si="0"/>
        <v>Jaderné palivo</v>
      </c>
      <c r="L17" s="168">
        <f t="shared" si="0"/>
        <v>6495.49</v>
      </c>
      <c r="M17" s="168">
        <f t="shared" si="1"/>
        <v>5666.46</v>
      </c>
      <c r="N17" s="168">
        <f t="shared" si="2"/>
        <v>5149.8500000000004</v>
      </c>
      <c r="O17" s="246"/>
    </row>
    <row r="18" spans="1:18" x14ac:dyDescent="0.2">
      <c r="A18" s="57" t="s">
        <v>40</v>
      </c>
      <c r="B18" s="324">
        <v>0</v>
      </c>
      <c r="C18" s="467">
        <v>0</v>
      </c>
      <c r="D18" s="381">
        <v>0</v>
      </c>
      <c r="E18" s="380">
        <v>0</v>
      </c>
      <c r="F18" s="381">
        <v>0</v>
      </c>
      <c r="G18" s="368">
        <v>0</v>
      </c>
      <c r="H18" s="381">
        <v>0</v>
      </c>
      <c r="I18" s="368">
        <v>0</v>
      </c>
      <c r="J18" s="176"/>
      <c r="K18" s="178" t="str">
        <f t="shared" si="0"/>
        <v>Koks</v>
      </c>
      <c r="L18" s="168">
        <f t="shared" si="0"/>
        <v>0</v>
      </c>
      <c r="M18" s="168">
        <f t="shared" si="1"/>
        <v>0</v>
      </c>
      <c r="N18" s="168">
        <f t="shared" si="2"/>
        <v>0</v>
      </c>
      <c r="O18" s="246"/>
    </row>
    <row r="19" spans="1:18" x14ac:dyDescent="0.2">
      <c r="A19" s="57" t="s">
        <v>39</v>
      </c>
      <c r="B19" s="324">
        <v>702.548</v>
      </c>
      <c r="C19" s="467">
        <v>1.353697252430891E-2</v>
      </c>
      <c r="D19" s="381">
        <v>1190.3820000000001</v>
      </c>
      <c r="E19" s="380">
        <v>2.6093800300758394E-2</v>
      </c>
      <c r="F19" s="381">
        <v>2150.5509999999999</v>
      </c>
      <c r="G19" s="368">
        <v>4.9958033227332513E-2</v>
      </c>
      <c r="H19" s="381">
        <v>4043.4809999999998</v>
      </c>
      <c r="I19" s="368">
        <v>2.8765926151818597E-2</v>
      </c>
      <c r="J19" s="176"/>
      <c r="K19" s="178" t="str">
        <f t="shared" si="0"/>
        <v>Odpadní teplo</v>
      </c>
      <c r="L19" s="168">
        <f t="shared" si="0"/>
        <v>702.548</v>
      </c>
      <c r="M19" s="168">
        <f t="shared" si="1"/>
        <v>1190.3820000000001</v>
      </c>
      <c r="N19" s="168">
        <f t="shared" si="2"/>
        <v>2150.5509999999999</v>
      </c>
      <c r="O19" s="246"/>
    </row>
    <row r="20" spans="1:18" x14ac:dyDescent="0.2">
      <c r="A20" s="57" t="s">
        <v>38</v>
      </c>
      <c r="B20" s="324">
        <v>0</v>
      </c>
      <c r="C20" s="467">
        <v>0</v>
      </c>
      <c r="D20" s="381">
        <v>0</v>
      </c>
      <c r="E20" s="380">
        <v>0</v>
      </c>
      <c r="F20" s="381">
        <v>0</v>
      </c>
      <c r="G20" s="368">
        <v>0</v>
      </c>
      <c r="H20" s="381">
        <v>0</v>
      </c>
      <c r="I20" s="368">
        <v>0</v>
      </c>
      <c r="J20" s="176"/>
      <c r="K20" s="178" t="str">
        <f t="shared" si="0"/>
        <v>Ostatní kapalná paliva</v>
      </c>
      <c r="L20" s="168">
        <f t="shared" si="0"/>
        <v>0</v>
      </c>
      <c r="M20" s="168">
        <f t="shared" si="1"/>
        <v>0</v>
      </c>
      <c r="N20" s="168">
        <f t="shared" si="2"/>
        <v>0</v>
      </c>
      <c r="O20" s="246"/>
    </row>
    <row r="21" spans="1:18" x14ac:dyDescent="0.2">
      <c r="A21" s="57" t="s">
        <v>37</v>
      </c>
      <c r="B21" s="324">
        <v>947</v>
      </c>
      <c r="C21" s="467">
        <v>3.286719469299002E-3</v>
      </c>
      <c r="D21" s="381">
        <v>725</v>
      </c>
      <c r="E21" s="380">
        <v>2.9993894531986803E-3</v>
      </c>
      <c r="F21" s="381">
        <v>619</v>
      </c>
      <c r="G21" s="368">
        <v>2.3801944819845868E-3</v>
      </c>
      <c r="H21" s="381">
        <v>2291</v>
      </c>
      <c r="I21" s="368">
        <v>2.9003381742707069E-3</v>
      </c>
      <c r="J21" s="176"/>
      <c r="K21" s="178" t="str">
        <f t="shared" si="0"/>
        <v>Ostatní pevná paliva</v>
      </c>
      <c r="L21" s="168">
        <f t="shared" si="0"/>
        <v>947</v>
      </c>
      <c r="M21" s="168">
        <f t="shared" si="1"/>
        <v>725</v>
      </c>
      <c r="N21" s="168">
        <f t="shared" si="2"/>
        <v>619</v>
      </c>
      <c r="O21" s="246"/>
    </row>
    <row r="22" spans="1:18" x14ac:dyDescent="0.2">
      <c r="A22" s="57" t="s">
        <v>36</v>
      </c>
      <c r="B22" s="324">
        <v>0</v>
      </c>
      <c r="C22" s="467">
        <v>0</v>
      </c>
      <c r="D22" s="381">
        <v>0</v>
      </c>
      <c r="E22" s="380">
        <v>0</v>
      </c>
      <c r="F22" s="381">
        <v>0</v>
      </c>
      <c r="G22" s="368">
        <v>0</v>
      </c>
      <c r="H22" s="381">
        <v>0</v>
      </c>
      <c r="I22" s="368">
        <v>0</v>
      </c>
      <c r="J22" s="176"/>
      <c r="K22" s="178" t="str">
        <f t="shared" si="0"/>
        <v>Ostatní plyny</v>
      </c>
      <c r="L22" s="168">
        <f t="shared" si="0"/>
        <v>0</v>
      </c>
      <c r="M22" s="168">
        <f t="shared" si="1"/>
        <v>0</v>
      </c>
      <c r="N22" s="168">
        <f t="shared" si="2"/>
        <v>0</v>
      </c>
      <c r="O22" s="246"/>
    </row>
    <row r="23" spans="1:18" x14ac:dyDescent="0.2">
      <c r="A23" s="57" t="s">
        <v>3</v>
      </c>
      <c r="B23" s="324">
        <v>0</v>
      </c>
      <c r="C23" s="467">
        <v>0</v>
      </c>
      <c r="D23" s="381">
        <v>0</v>
      </c>
      <c r="E23" s="380">
        <v>0</v>
      </c>
      <c r="F23" s="381">
        <v>0</v>
      </c>
      <c r="G23" s="368">
        <v>0</v>
      </c>
      <c r="H23" s="381">
        <v>0</v>
      </c>
      <c r="I23" s="368">
        <v>0</v>
      </c>
      <c r="J23" s="176"/>
      <c r="K23" s="178" t="str">
        <f t="shared" si="0"/>
        <v>Ostatní</v>
      </c>
      <c r="L23" s="168">
        <f t="shared" si="0"/>
        <v>0</v>
      </c>
      <c r="M23" s="168">
        <f t="shared" si="1"/>
        <v>0</v>
      </c>
      <c r="N23" s="168">
        <f t="shared" si="2"/>
        <v>0</v>
      </c>
      <c r="O23" s="246"/>
    </row>
    <row r="24" spans="1:18" x14ac:dyDescent="0.2">
      <c r="A24" s="57" t="s">
        <v>35</v>
      </c>
      <c r="B24" s="324">
        <v>30</v>
      </c>
      <c r="C24" s="467">
        <v>4.7175114812435656E-3</v>
      </c>
      <c r="D24" s="381">
        <v>24</v>
      </c>
      <c r="E24" s="380">
        <v>4.7635124473557437E-3</v>
      </c>
      <c r="F24" s="381">
        <v>20</v>
      </c>
      <c r="G24" s="368">
        <v>4.1820312753208947E-3</v>
      </c>
      <c r="H24" s="381">
        <v>74</v>
      </c>
      <c r="I24" s="368">
        <v>4.5735620056651599E-3</v>
      </c>
      <c r="J24" s="176"/>
      <c r="K24" s="178" t="str">
        <f t="shared" si="0"/>
        <v>Topné oleje</v>
      </c>
      <c r="L24" s="168">
        <f t="shared" si="0"/>
        <v>30</v>
      </c>
      <c r="M24" s="168">
        <f t="shared" si="1"/>
        <v>24</v>
      </c>
      <c r="N24" s="168">
        <f t="shared" si="2"/>
        <v>20</v>
      </c>
      <c r="O24" s="246"/>
    </row>
    <row r="25" spans="1:18" x14ac:dyDescent="0.2">
      <c r="A25" s="218" t="s">
        <v>34</v>
      </c>
      <c r="B25" s="326">
        <v>85715.674599999984</v>
      </c>
      <c r="C25" s="468">
        <v>2.4505848958234565E-2</v>
      </c>
      <c r="D25" s="379">
        <v>63243.358</v>
      </c>
      <c r="E25" s="378">
        <v>2.3174359502738731E-2</v>
      </c>
      <c r="F25" s="379">
        <v>52408.712</v>
      </c>
      <c r="G25" s="378">
        <v>2.2622677343648957E-2</v>
      </c>
      <c r="H25" s="379">
        <v>201367.74459999998</v>
      </c>
      <c r="I25" s="378">
        <v>2.3569889560794408E-2</v>
      </c>
      <c r="J25" s="176"/>
      <c r="K25" s="178" t="str">
        <f t="shared" si="0"/>
        <v>Zemní plyn</v>
      </c>
      <c r="L25" s="168">
        <f t="shared" si="0"/>
        <v>85715.674599999984</v>
      </c>
      <c r="M25" s="168">
        <f t="shared" si="1"/>
        <v>63243.358</v>
      </c>
      <c r="N25" s="168">
        <f t="shared" si="2"/>
        <v>52408.712</v>
      </c>
      <c r="O25" s="173"/>
    </row>
    <row r="26" spans="1:18" ht="13.5" customHeight="1" x14ac:dyDescent="0.2">
      <c r="A26" s="242" t="s">
        <v>285</v>
      </c>
      <c r="B26" s="322">
        <v>232572.41699999999</v>
      </c>
      <c r="C26" s="370">
        <v>1.7883861491101015E-2</v>
      </c>
      <c r="D26" s="367">
        <v>176050.52100000001</v>
      </c>
      <c r="E26" s="370">
        <v>1.7513731185190562E-2</v>
      </c>
      <c r="F26" s="367">
        <v>145652.01300000004</v>
      </c>
      <c r="G26" s="370">
        <v>1.7133127421868725E-2</v>
      </c>
      <c r="H26" s="367">
        <v>554274.951</v>
      </c>
      <c r="I26" s="370">
        <v>1.7563728432839865E-2</v>
      </c>
      <c r="J26" s="17"/>
      <c r="K26" s="178"/>
      <c r="L26" s="178" t="str">
        <f>+L9</f>
        <v>Leden</v>
      </c>
      <c r="M26" s="178" t="str">
        <f t="shared" ref="M26:N26" si="3">+M9</f>
        <v>Únor</v>
      </c>
      <c r="N26" s="178" t="str">
        <f t="shared" si="3"/>
        <v>Březen</v>
      </c>
      <c r="O26" s="127"/>
      <c r="P26" s="226"/>
      <c r="Q26" s="226"/>
      <c r="R26" s="226"/>
    </row>
    <row r="27" spans="1:18" ht="12.75" customHeight="1" x14ac:dyDescent="0.2">
      <c r="A27" s="57" t="s">
        <v>29</v>
      </c>
      <c r="B27" s="324">
        <v>16931.274000000001</v>
      </c>
      <c r="C27" s="368">
        <v>5.5873912370227848E-3</v>
      </c>
      <c r="D27" s="363">
        <v>12667.405999999999</v>
      </c>
      <c r="E27" s="368">
        <v>5.2328360361585955E-3</v>
      </c>
      <c r="F27" s="363">
        <v>9334.75</v>
      </c>
      <c r="G27" s="368">
        <v>4.2539100731082968E-3</v>
      </c>
      <c r="H27" s="363">
        <v>38933.43</v>
      </c>
      <c r="I27" s="368">
        <v>5.0923920378534576E-3</v>
      </c>
      <c r="J27" s="176"/>
      <c r="K27" s="178" t="str">
        <f>+A27</f>
        <v>Průmysl</v>
      </c>
      <c r="L27" s="168">
        <f t="shared" ref="L27:L34" si="4">+B27</f>
        <v>16931.274000000001</v>
      </c>
      <c r="M27" s="168">
        <f t="shared" ref="M27:M34" si="5">+D27</f>
        <v>12667.405999999999</v>
      </c>
      <c r="N27" s="168">
        <f t="shared" ref="N27:N34" si="6">+F27</f>
        <v>9334.75</v>
      </c>
      <c r="O27" s="127"/>
      <c r="P27" s="246"/>
      <c r="Q27" s="246"/>
      <c r="R27" s="246"/>
    </row>
    <row r="28" spans="1:18" ht="12.75" customHeight="1" x14ac:dyDescent="0.2">
      <c r="A28" s="57" t="s">
        <v>0</v>
      </c>
      <c r="B28" s="324">
        <v>6495.49</v>
      </c>
      <c r="C28" s="380">
        <v>2.0050487300440734E-2</v>
      </c>
      <c r="D28" s="381">
        <v>5666.46</v>
      </c>
      <c r="E28" s="380">
        <v>2.1470632171827656E-2</v>
      </c>
      <c r="F28" s="381">
        <v>5149.8500000000004</v>
      </c>
      <c r="G28" s="368">
        <v>2.2693968108661079E-2</v>
      </c>
      <c r="H28" s="381">
        <v>17311.800000000003</v>
      </c>
      <c r="I28" s="368">
        <v>2.1246701218842784E-2</v>
      </c>
      <c r="J28" s="176"/>
      <c r="K28" s="178" t="str">
        <f t="shared" ref="K28:K34" si="7">+A28</f>
        <v>Energetika</v>
      </c>
      <c r="L28" s="168">
        <f t="shared" si="4"/>
        <v>6495.49</v>
      </c>
      <c r="M28" s="168">
        <f t="shared" si="5"/>
        <v>5666.46</v>
      </c>
      <c r="N28" s="168">
        <f t="shared" si="6"/>
        <v>5149.8500000000004</v>
      </c>
      <c r="O28" s="127"/>
    </row>
    <row r="29" spans="1:18" ht="12.75" customHeight="1" x14ac:dyDescent="0.2">
      <c r="A29" s="57" t="s">
        <v>1</v>
      </c>
      <c r="B29" s="324">
        <v>684.13</v>
      </c>
      <c r="C29" s="380">
        <v>5.0002800794185951E-3</v>
      </c>
      <c r="D29" s="381">
        <v>561.61</v>
      </c>
      <c r="E29" s="380">
        <v>4.7809516927826059E-3</v>
      </c>
      <c r="F29" s="381">
        <v>371.71</v>
      </c>
      <c r="G29" s="368">
        <v>4.3675611430947737E-3</v>
      </c>
      <c r="H29" s="381">
        <v>1617.45</v>
      </c>
      <c r="I29" s="368">
        <v>4.7657060236502898E-3</v>
      </c>
      <c r="J29" s="176"/>
      <c r="K29" s="178" t="str">
        <f t="shared" si="7"/>
        <v>Doprava</v>
      </c>
      <c r="L29" s="168">
        <f t="shared" si="4"/>
        <v>684.13</v>
      </c>
      <c r="M29" s="168">
        <f t="shared" si="5"/>
        <v>561.61</v>
      </c>
      <c r="N29" s="168">
        <f t="shared" si="6"/>
        <v>371.71</v>
      </c>
      <c r="O29" s="127"/>
    </row>
    <row r="30" spans="1:18" ht="12.75" customHeight="1" x14ac:dyDescent="0.2">
      <c r="A30" s="57" t="s">
        <v>2</v>
      </c>
      <c r="B30" s="324">
        <v>719.93000000000006</v>
      </c>
      <c r="C30" s="380">
        <v>1.164091478287033E-2</v>
      </c>
      <c r="D30" s="381">
        <v>559.77</v>
      </c>
      <c r="E30" s="380">
        <v>1.2820880456449637E-2</v>
      </c>
      <c r="F30" s="381">
        <v>442.49</v>
      </c>
      <c r="G30" s="368">
        <v>1.3423142506031455E-2</v>
      </c>
      <c r="H30" s="381">
        <v>1722.19</v>
      </c>
      <c r="I30" s="368">
        <v>1.243725062976314E-2</v>
      </c>
      <c r="J30" s="176"/>
      <c r="K30" s="178" t="str">
        <f t="shared" si="7"/>
        <v>Stavebnictví</v>
      </c>
      <c r="L30" s="168">
        <f t="shared" si="4"/>
        <v>719.93000000000006</v>
      </c>
      <c r="M30" s="168">
        <f t="shared" si="5"/>
        <v>559.77</v>
      </c>
      <c r="N30" s="168">
        <f t="shared" si="6"/>
        <v>442.49</v>
      </c>
    </row>
    <row r="31" spans="1:18" x14ac:dyDescent="0.2">
      <c r="A31" s="57" t="s">
        <v>6</v>
      </c>
      <c r="B31" s="324">
        <v>1577.107</v>
      </c>
      <c r="C31" s="380">
        <v>4.0031479817964309E-2</v>
      </c>
      <c r="D31" s="381">
        <v>1503.3920000000001</v>
      </c>
      <c r="E31" s="380">
        <v>4.2852193805137148E-2</v>
      </c>
      <c r="F31" s="381">
        <v>1793.7280000000001</v>
      </c>
      <c r="G31" s="368">
        <v>4.8236644309419319E-2</v>
      </c>
      <c r="H31" s="381">
        <v>4874.2269999999999</v>
      </c>
      <c r="I31" s="368">
        <v>4.3650105053136601E-2</v>
      </c>
      <c r="J31" s="176"/>
      <c r="K31" s="178" t="str">
        <f t="shared" si="7"/>
        <v>Zemědělství a lesnictví</v>
      </c>
      <c r="L31" s="168">
        <f t="shared" si="4"/>
        <v>1577.107</v>
      </c>
      <c r="M31" s="168">
        <f t="shared" si="5"/>
        <v>1503.3920000000001</v>
      </c>
      <c r="N31" s="168">
        <f t="shared" si="6"/>
        <v>1793.7280000000001</v>
      </c>
    </row>
    <row r="32" spans="1:18" x14ac:dyDescent="0.2">
      <c r="A32" s="57" t="s">
        <v>28</v>
      </c>
      <c r="B32" s="324">
        <v>146355.45099999997</v>
      </c>
      <c r="C32" s="380">
        <v>2.5268668459108454E-2</v>
      </c>
      <c r="D32" s="381">
        <v>110656.77100000001</v>
      </c>
      <c r="E32" s="380">
        <v>2.5163430784820577E-2</v>
      </c>
      <c r="F32" s="381">
        <v>92383.810000000012</v>
      </c>
      <c r="G32" s="368">
        <v>2.5258512129313387E-2</v>
      </c>
      <c r="H32" s="381">
        <v>349396.03200000001</v>
      </c>
      <c r="I32" s="368">
        <v>2.523256452346535E-2</v>
      </c>
      <c r="J32" s="176"/>
      <c r="K32" s="178" t="str">
        <f t="shared" si="7"/>
        <v>Domácnosti</v>
      </c>
      <c r="L32" s="168">
        <f t="shared" si="4"/>
        <v>146355.45099999997</v>
      </c>
      <c r="M32" s="168">
        <f t="shared" si="5"/>
        <v>110656.77100000001</v>
      </c>
      <c r="N32" s="168">
        <f t="shared" si="6"/>
        <v>92383.810000000012</v>
      </c>
    </row>
    <row r="33" spans="1:14" x14ac:dyDescent="0.2">
      <c r="A33" s="57" t="s">
        <v>5</v>
      </c>
      <c r="B33" s="324">
        <v>59718.805000000008</v>
      </c>
      <c r="C33" s="380">
        <v>1.8254586514289087E-2</v>
      </c>
      <c r="D33" s="381">
        <v>44367.741999999998</v>
      </c>
      <c r="E33" s="380">
        <v>1.7695983874264194E-2</v>
      </c>
      <c r="F33" s="381">
        <v>36120.795000000006</v>
      </c>
      <c r="G33" s="368">
        <v>1.7591167418933865E-2</v>
      </c>
      <c r="H33" s="381">
        <v>140207.342</v>
      </c>
      <c r="I33" s="368">
        <v>1.7901832800940379E-2</v>
      </c>
      <c r="J33" s="176"/>
      <c r="K33" s="178" t="str">
        <f t="shared" si="7"/>
        <v>Obchod, služby, školství, zdravotnictví</v>
      </c>
      <c r="L33" s="168">
        <f t="shared" si="4"/>
        <v>59718.805000000008</v>
      </c>
      <c r="M33" s="168">
        <f t="shared" si="5"/>
        <v>44367.741999999998</v>
      </c>
      <c r="N33" s="168">
        <f t="shared" si="6"/>
        <v>36120.795000000006</v>
      </c>
    </row>
    <row r="34" spans="1:14" ht="12.75" thickBot="1" x14ac:dyDescent="0.25">
      <c r="A34" s="58" t="s">
        <v>3</v>
      </c>
      <c r="B34" s="325">
        <v>90.23</v>
      </c>
      <c r="C34" s="369">
        <v>2.5861142956586314E-4</v>
      </c>
      <c r="D34" s="364">
        <v>67.37</v>
      </c>
      <c r="E34" s="369">
        <v>2.5278053049159242E-4</v>
      </c>
      <c r="F34" s="364">
        <v>54.879999999999995</v>
      </c>
      <c r="G34" s="369">
        <v>2.5676563049429859E-4</v>
      </c>
      <c r="H34" s="364">
        <v>212.48000000000002</v>
      </c>
      <c r="I34" s="369">
        <v>2.5626139403188062E-4</v>
      </c>
      <c r="J34" s="176"/>
      <c r="K34" s="178" t="str">
        <f t="shared" si="7"/>
        <v>Ostatní</v>
      </c>
      <c r="L34" s="168">
        <f t="shared" si="4"/>
        <v>90.23</v>
      </c>
      <c r="M34" s="168">
        <f t="shared" si="5"/>
        <v>67.37</v>
      </c>
      <c r="N34" s="168">
        <f t="shared" si="6"/>
        <v>54.879999999999995</v>
      </c>
    </row>
    <row r="35" spans="1:14" ht="18" customHeight="1" x14ac:dyDescent="0.2">
      <c r="A35" s="327" t="s">
        <v>259</v>
      </c>
      <c r="B35" s="244"/>
      <c r="C35" s="244"/>
      <c r="D35" s="14"/>
      <c r="F35" s="17"/>
      <c r="G35" s="178"/>
      <c r="H35" s="178"/>
      <c r="I35" s="4" t="s">
        <v>82</v>
      </c>
      <c r="J35" s="178"/>
    </row>
    <row r="36" spans="1:14" x14ac:dyDescent="0.2">
      <c r="A36" s="119"/>
      <c r="B36" s="119"/>
      <c r="C36" s="119"/>
    </row>
    <row r="37" spans="1:14" x14ac:dyDescent="0.2">
      <c r="B37" s="127"/>
      <c r="C37" s="127"/>
      <c r="D37" s="127"/>
    </row>
    <row r="38" spans="1:14" x14ac:dyDescent="0.2">
      <c r="B38" s="127"/>
      <c r="C38" s="127"/>
      <c r="D38" s="127"/>
    </row>
    <row r="39" spans="1:14" x14ac:dyDescent="0.2">
      <c r="B39" s="127"/>
      <c r="C39" s="127"/>
      <c r="D39" s="127"/>
      <c r="L39" s="184" t="s">
        <v>253</v>
      </c>
      <c r="M39" s="219">
        <v>1.370306921206061E-2</v>
      </c>
    </row>
    <row r="40" spans="1:14" x14ac:dyDescent="0.2">
      <c r="B40" s="226"/>
      <c r="C40" s="226"/>
      <c r="D40" s="226"/>
      <c r="L40" s="184" t="s">
        <v>66</v>
      </c>
      <c r="M40" s="219">
        <v>2.1741991995216297E-2</v>
      </c>
    </row>
    <row r="41" spans="1:14" x14ac:dyDescent="0.2">
      <c r="B41" s="127"/>
      <c r="C41" s="127"/>
      <c r="D41" s="127"/>
      <c r="L41" s="184" t="s">
        <v>182</v>
      </c>
      <c r="M41" s="219">
        <v>1.7342407073894242E-2</v>
      </c>
    </row>
  </sheetData>
  <mergeCells count="4">
    <mergeCell ref="B5:C5"/>
    <mergeCell ref="D5:E5"/>
    <mergeCell ref="F5:G5"/>
    <mergeCell ref="H5:I5"/>
  </mergeCells>
  <conditionalFormatting sqref="C10:C25 C27:C34 E10:E25 E27:E34 G10:G25 G27:G34 I10:I25 I27:I34">
    <cfRule type="dataBar" priority="1">
      <dataBar>
        <cfvo type="num" val="0"/>
        <cfvo type="num" val="1"/>
        <color rgb="FF63C384"/>
      </dataBar>
      <extLst>
        <ext xmlns:x14="http://schemas.microsoft.com/office/spreadsheetml/2009/9/main" uri="{B025F937-C7B1-47D3-B67F-A62EFF666E3E}">
          <x14:id>{2CEE5C94-BD2E-4BE2-9A16-F78F63749D57}</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2CEE5C94-BD2E-4BE2-9A16-F78F63749D57}">
            <x14:dataBar minLength="0" maxLength="100" gradient="0" direction="rightToLeft">
              <x14:cfvo type="num">
                <xm:f>0</xm:f>
              </x14:cfvo>
              <x14:cfvo type="num">
                <xm:f>1</xm:f>
              </x14:cfvo>
              <x14:negativeFillColor rgb="FFFF0000"/>
              <x14:axisColor rgb="FF000000"/>
            </x14:dataBar>
          </x14:cfRule>
          <xm:sqref>C10:C25 C27:C34 E10:E25 E27:E34 G10:G25 G27:G34 I10:I25 I27:I34</xm:sqref>
        </x14:conditionalFormatting>
      </x14:conditionalFormatting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showGridLines="0" view="pageBreakPreview" zoomScaleNormal="100" zoomScaleSheetLayoutView="100" workbookViewId="0">
      <selection activeCell="Q29" sqref="Q29"/>
    </sheetView>
  </sheetViews>
  <sheetFormatPr defaultRowHeight="12" x14ac:dyDescent="0.2"/>
  <cols>
    <col min="1" max="1" width="42.7109375" style="123" customWidth="1"/>
    <col min="2" max="9" width="11.42578125" style="123" customWidth="1"/>
    <col min="10" max="12" width="8" style="123" customWidth="1"/>
    <col min="13" max="13" width="8.42578125" style="123" customWidth="1"/>
    <col min="14" max="14" width="7.85546875" style="123" customWidth="1"/>
    <col min="15" max="20" width="9.140625" style="123" customWidth="1"/>
    <col min="21" max="16384" width="9.140625" style="123"/>
  </cols>
  <sheetData>
    <row r="1" spans="1:15" ht="18.75" x14ac:dyDescent="0.3">
      <c r="A1" s="164" t="s">
        <v>215</v>
      </c>
      <c r="I1" s="165" t="str">
        <f>Obsah!$A$1</f>
        <v>I. čtvrtletí 2019</v>
      </c>
    </row>
    <row r="2" spans="1:15" ht="1.5" customHeight="1" x14ac:dyDescent="0.2">
      <c r="F2" s="178"/>
      <c r="G2" s="178"/>
      <c r="H2" s="178"/>
      <c r="I2" s="178"/>
      <c r="J2" s="178"/>
    </row>
    <row r="3" spans="1:15" ht="5.0999999999999996" customHeight="1" x14ac:dyDescent="0.2">
      <c r="F3" s="178"/>
      <c r="G3" s="178"/>
      <c r="H3" s="178"/>
      <c r="I3" s="178"/>
      <c r="J3" s="178"/>
    </row>
    <row r="4" spans="1:15" ht="5.0999999999999996" customHeight="1" x14ac:dyDescent="0.2">
      <c r="A4" s="279"/>
      <c r="B4" s="245"/>
      <c r="C4" s="245"/>
      <c r="D4" s="245"/>
      <c r="E4" s="245"/>
      <c r="F4" s="184"/>
      <c r="J4" s="184"/>
      <c r="K4" s="239"/>
    </row>
    <row r="5" spans="1:15" ht="12.75" customHeight="1" x14ac:dyDescent="0.2">
      <c r="A5" s="26"/>
      <c r="B5" s="536" t="s">
        <v>8</v>
      </c>
      <c r="C5" s="537"/>
      <c r="D5" s="536" t="s">
        <v>9</v>
      </c>
      <c r="E5" s="537"/>
      <c r="F5" s="536" t="s">
        <v>10</v>
      </c>
      <c r="G5" s="538"/>
      <c r="H5" s="536" t="s">
        <v>7</v>
      </c>
      <c r="I5" s="538"/>
    </row>
    <row r="6" spans="1:15" x14ac:dyDescent="0.2">
      <c r="A6" s="26"/>
      <c r="B6" s="316" t="s">
        <v>282</v>
      </c>
      <c r="C6" s="316" t="s">
        <v>52</v>
      </c>
      <c r="D6" s="316" t="s">
        <v>282</v>
      </c>
      <c r="E6" s="316" t="s">
        <v>52</v>
      </c>
      <c r="F6" s="316" t="s">
        <v>282</v>
      </c>
      <c r="G6" s="317" t="s">
        <v>52</v>
      </c>
      <c r="H6" s="316" t="s">
        <v>282</v>
      </c>
      <c r="I6" s="317" t="s">
        <v>52</v>
      </c>
      <c r="J6" s="184"/>
      <c r="O6" s="184"/>
    </row>
    <row r="7" spans="1:15" x14ac:dyDescent="0.2">
      <c r="A7" s="243" t="s">
        <v>245</v>
      </c>
      <c r="B7" s="323">
        <v>1056.1394999999998</v>
      </c>
      <c r="C7" s="320">
        <v>2.3935942823135124E-2</v>
      </c>
      <c r="D7" s="321">
        <v>1056.2324999999996</v>
      </c>
      <c r="E7" s="320">
        <v>2.3952720118798385E-2</v>
      </c>
      <c r="F7" s="321">
        <v>1056.2304999999997</v>
      </c>
      <c r="G7" s="320">
        <v>2.3952840436950961E-2</v>
      </c>
      <c r="H7" s="321">
        <v>1056.2304999999997</v>
      </c>
      <c r="I7" s="320">
        <v>2.3952840436950961E-2</v>
      </c>
      <c r="J7" s="187"/>
      <c r="O7" s="92"/>
    </row>
    <row r="8" spans="1:15" x14ac:dyDescent="0.2">
      <c r="A8" s="240" t="s">
        <v>283</v>
      </c>
      <c r="B8" s="323">
        <v>631875.46992655878</v>
      </c>
      <c r="C8" s="320">
        <v>2.8830200954268307E-2</v>
      </c>
      <c r="D8" s="321">
        <v>475148.48743861372</v>
      </c>
      <c r="E8" s="320">
        <v>2.7175444959021678E-2</v>
      </c>
      <c r="F8" s="321">
        <v>439377.33050337696</v>
      </c>
      <c r="G8" s="320">
        <v>2.7441150257038176E-2</v>
      </c>
      <c r="H8" s="321">
        <v>1546401.2878685493</v>
      </c>
      <c r="I8" s="320">
        <v>2.7906712223919945E-2</v>
      </c>
      <c r="J8" s="187"/>
      <c r="O8" s="92"/>
    </row>
    <row r="9" spans="1:15" x14ac:dyDescent="0.2">
      <c r="A9" s="241" t="s">
        <v>284</v>
      </c>
      <c r="B9" s="322">
        <v>459476.26892655832</v>
      </c>
      <c r="C9" s="319">
        <v>3.2928099083585238E-2</v>
      </c>
      <c r="D9" s="318">
        <v>367461.08043861378</v>
      </c>
      <c r="E9" s="319">
        <v>3.3899265546518328E-2</v>
      </c>
      <c r="F9" s="318">
        <v>331991.9475033771</v>
      </c>
      <c r="G9" s="319">
        <v>3.5685136850183867E-2</v>
      </c>
      <c r="H9" s="318">
        <v>1158929.2968685492</v>
      </c>
      <c r="I9" s="319">
        <v>3.3989098201863292E-2</v>
      </c>
      <c r="J9" s="176"/>
      <c r="K9" s="178"/>
      <c r="L9" s="178" t="str">
        <f>+B5</f>
        <v>Leden</v>
      </c>
      <c r="M9" s="178" t="str">
        <f>+D5</f>
        <v>Únor</v>
      </c>
      <c r="N9" s="178" t="str">
        <f>+F5</f>
        <v>Březen</v>
      </c>
    </row>
    <row r="10" spans="1:15" x14ac:dyDescent="0.2">
      <c r="A10" s="57" t="s">
        <v>44</v>
      </c>
      <c r="B10" s="324">
        <v>58994.01</v>
      </c>
      <c r="C10" s="73">
        <v>7.2342148634388342E-2</v>
      </c>
      <c r="D10" s="363">
        <v>24608.54</v>
      </c>
      <c r="E10" s="368">
        <v>3.8001095676274091E-2</v>
      </c>
      <c r="F10" s="363">
        <v>61658.49</v>
      </c>
      <c r="G10" s="368">
        <v>9.2559876121168908E-2</v>
      </c>
      <c r="H10" s="363">
        <v>145261.04</v>
      </c>
      <c r="I10" s="368">
        <v>6.8223052867507641E-2</v>
      </c>
      <c r="J10" s="176"/>
      <c r="K10" s="178" t="str">
        <f>+A10</f>
        <v>Biomasa</v>
      </c>
      <c r="L10" s="168">
        <f>+B10</f>
        <v>58994.01</v>
      </c>
      <c r="M10" s="168">
        <f>+D10</f>
        <v>24608.54</v>
      </c>
      <c r="N10" s="168">
        <f>+F10</f>
        <v>61658.49</v>
      </c>
    </row>
    <row r="11" spans="1:15" x14ac:dyDescent="0.2">
      <c r="A11" s="57" t="s">
        <v>43</v>
      </c>
      <c r="B11" s="324">
        <v>7388.0049999999992</v>
      </c>
      <c r="C11" s="467">
        <v>0.11021921001672937</v>
      </c>
      <c r="D11" s="381">
        <v>6587.39</v>
      </c>
      <c r="E11" s="380">
        <v>0.11417799036586861</v>
      </c>
      <c r="F11" s="381">
        <v>6506.62</v>
      </c>
      <c r="G11" s="368">
        <v>0.11440897543442918</v>
      </c>
      <c r="H11" s="381">
        <v>20482.014999999999</v>
      </c>
      <c r="I11" s="368">
        <v>0.1127890757609978</v>
      </c>
      <c r="J11" s="176"/>
      <c r="K11" s="178" t="str">
        <f t="shared" ref="K11:L25" si="0">+A11</f>
        <v>Bioplyn</v>
      </c>
      <c r="L11" s="168">
        <f t="shared" si="0"/>
        <v>7388.0049999999992</v>
      </c>
      <c r="M11" s="168">
        <f t="shared" ref="M11:M25" si="1">+D11</f>
        <v>6587.39</v>
      </c>
      <c r="N11" s="168">
        <f t="shared" ref="N11:N25" si="2">+F11</f>
        <v>6506.62</v>
      </c>
      <c r="O11" s="246"/>
    </row>
    <row r="12" spans="1:15" x14ac:dyDescent="0.2">
      <c r="A12" s="57" t="s">
        <v>42</v>
      </c>
      <c r="B12" s="324">
        <v>0</v>
      </c>
      <c r="C12" s="467">
        <v>0</v>
      </c>
      <c r="D12" s="381">
        <v>0</v>
      </c>
      <c r="E12" s="380">
        <v>0</v>
      </c>
      <c r="F12" s="381">
        <v>0</v>
      </c>
      <c r="G12" s="368">
        <v>0</v>
      </c>
      <c r="H12" s="381">
        <v>0</v>
      </c>
      <c r="I12" s="368">
        <v>0</v>
      </c>
      <c r="J12" s="176"/>
      <c r="K12" s="178" t="str">
        <f t="shared" si="0"/>
        <v>Černé uhlí</v>
      </c>
      <c r="L12" s="168">
        <f t="shared" si="0"/>
        <v>0</v>
      </c>
      <c r="M12" s="168">
        <f t="shared" si="1"/>
        <v>0</v>
      </c>
      <c r="N12" s="168">
        <f t="shared" si="2"/>
        <v>0</v>
      </c>
      <c r="O12" s="246"/>
    </row>
    <row r="13" spans="1:15" x14ac:dyDescent="0.2">
      <c r="A13" s="57" t="s">
        <v>67</v>
      </c>
      <c r="B13" s="324">
        <v>0</v>
      </c>
      <c r="C13" s="467">
        <v>0</v>
      </c>
      <c r="D13" s="381">
        <v>0</v>
      </c>
      <c r="E13" s="380">
        <v>0</v>
      </c>
      <c r="F13" s="381">
        <v>0</v>
      </c>
      <c r="G13" s="368">
        <v>0</v>
      </c>
      <c r="H13" s="381">
        <v>0</v>
      </c>
      <c r="I13" s="368">
        <v>0</v>
      </c>
      <c r="J13" s="176"/>
      <c r="K13" s="178" t="str">
        <f t="shared" si="0"/>
        <v>Elektrická energie</v>
      </c>
      <c r="L13" s="168">
        <f t="shared" si="0"/>
        <v>0</v>
      </c>
      <c r="M13" s="168">
        <f t="shared" si="1"/>
        <v>0</v>
      </c>
      <c r="N13" s="168">
        <f t="shared" si="2"/>
        <v>0</v>
      </c>
      <c r="O13" s="246"/>
    </row>
    <row r="14" spans="1:15" x14ac:dyDescent="0.2">
      <c r="A14" s="57" t="s">
        <v>68</v>
      </c>
      <c r="B14" s="324">
        <v>0</v>
      </c>
      <c r="C14" s="467">
        <v>0</v>
      </c>
      <c r="D14" s="381">
        <v>0</v>
      </c>
      <c r="E14" s="380">
        <v>0</v>
      </c>
      <c r="F14" s="381">
        <v>0</v>
      </c>
      <c r="G14" s="368">
        <v>0</v>
      </c>
      <c r="H14" s="381">
        <v>0</v>
      </c>
      <c r="I14" s="368">
        <v>0</v>
      </c>
      <c r="J14" s="176"/>
      <c r="K14" s="178" t="str">
        <f t="shared" si="0"/>
        <v>Energie prostředí (tepelné čerpadlo)</v>
      </c>
      <c r="L14" s="168">
        <f t="shared" si="0"/>
        <v>0</v>
      </c>
      <c r="M14" s="168">
        <f t="shared" si="1"/>
        <v>0</v>
      </c>
      <c r="N14" s="168">
        <f t="shared" si="2"/>
        <v>0</v>
      </c>
      <c r="O14" s="246"/>
    </row>
    <row r="15" spans="1:15" x14ac:dyDescent="0.2">
      <c r="A15" s="57" t="s">
        <v>69</v>
      </c>
      <c r="B15" s="324">
        <v>0</v>
      </c>
      <c r="C15" s="467">
        <v>0</v>
      </c>
      <c r="D15" s="381">
        <v>0</v>
      </c>
      <c r="E15" s="380">
        <v>0</v>
      </c>
      <c r="F15" s="381">
        <v>0</v>
      </c>
      <c r="G15" s="368">
        <v>0</v>
      </c>
      <c r="H15" s="381">
        <v>0</v>
      </c>
      <c r="I15" s="368">
        <v>0</v>
      </c>
      <c r="J15" s="176"/>
      <c r="K15" s="178" t="str">
        <f t="shared" si="0"/>
        <v>Energie Slunce (solární kolektor)</v>
      </c>
      <c r="L15" s="168">
        <f t="shared" si="0"/>
        <v>0</v>
      </c>
      <c r="M15" s="168">
        <f t="shared" si="1"/>
        <v>0</v>
      </c>
      <c r="N15" s="168">
        <f t="shared" si="2"/>
        <v>0</v>
      </c>
      <c r="O15" s="246"/>
    </row>
    <row r="16" spans="1:15" x14ac:dyDescent="0.2">
      <c r="A16" s="57" t="s">
        <v>41</v>
      </c>
      <c r="B16" s="324">
        <v>218051.22</v>
      </c>
      <c r="C16" s="467">
        <v>3.2511092859244313E-2</v>
      </c>
      <c r="D16" s="381">
        <v>204039.74</v>
      </c>
      <c r="E16" s="380">
        <v>3.8325676019489989E-2</v>
      </c>
      <c r="F16" s="381">
        <v>146192.81</v>
      </c>
      <c r="G16" s="368">
        <v>3.3163095299748431E-2</v>
      </c>
      <c r="H16" s="381">
        <v>568283.77</v>
      </c>
      <c r="I16" s="368">
        <v>3.4568997094128202E-2</v>
      </c>
      <c r="J16" s="176"/>
      <c r="K16" s="178" t="str">
        <f t="shared" si="0"/>
        <v>Hnědé uhlí</v>
      </c>
      <c r="L16" s="168">
        <f t="shared" si="0"/>
        <v>218051.22</v>
      </c>
      <c r="M16" s="168">
        <f t="shared" si="1"/>
        <v>204039.74</v>
      </c>
      <c r="N16" s="168">
        <f t="shared" si="2"/>
        <v>146192.81</v>
      </c>
      <c r="O16" s="246"/>
    </row>
    <row r="17" spans="1:15" x14ac:dyDescent="0.2">
      <c r="A17" s="57" t="s">
        <v>80</v>
      </c>
      <c r="B17" s="324">
        <v>0</v>
      </c>
      <c r="C17" s="467">
        <v>0</v>
      </c>
      <c r="D17" s="381">
        <v>0</v>
      </c>
      <c r="E17" s="380">
        <v>0</v>
      </c>
      <c r="F17" s="381">
        <v>0</v>
      </c>
      <c r="G17" s="368">
        <v>0</v>
      </c>
      <c r="H17" s="381">
        <v>0</v>
      </c>
      <c r="I17" s="368">
        <v>0</v>
      </c>
      <c r="J17" s="176"/>
      <c r="K17" s="178" t="str">
        <f t="shared" si="0"/>
        <v>Jaderné palivo</v>
      </c>
      <c r="L17" s="168">
        <f t="shared" si="0"/>
        <v>0</v>
      </c>
      <c r="M17" s="168">
        <f t="shared" si="1"/>
        <v>0</v>
      </c>
      <c r="N17" s="168">
        <f t="shared" si="2"/>
        <v>0</v>
      </c>
      <c r="O17" s="246"/>
    </row>
    <row r="18" spans="1:15" x14ac:dyDescent="0.2">
      <c r="A18" s="57" t="s">
        <v>40</v>
      </c>
      <c r="B18" s="324">
        <v>0</v>
      </c>
      <c r="C18" s="467">
        <v>0</v>
      </c>
      <c r="D18" s="381">
        <v>0</v>
      </c>
      <c r="E18" s="380">
        <v>0</v>
      </c>
      <c r="F18" s="381">
        <v>0</v>
      </c>
      <c r="G18" s="368">
        <v>0</v>
      </c>
      <c r="H18" s="381">
        <v>0</v>
      </c>
      <c r="I18" s="368">
        <v>0</v>
      </c>
      <c r="J18" s="176"/>
      <c r="K18" s="178" t="str">
        <f t="shared" si="0"/>
        <v>Koks</v>
      </c>
      <c r="L18" s="168">
        <f t="shared" si="0"/>
        <v>0</v>
      </c>
      <c r="M18" s="168">
        <f t="shared" si="1"/>
        <v>0</v>
      </c>
      <c r="N18" s="168">
        <f t="shared" si="2"/>
        <v>0</v>
      </c>
      <c r="O18" s="246"/>
    </row>
    <row r="19" spans="1:15" x14ac:dyDescent="0.2">
      <c r="A19" s="57" t="s">
        <v>39</v>
      </c>
      <c r="B19" s="324">
        <v>0</v>
      </c>
      <c r="C19" s="467">
        <v>0</v>
      </c>
      <c r="D19" s="381">
        <v>0</v>
      </c>
      <c r="E19" s="380">
        <v>0</v>
      </c>
      <c r="F19" s="381">
        <v>0</v>
      </c>
      <c r="G19" s="368">
        <v>0</v>
      </c>
      <c r="H19" s="381">
        <v>0</v>
      </c>
      <c r="I19" s="368">
        <v>0</v>
      </c>
      <c r="J19" s="176"/>
      <c r="K19" s="178" t="str">
        <f t="shared" si="0"/>
        <v>Odpadní teplo</v>
      </c>
      <c r="L19" s="168">
        <f t="shared" si="0"/>
        <v>0</v>
      </c>
      <c r="M19" s="168">
        <f t="shared" si="1"/>
        <v>0</v>
      </c>
      <c r="N19" s="168">
        <f t="shared" si="2"/>
        <v>0</v>
      </c>
      <c r="O19" s="246"/>
    </row>
    <row r="20" spans="1:15" x14ac:dyDescent="0.2">
      <c r="A20" s="57" t="s">
        <v>38</v>
      </c>
      <c r="B20" s="324">
        <v>0</v>
      </c>
      <c r="C20" s="467">
        <v>0</v>
      </c>
      <c r="D20" s="381">
        <v>0</v>
      </c>
      <c r="E20" s="380">
        <v>0</v>
      </c>
      <c r="F20" s="381">
        <v>0</v>
      </c>
      <c r="G20" s="368">
        <v>0</v>
      </c>
      <c r="H20" s="381">
        <v>0</v>
      </c>
      <c r="I20" s="368">
        <v>0</v>
      </c>
      <c r="J20" s="176"/>
      <c r="K20" s="178" t="str">
        <f t="shared" si="0"/>
        <v>Ostatní kapalná paliva</v>
      </c>
      <c r="L20" s="168">
        <f t="shared" si="0"/>
        <v>0</v>
      </c>
      <c r="M20" s="168">
        <f t="shared" si="1"/>
        <v>0</v>
      </c>
      <c r="N20" s="168">
        <f t="shared" si="2"/>
        <v>0</v>
      </c>
      <c r="O20" s="246"/>
    </row>
    <row r="21" spans="1:15" x14ac:dyDescent="0.2">
      <c r="A21" s="57" t="s">
        <v>37</v>
      </c>
      <c r="B21" s="324">
        <v>0</v>
      </c>
      <c r="C21" s="467">
        <v>0</v>
      </c>
      <c r="D21" s="381">
        <v>0</v>
      </c>
      <c r="E21" s="380">
        <v>0</v>
      </c>
      <c r="F21" s="381">
        <v>0</v>
      </c>
      <c r="G21" s="368">
        <v>0</v>
      </c>
      <c r="H21" s="381">
        <v>0</v>
      </c>
      <c r="I21" s="368">
        <v>0</v>
      </c>
      <c r="J21" s="176"/>
      <c r="K21" s="178" t="str">
        <f t="shared" si="0"/>
        <v>Ostatní pevná paliva</v>
      </c>
      <c r="L21" s="168">
        <f t="shared" si="0"/>
        <v>0</v>
      </c>
      <c r="M21" s="168">
        <f t="shared" si="1"/>
        <v>0</v>
      </c>
      <c r="N21" s="168">
        <f t="shared" si="2"/>
        <v>0</v>
      </c>
      <c r="O21" s="246"/>
    </row>
    <row r="22" spans="1:15" x14ac:dyDescent="0.2">
      <c r="A22" s="57" t="s">
        <v>36</v>
      </c>
      <c r="B22" s="324">
        <v>0</v>
      </c>
      <c r="C22" s="467">
        <v>0</v>
      </c>
      <c r="D22" s="381">
        <v>0</v>
      </c>
      <c r="E22" s="380">
        <v>0</v>
      </c>
      <c r="F22" s="381">
        <v>0</v>
      </c>
      <c r="G22" s="368">
        <v>0</v>
      </c>
      <c r="H22" s="381">
        <v>0</v>
      </c>
      <c r="I22" s="368">
        <v>0</v>
      </c>
      <c r="J22" s="176"/>
      <c r="K22" s="178" t="str">
        <f t="shared" si="0"/>
        <v>Ostatní plyny</v>
      </c>
      <c r="L22" s="168">
        <f t="shared" si="0"/>
        <v>0</v>
      </c>
      <c r="M22" s="168">
        <f t="shared" si="1"/>
        <v>0</v>
      </c>
      <c r="N22" s="168">
        <f t="shared" si="2"/>
        <v>0</v>
      </c>
      <c r="O22" s="246"/>
    </row>
    <row r="23" spans="1:15" x14ac:dyDescent="0.2">
      <c r="A23" s="57" t="s">
        <v>3</v>
      </c>
      <c r="B23" s="324">
        <v>0</v>
      </c>
      <c r="C23" s="467">
        <v>0</v>
      </c>
      <c r="D23" s="381">
        <v>0</v>
      </c>
      <c r="E23" s="380">
        <v>0</v>
      </c>
      <c r="F23" s="381">
        <v>0</v>
      </c>
      <c r="G23" s="368">
        <v>0</v>
      </c>
      <c r="H23" s="381">
        <v>0</v>
      </c>
      <c r="I23" s="368">
        <v>0</v>
      </c>
      <c r="J23" s="176"/>
      <c r="K23" s="178" t="str">
        <f t="shared" si="0"/>
        <v>Ostatní</v>
      </c>
      <c r="L23" s="168">
        <f t="shared" si="0"/>
        <v>0</v>
      </c>
      <c r="M23" s="168">
        <f t="shared" si="1"/>
        <v>0</v>
      </c>
      <c r="N23" s="168">
        <f t="shared" si="2"/>
        <v>0</v>
      </c>
      <c r="O23" s="246"/>
    </row>
    <row r="24" spans="1:15" x14ac:dyDescent="0.2">
      <c r="A24" s="57" t="s">
        <v>35</v>
      </c>
      <c r="B24" s="324">
        <v>788.3</v>
      </c>
      <c r="C24" s="467">
        <v>0.12396047668881009</v>
      </c>
      <c r="D24" s="381">
        <v>227</v>
      </c>
      <c r="E24" s="380">
        <v>4.5054888564573084E-2</v>
      </c>
      <c r="F24" s="381">
        <v>242</v>
      </c>
      <c r="G24" s="368">
        <v>5.0602578431382821E-2</v>
      </c>
      <c r="H24" s="381">
        <v>1257.3</v>
      </c>
      <c r="I24" s="368">
        <v>7.7707290671929802E-2</v>
      </c>
      <c r="J24" s="176"/>
      <c r="K24" s="178" t="str">
        <f t="shared" si="0"/>
        <v>Topné oleje</v>
      </c>
      <c r="L24" s="168">
        <f t="shared" si="0"/>
        <v>788.3</v>
      </c>
      <c r="M24" s="168">
        <f t="shared" si="1"/>
        <v>227</v>
      </c>
      <c r="N24" s="168">
        <f t="shared" si="2"/>
        <v>242</v>
      </c>
    </row>
    <row r="25" spans="1:15" x14ac:dyDescent="0.2">
      <c r="A25" s="218" t="s">
        <v>34</v>
      </c>
      <c r="B25" s="326">
        <v>174254.73392655834</v>
      </c>
      <c r="C25" s="468">
        <v>4.9818894966284173E-2</v>
      </c>
      <c r="D25" s="379">
        <v>131998.41043861379</v>
      </c>
      <c r="E25" s="378">
        <v>4.8368377550327052E-2</v>
      </c>
      <c r="F25" s="379">
        <v>117392.02750337709</v>
      </c>
      <c r="G25" s="378">
        <v>5.0673291893257442E-2</v>
      </c>
      <c r="H25" s="379">
        <v>423645.17186854919</v>
      </c>
      <c r="I25" s="378">
        <v>4.9587236196841578E-2</v>
      </c>
      <c r="J25" s="176"/>
      <c r="K25" s="178" t="str">
        <f t="shared" si="0"/>
        <v>Zemní plyn</v>
      </c>
      <c r="L25" s="168">
        <f t="shared" si="0"/>
        <v>174254.73392655834</v>
      </c>
      <c r="M25" s="168">
        <f t="shared" si="1"/>
        <v>131998.41043861379</v>
      </c>
      <c r="N25" s="168">
        <f t="shared" si="2"/>
        <v>117392.02750337709</v>
      </c>
    </row>
    <row r="26" spans="1:15" x14ac:dyDescent="0.2">
      <c r="A26" s="477" t="s">
        <v>299</v>
      </c>
      <c r="B26" s="478">
        <v>210433</v>
      </c>
      <c r="C26" s="479"/>
      <c r="D26" s="480">
        <v>161908.10000000003</v>
      </c>
      <c r="E26" s="479"/>
      <c r="F26" s="480">
        <v>133317.79999999999</v>
      </c>
      <c r="G26" s="479"/>
      <c r="H26" s="480">
        <v>505658.9</v>
      </c>
      <c r="I26" s="479"/>
      <c r="J26" s="176"/>
      <c r="K26" s="178"/>
      <c r="L26" s="168"/>
      <c r="M26" s="168"/>
      <c r="N26" s="168"/>
    </row>
    <row r="27" spans="1:15" ht="13.5" customHeight="1" x14ac:dyDescent="0.2">
      <c r="A27" s="473" t="s">
        <v>285</v>
      </c>
      <c r="B27" s="474">
        <v>574845.33292655833</v>
      </c>
      <c r="C27" s="475">
        <v>4.4203239771397389E-2</v>
      </c>
      <c r="D27" s="476">
        <v>454926.06643861387</v>
      </c>
      <c r="E27" s="475">
        <v>4.5256627424249567E-2</v>
      </c>
      <c r="F27" s="476">
        <v>392138.84150337713</v>
      </c>
      <c r="G27" s="475">
        <v>4.6127510359512451E-2</v>
      </c>
      <c r="H27" s="476">
        <v>1421910.2408685493</v>
      </c>
      <c r="I27" s="475">
        <v>4.5057142274663467E-2</v>
      </c>
      <c r="J27" s="17"/>
      <c r="K27" s="178"/>
      <c r="L27" s="178" t="str">
        <f>+L9</f>
        <v>Leden</v>
      </c>
      <c r="M27" s="178" t="str">
        <f t="shared" ref="M27:N27" si="3">+M9</f>
        <v>Únor</v>
      </c>
      <c r="N27" s="178" t="str">
        <f t="shared" si="3"/>
        <v>Březen</v>
      </c>
    </row>
    <row r="28" spans="1:15" ht="12.75" customHeight="1" x14ac:dyDescent="0.2">
      <c r="A28" s="57" t="s">
        <v>29</v>
      </c>
      <c r="B28" s="324">
        <v>104439.31492655838</v>
      </c>
      <c r="C28" s="368">
        <v>3.4465410755346308E-2</v>
      </c>
      <c r="D28" s="363">
        <v>91251.040438613796</v>
      </c>
      <c r="E28" s="368">
        <v>3.7695305001208892E-2</v>
      </c>
      <c r="F28" s="363">
        <v>88761.619503377093</v>
      </c>
      <c r="G28" s="368">
        <v>4.0449283302801009E-2</v>
      </c>
      <c r="H28" s="363">
        <v>284451.97486854927</v>
      </c>
      <c r="I28" s="368">
        <v>3.7205583273096976E-2</v>
      </c>
      <c r="J28" s="176"/>
      <c r="K28" s="178" t="str">
        <f>+A28</f>
        <v>Průmysl</v>
      </c>
      <c r="L28" s="168">
        <f t="shared" ref="L28:L35" si="4">+B28</f>
        <v>104439.31492655838</v>
      </c>
      <c r="M28" s="168">
        <f t="shared" ref="M28:M35" si="5">+D28</f>
        <v>91251.040438613796</v>
      </c>
      <c r="N28" s="168">
        <f t="shared" ref="N28:N35" si="6">+F28</f>
        <v>88761.619503377093</v>
      </c>
    </row>
    <row r="29" spans="1:15" ht="12.75" customHeight="1" x14ac:dyDescent="0.2">
      <c r="A29" s="57" t="s">
        <v>0</v>
      </c>
      <c r="B29" s="324">
        <v>1399.85</v>
      </c>
      <c r="C29" s="380">
        <v>4.321101971910042E-3</v>
      </c>
      <c r="D29" s="381">
        <v>1161.98</v>
      </c>
      <c r="E29" s="380">
        <v>4.4028273685899656E-3</v>
      </c>
      <c r="F29" s="381">
        <v>947</v>
      </c>
      <c r="G29" s="368">
        <v>4.1731677231185453E-3</v>
      </c>
      <c r="H29" s="381">
        <v>3508.83</v>
      </c>
      <c r="I29" s="368">
        <v>4.3063726843951588E-3</v>
      </c>
      <c r="J29" s="176"/>
      <c r="K29" s="178" t="str">
        <f t="shared" ref="K29:K35" si="7">+A29</f>
        <v>Energetika</v>
      </c>
      <c r="L29" s="168">
        <f t="shared" si="4"/>
        <v>1399.85</v>
      </c>
      <c r="M29" s="168">
        <f t="shared" si="5"/>
        <v>1161.98</v>
      </c>
      <c r="N29" s="168">
        <f t="shared" si="6"/>
        <v>947</v>
      </c>
    </row>
    <row r="30" spans="1:15" ht="12.75" customHeight="1" x14ac:dyDescent="0.2">
      <c r="A30" s="57" t="s">
        <v>1</v>
      </c>
      <c r="B30" s="324">
        <v>1740.63</v>
      </c>
      <c r="C30" s="380">
        <v>1.2722198287808443E-2</v>
      </c>
      <c r="D30" s="381">
        <v>1529.7</v>
      </c>
      <c r="E30" s="380">
        <v>1.302224284547916E-2</v>
      </c>
      <c r="F30" s="381">
        <v>1230.7</v>
      </c>
      <c r="G30" s="368">
        <v>1.4460621179970242E-2</v>
      </c>
      <c r="H30" s="381">
        <v>4501.03</v>
      </c>
      <c r="I30" s="368">
        <v>1.3261977670797034E-2</v>
      </c>
      <c r="J30" s="176"/>
      <c r="K30" s="178" t="str">
        <f t="shared" si="7"/>
        <v>Doprava</v>
      </c>
      <c r="L30" s="168">
        <f t="shared" si="4"/>
        <v>1740.63</v>
      </c>
      <c r="M30" s="168">
        <f t="shared" si="5"/>
        <v>1529.7</v>
      </c>
      <c r="N30" s="168">
        <f t="shared" si="6"/>
        <v>1230.7</v>
      </c>
    </row>
    <row r="31" spans="1:15" ht="12.75" customHeight="1" x14ac:dyDescent="0.2">
      <c r="A31" s="57" t="s">
        <v>2</v>
      </c>
      <c r="B31" s="324">
        <v>1701.51</v>
      </c>
      <c r="C31" s="380">
        <v>2.7512581656830098E-2</v>
      </c>
      <c r="D31" s="381">
        <v>1271.5999999999999</v>
      </c>
      <c r="E31" s="380">
        <v>2.9124518263610691E-2</v>
      </c>
      <c r="F31" s="381">
        <v>1002.4</v>
      </c>
      <c r="G31" s="368">
        <v>3.040827600182135E-2</v>
      </c>
      <c r="H31" s="381">
        <v>3975.5099999999998</v>
      </c>
      <c r="I31" s="368">
        <v>2.8710197046278085E-2</v>
      </c>
      <c r="J31" s="176"/>
      <c r="K31" s="178" t="str">
        <f t="shared" si="7"/>
        <v>Stavebnictví</v>
      </c>
      <c r="L31" s="168">
        <f t="shared" si="4"/>
        <v>1701.51</v>
      </c>
      <c r="M31" s="168">
        <f t="shared" si="5"/>
        <v>1271.5999999999999</v>
      </c>
      <c r="N31" s="168">
        <f t="shared" si="6"/>
        <v>1002.4</v>
      </c>
    </row>
    <row r="32" spans="1:15" x14ac:dyDescent="0.2">
      <c r="A32" s="57" t="s">
        <v>6</v>
      </c>
      <c r="B32" s="324">
        <v>175.67</v>
      </c>
      <c r="C32" s="380">
        <v>4.4590063068782205E-3</v>
      </c>
      <c r="D32" s="381">
        <v>151</v>
      </c>
      <c r="E32" s="380">
        <v>4.3040546075645662E-3</v>
      </c>
      <c r="F32" s="381">
        <v>134</v>
      </c>
      <c r="G32" s="368">
        <v>3.6035064053536485E-3</v>
      </c>
      <c r="H32" s="381">
        <v>460.66999999999996</v>
      </c>
      <c r="I32" s="368">
        <v>4.125432380319676E-3</v>
      </c>
      <c r="J32" s="176"/>
      <c r="K32" s="178" t="str">
        <f t="shared" si="7"/>
        <v>Zemědělství a lesnictví</v>
      </c>
      <c r="L32" s="168">
        <f t="shared" si="4"/>
        <v>175.67</v>
      </c>
      <c r="M32" s="168">
        <f t="shared" si="5"/>
        <v>151</v>
      </c>
      <c r="N32" s="168">
        <f t="shared" si="6"/>
        <v>134</v>
      </c>
    </row>
    <row r="33" spans="1:14" x14ac:dyDescent="0.2">
      <c r="A33" s="57" t="s">
        <v>28</v>
      </c>
      <c r="B33" s="324">
        <v>290753.60500000004</v>
      </c>
      <c r="C33" s="380">
        <v>5.0199404243819933E-2</v>
      </c>
      <c r="D33" s="381">
        <v>222889.462</v>
      </c>
      <c r="E33" s="380">
        <v>5.0685226932050055E-2</v>
      </c>
      <c r="F33" s="381">
        <v>187055.242</v>
      </c>
      <c r="G33" s="368">
        <v>5.1142479390151263E-2</v>
      </c>
      <c r="H33" s="381">
        <v>700698.30900000001</v>
      </c>
      <c r="I33" s="368">
        <v>5.0602793603922669E-2</v>
      </c>
      <c r="J33" s="176"/>
      <c r="K33" s="178" t="str">
        <f t="shared" si="7"/>
        <v>Domácnosti</v>
      </c>
      <c r="L33" s="168">
        <f t="shared" si="4"/>
        <v>290753.60500000004</v>
      </c>
      <c r="M33" s="168">
        <f t="shared" si="5"/>
        <v>222889.462</v>
      </c>
      <c r="N33" s="168">
        <f t="shared" si="6"/>
        <v>187055.242</v>
      </c>
    </row>
    <row r="34" spans="1:14" x14ac:dyDescent="0.2">
      <c r="A34" s="57" t="s">
        <v>5</v>
      </c>
      <c r="B34" s="324">
        <v>170452.41099999999</v>
      </c>
      <c r="C34" s="380">
        <v>5.2103157174170862E-2</v>
      </c>
      <c r="D34" s="381">
        <v>133283.24100000001</v>
      </c>
      <c r="E34" s="380">
        <v>5.3159750240290987E-2</v>
      </c>
      <c r="F34" s="381">
        <v>110173.67000000001</v>
      </c>
      <c r="G34" s="368">
        <v>5.3655615113907963E-2</v>
      </c>
      <c r="H34" s="381">
        <v>413909.32200000004</v>
      </c>
      <c r="I34" s="368">
        <v>5.2848412725737245E-2</v>
      </c>
      <c r="J34" s="176"/>
      <c r="K34" s="178" t="str">
        <f t="shared" si="7"/>
        <v>Obchod, služby, školství, zdravotnictví</v>
      </c>
      <c r="L34" s="168">
        <f t="shared" si="4"/>
        <v>170452.41099999999</v>
      </c>
      <c r="M34" s="168">
        <f t="shared" si="5"/>
        <v>133283.24100000001</v>
      </c>
      <c r="N34" s="168">
        <f t="shared" si="6"/>
        <v>110173.67000000001</v>
      </c>
    </row>
    <row r="35" spans="1:14" ht="12.75" thickBot="1" x14ac:dyDescent="0.25">
      <c r="A35" s="58" t="s">
        <v>3</v>
      </c>
      <c r="B35" s="325">
        <v>4182.3419999999996</v>
      </c>
      <c r="C35" s="369">
        <v>1.1987159964018076E-2</v>
      </c>
      <c r="D35" s="364">
        <v>3388.0430000000001</v>
      </c>
      <c r="E35" s="369">
        <v>1.2712354265523621E-2</v>
      </c>
      <c r="F35" s="364">
        <v>2834.21</v>
      </c>
      <c r="G35" s="369">
        <v>1.3260344708513958E-2</v>
      </c>
      <c r="H35" s="364">
        <v>10404.595000000001</v>
      </c>
      <c r="I35" s="369">
        <v>1.2548456414896157E-2</v>
      </c>
      <c r="J35" s="176"/>
      <c r="K35" s="178" t="str">
        <f t="shared" si="7"/>
        <v>Ostatní</v>
      </c>
      <c r="L35" s="168">
        <f t="shared" si="4"/>
        <v>4182.3419999999996</v>
      </c>
      <c r="M35" s="168">
        <f t="shared" si="5"/>
        <v>3388.0430000000001</v>
      </c>
      <c r="N35" s="168">
        <f t="shared" si="6"/>
        <v>2834.21</v>
      </c>
    </row>
    <row r="36" spans="1:14" ht="18" customHeight="1" x14ac:dyDescent="0.2">
      <c r="A36" s="382" t="s">
        <v>259</v>
      </c>
      <c r="B36" s="244"/>
      <c r="C36" s="244"/>
      <c r="D36" s="14"/>
      <c r="F36" s="17"/>
      <c r="G36" s="178"/>
      <c r="H36" s="178"/>
      <c r="I36" s="4" t="s">
        <v>82</v>
      </c>
      <c r="J36" s="178"/>
    </row>
    <row r="37" spans="1:14" x14ac:dyDescent="0.2">
      <c r="A37" s="119"/>
      <c r="B37" s="119"/>
      <c r="C37" s="119"/>
    </row>
    <row r="38" spans="1:14" x14ac:dyDescent="0.2">
      <c r="B38" s="127"/>
      <c r="C38" s="127"/>
      <c r="D38" s="127"/>
    </row>
    <row r="39" spans="1:14" x14ac:dyDescent="0.2">
      <c r="B39" s="127"/>
      <c r="C39" s="127"/>
      <c r="D39" s="127"/>
    </row>
    <row r="40" spans="1:14" x14ac:dyDescent="0.2">
      <c r="B40" s="127"/>
      <c r="C40" s="127"/>
      <c r="D40" s="127"/>
      <c r="L40" s="184" t="s">
        <v>253</v>
      </c>
      <c r="M40" s="219">
        <v>2.3952840436950961E-2</v>
      </c>
    </row>
    <row r="41" spans="1:14" x14ac:dyDescent="0.2">
      <c r="B41" s="226"/>
      <c r="C41" s="226"/>
      <c r="D41" s="226"/>
      <c r="L41" s="184" t="s">
        <v>66</v>
      </c>
      <c r="M41" s="219">
        <v>2.7906712223919945E-2</v>
      </c>
    </row>
    <row r="42" spans="1:14" x14ac:dyDescent="0.2">
      <c r="B42" s="127"/>
      <c r="C42" s="127"/>
      <c r="D42" s="127"/>
      <c r="L42" s="184" t="s">
        <v>182</v>
      </c>
      <c r="M42" s="219">
        <v>3.3989098201863292E-2</v>
      </c>
    </row>
  </sheetData>
  <mergeCells count="4">
    <mergeCell ref="B5:C5"/>
    <mergeCell ref="D5:E5"/>
    <mergeCell ref="F5:G5"/>
    <mergeCell ref="H5:I5"/>
  </mergeCells>
  <conditionalFormatting sqref="C10:C25 C28:C35 E10:E25 E28:E35 G10:G25 G28:G35 I10:I25 I28:I35">
    <cfRule type="dataBar" priority="1">
      <dataBar>
        <cfvo type="num" val="0"/>
        <cfvo type="num" val="1"/>
        <color rgb="FF63C384"/>
      </dataBar>
      <extLst>
        <ext xmlns:x14="http://schemas.microsoft.com/office/spreadsheetml/2009/9/main" uri="{B025F937-C7B1-47D3-B67F-A62EFF666E3E}">
          <x14:id>{04F64BF8-179A-4E73-8E63-2BF694721290}</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04F64BF8-179A-4E73-8E63-2BF694721290}">
            <x14:dataBar minLength="0" maxLength="100" gradient="0" direction="rightToLeft">
              <x14:cfvo type="num">
                <xm:f>0</xm:f>
              </x14:cfvo>
              <x14:cfvo type="num">
                <xm:f>1</xm:f>
              </x14:cfvo>
              <x14:negativeFillColor rgb="FFFF0000"/>
              <x14:axisColor rgb="FF000000"/>
            </x14:dataBar>
          </x14:cfRule>
          <xm:sqref>C10:C25 C28:C35 E10:E25 E28:E35 G10:G25 G28:G35 I10:I25 I28:I35</xm:sqref>
        </x14:conditionalFormatting>
      </x14:conditionalFormatting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showGridLines="0" view="pageBreakPreview" zoomScaleNormal="100" zoomScaleSheetLayoutView="100" workbookViewId="0">
      <selection activeCell="A13" sqref="A13"/>
    </sheetView>
  </sheetViews>
  <sheetFormatPr defaultRowHeight="12" x14ac:dyDescent="0.2"/>
  <cols>
    <col min="1" max="1" width="42.7109375" style="123" customWidth="1"/>
    <col min="2" max="9" width="11.42578125" style="123" customWidth="1"/>
    <col min="10" max="12" width="8" style="123" customWidth="1"/>
    <col min="13" max="13" width="8.42578125" style="123" customWidth="1"/>
    <col min="14" max="14" width="7.85546875" style="123" customWidth="1"/>
    <col min="15" max="20" width="9.140625" style="123" customWidth="1"/>
    <col min="21" max="16384" width="9.140625" style="123"/>
  </cols>
  <sheetData>
    <row r="1" spans="1:15" ht="18.75" x14ac:dyDescent="0.3">
      <c r="A1" s="164" t="s">
        <v>216</v>
      </c>
      <c r="I1" s="165" t="str">
        <f>Obsah!$A$1</f>
        <v>I. čtvrtletí 2019</v>
      </c>
    </row>
    <row r="2" spans="1:15" ht="1.5" customHeight="1" x14ac:dyDescent="0.2">
      <c r="F2" s="178"/>
      <c r="G2" s="178"/>
      <c r="H2" s="178"/>
      <c r="I2" s="178"/>
      <c r="J2" s="178"/>
    </row>
    <row r="3" spans="1:15" ht="5.0999999999999996" customHeight="1" x14ac:dyDescent="0.2">
      <c r="F3" s="178"/>
      <c r="G3" s="178"/>
      <c r="H3" s="178"/>
      <c r="I3" s="178"/>
      <c r="J3" s="178"/>
    </row>
    <row r="4" spans="1:15" ht="5.0999999999999996" customHeight="1" x14ac:dyDescent="0.2">
      <c r="A4" s="279"/>
      <c r="B4" s="245"/>
      <c r="C4" s="245"/>
      <c r="D4" s="245"/>
      <c r="E4" s="245"/>
      <c r="F4" s="184"/>
      <c r="J4" s="184"/>
      <c r="K4" s="239"/>
    </row>
    <row r="5" spans="1:15" ht="12.75" customHeight="1" x14ac:dyDescent="0.2">
      <c r="A5" s="26"/>
      <c r="B5" s="536" t="s">
        <v>8</v>
      </c>
      <c r="C5" s="537"/>
      <c r="D5" s="536" t="s">
        <v>9</v>
      </c>
      <c r="E5" s="537"/>
      <c r="F5" s="536" t="s">
        <v>10</v>
      </c>
      <c r="G5" s="538"/>
      <c r="H5" s="536" t="s">
        <v>7</v>
      </c>
      <c r="I5" s="538"/>
    </row>
    <row r="6" spans="1:15" x14ac:dyDescent="0.2">
      <c r="A6" s="26"/>
      <c r="B6" s="328" t="s">
        <v>282</v>
      </c>
      <c r="C6" s="328" t="s">
        <v>52</v>
      </c>
      <c r="D6" s="328" t="s">
        <v>282</v>
      </c>
      <c r="E6" s="328" t="s">
        <v>52</v>
      </c>
      <c r="F6" s="328" t="s">
        <v>282</v>
      </c>
      <c r="G6" s="329" t="s">
        <v>52</v>
      </c>
      <c r="H6" s="328" t="s">
        <v>282</v>
      </c>
      <c r="I6" s="329" t="s">
        <v>52</v>
      </c>
      <c r="J6" s="184"/>
      <c r="O6" s="184"/>
    </row>
    <row r="7" spans="1:15" x14ac:dyDescent="0.2">
      <c r="A7" s="243" t="s">
        <v>245</v>
      </c>
      <c r="B7" s="335">
        <v>577.2150000000006</v>
      </c>
      <c r="C7" s="332">
        <v>1.308178061388288E-2</v>
      </c>
      <c r="D7" s="333">
        <v>577.2150000000006</v>
      </c>
      <c r="E7" s="332">
        <v>1.3089797315810892E-2</v>
      </c>
      <c r="F7" s="333">
        <v>577.2150000000006</v>
      </c>
      <c r="G7" s="332">
        <v>1.3089887853848823E-2</v>
      </c>
      <c r="H7" s="333">
        <v>577.2150000000006</v>
      </c>
      <c r="I7" s="332">
        <v>1.3089887853848823E-2</v>
      </c>
      <c r="J7" s="187"/>
      <c r="O7" s="92"/>
    </row>
    <row r="8" spans="1:15" x14ac:dyDescent="0.2">
      <c r="A8" s="240" t="s">
        <v>283</v>
      </c>
      <c r="B8" s="335">
        <v>389392.647</v>
      </c>
      <c r="C8" s="332">
        <v>1.77665834447241E-2</v>
      </c>
      <c r="D8" s="333">
        <v>302211.48300000001</v>
      </c>
      <c r="E8" s="332">
        <v>1.7284557857951407E-2</v>
      </c>
      <c r="F8" s="333">
        <v>271856.42199999996</v>
      </c>
      <c r="G8" s="332">
        <v>1.6978693270078581E-2</v>
      </c>
      <c r="H8" s="333">
        <v>963460.55199999991</v>
      </c>
      <c r="I8" s="332">
        <v>1.7386830038677883E-2</v>
      </c>
      <c r="J8" s="187"/>
      <c r="O8" s="92"/>
    </row>
    <row r="9" spans="1:15" x14ac:dyDescent="0.2">
      <c r="A9" s="241" t="s">
        <v>284</v>
      </c>
      <c r="B9" s="334">
        <v>351396.51199999999</v>
      </c>
      <c r="C9" s="331">
        <v>2.5182626279686499E-2</v>
      </c>
      <c r="D9" s="330">
        <v>271222.13699999999</v>
      </c>
      <c r="E9" s="331">
        <v>2.5020966120500795E-2</v>
      </c>
      <c r="F9" s="330">
        <v>243494.02799999999</v>
      </c>
      <c r="G9" s="331">
        <v>2.6172676104724239E-2</v>
      </c>
      <c r="H9" s="330">
        <v>866112.67699999991</v>
      </c>
      <c r="I9" s="331">
        <v>2.5401367375882923E-2</v>
      </c>
      <c r="J9" s="176"/>
      <c r="K9" s="178"/>
      <c r="L9" s="178" t="str">
        <f>+B5</f>
        <v>Leden</v>
      </c>
      <c r="M9" s="178" t="str">
        <f>+D5</f>
        <v>Únor</v>
      </c>
      <c r="N9" s="178" t="str">
        <f>+F5</f>
        <v>Březen</v>
      </c>
      <c r="O9" s="179"/>
    </row>
    <row r="10" spans="1:15" x14ac:dyDescent="0.2">
      <c r="A10" s="57" t="s">
        <v>44</v>
      </c>
      <c r="B10" s="336">
        <v>123.03</v>
      </c>
      <c r="C10" s="73">
        <v>1.5086708881950552E-4</v>
      </c>
      <c r="D10" s="363">
        <v>41.18</v>
      </c>
      <c r="E10" s="368">
        <v>6.359114030937906E-5</v>
      </c>
      <c r="F10" s="363">
        <v>34.93</v>
      </c>
      <c r="G10" s="368">
        <v>5.2435868489682936E-5</v>
      </c>
      <c r="H10" s="363">
        <v>199.14000000000001</v>
      </c>
      <c r="I10" s="368">
        <v>9.3527753539665386E-5</v>
      </c>
      <c r="J10" s="176"/>
      <c r="K10" s="178" t="str">
        <f>+A10</f>
        <v>Biomasa</v>
      </c>
      <c r="L10" s="168">
        <f>+B10</f>
        <v>123.03</v>
      </c>
      <c r="M10" s="168">
        <f>+D10</f>
        <v>41.18</v>
      </c>
      <c r="N10" s="168">
        <f>+F10</f>
        <v>34.93</v>
      </c>
      <c r="O10" s="246"/>
    </row>
    <row r="11" spans="1:15" x14ac:dyDescent="0.2">
      <c r="A11" s="57" t="s">
        <v>43</v>
      </c>
      <c r="B11" s="336">
        <v>1607.99</v>
      </c>
      <c r="C11" s="467">
        <v>2.3989072491802682E-2</v>
      </c>
      <c r="D11" s="381">
        <v>1376.94</v>
      </c>
      <c r="E11" s="380">
        <v>2.3866241721589146E-2</v>
      </c>
      <c r="F11" s="381">
        <v>1465.06</v>
      </c>
      <c r="G11" s="368">
        <v>2.5760842580320475E-2</v>
      </c>
      <c r="H11" s="381">
        <v>4449.99</v>
      </c>
      <c r="I11" s="368">
        <v>2.4504925870119838E-2</v>
      </c>
      <c r="J11" s="176"/>
      <c r="K11" s="178" t="str">
        <f t="shared" ref="K11:L25" si="0">+A11</f>
        <v>Bioplyn</v>
      </c>
      <c r="L11" s="168">
        <f t="shared" si="0"/>
        <v>1607.99</v>
      </c>
      <c r="M11" s="168">
        <f t="shared" ref="M11:M25" si="1">+D11</f>
        <v>1376.94</v>
      </c>
      <c r="N11" s="168">
        <f t="shared" ref="N11:N25" si="2">+F11</f>
        <v>1465.06</v>
      </c>
      <c r="O11" s="246"/>
    </row>
    <row r="12" spans="1:15" x14ac:dyDescent="0.2">
      <c r="A12" s="57" t="s">
        <v>42</v>
      </c>
      <c r="B12" s="336">
        <v>0</v>
      </c>
      <c r="C12" s="467">
        <v>0</v>
      </c>
      <c r="D12" s="381">
        <v>0</v>
      </c>
      <c r="E12" s="380">
        <v>0</v>
      </c>
      <c r="F12" s="381">
        <v>0</v>
      </c>
      <c r="G12" s="368">
        <v>0</v>
      </c>
      <c r="H12" s="381">
        <v>0</v>
      </c>
      <c r="I12" s="368">
        <v>0</v>
      </c>
      <c r="J12" s="176"/>
      <c r="K12" s="178" t="str">
        <f t="shared" si="0"/>
        <v>Černé uhlí</v>
      </c>
      <c r="L12" s="168">
        <f t="shared" si="0"/>
        <v>0</v>
      </c>
      <c r="M12" s="168">
        <f t="shared" si="1"/>
        <v>0</v>
      </c>
      <c r="N12" s="168">
        <f t="shared" si="2"/>
        <v>0</v>
      </c>
      <c r="O12" s="246"/>
    </row>
    <row r="13" spans="1:15" x14ac:dyDescent="0.2">
      <c r="A13" s="57" t="s">
        <v>67</v>
      </c>
      <c r="B13" s="336">
        <v>0</v>
      </c>
      <c r="C13" s="467">
        <v>0</v>
      </c>
      <c r="D13" s="381">
        <v>0</v>
      </c>
      <c r="E13" s="380">
        <v>0</v>
      </c>
      <c r="F13" s="381">
        <v>0</v>
      </c>
      <c r="G13" s="368">
        <v>0</v>
      </c>
      <c r="H13" s="381">
        <v>0</v>
      </c>
      <c r="I13" s="368">
        <v>0</v>
      </c>
      <c r="J13" s="176"/>
      <c r="K13" s="178" t="str">
        <f t="shared" si="0"/>
        <v>Elektrická energie</v>
      </c>
      <c r="L13" s="168">
        <f t="shared" si="0"/>
        <v>0</v>
      </c>
      <c r="M13" s="168">
        <f t="shared" si="1"/>
        <v>0</v>
      </c>
      <c r="N13" s="168">
        <f t="shared" si="2"/>
        <v>0</v>
      </c>
      <c r="O13" s="246"/>
    </row>
    <row r="14" spans="1:15" x14ac:dyDescent="0.2">
      <c r="A14" s="57" t="s">
        <v>68</v>
      </c>
      <c r="B14" s="336">
        <v>0</v>
      </c>
      <c r="C14" s="467">
        <v>0</v>
      </c>
      <c r="D14" s="381">
        <v>0</v>
      </c>
      <c r="E14" s="380">
        <v>0</v>
      </c>
      <c r="F14" s="381">
        <v>0</v>
      </c>
      <c r="G14" s="368">
        <v>0</v>
      </c>
      <c r="H14" s="381">
        <v>0</v>
      </c>
      <c r="I14" s="368">
        <v>0</v>
      </c>
      <c r="J14" s="176"/>
      <c r="K14" s="178" t="str">
        <f t="shared" si="0"/>
        <v>Energie prostředí (tepelné čerpadlo)</v>
      </c>
      <c r="L14" s="168">
        <f t="shared" si="0"/>
        <v>0</v>
      </c>
      <c r="M14" s="168">
        <f t="shared" si="1"/>
        <v>0</v>
      </c>
      <c r="N14" s="168">
        <f t="shared" si="2"/>
        <v>0</v>
      </c>
      <c r="O14" s="246"/>
    </row>
    <row r="15" spans="1:15" x14ac:dyDescent="0.2">
      <c r="A15" s="57" t="s">
        <v>69</v>
      </c>
      <c r="B15" s="336">
        <v>0</v>
      </c>
      <c r="C15" s="467">
        <v>0</v>
      </c>
      <c r="D15" s="381">
        <v>0</v>
      </c>
      <c r="E15" s="380">
        <v>0</v>
      </c>
      <c r="F15" s="381">
        <v>0</v>
      </c>
      <c r="G15" s="368">
        <v>0</v>
      </c>
      <c r="H15" s="381">
        <v>0</v>
      </c>
      <c r="I15" s="368">
        <v>0</v>
      </c>
      <c r="J15" s="176"/>
      <c r="K15" s="178" t="str">
        <f t="shared" si="0"/>
        <v>Energie Slunce (solární kolektor)</v>
      </c>
      <c r="L15" s="168">
        <f t="shared" si="0"/>
        <v>0</v>
      </c>
      <c r="M15" s="168">
        <f t="shared" si="1"/>
        <v>0</v>
      </c>
      <c r="N15" s="168">
        <f t="shared" si="2"/>
        <v>0</v>
      </c>
      <c r="O15" s="246"/>
    </row>
    <row r="16" spans="1:15" x14ac:dyDescent="0.2">
      <c r="A16" s="57" t="s">
        <v>41</v>
      </c>
      <c r="B16" s="336">
        <v>17285.7</v>
      </c>
      <c r="C16" s="467">
        <v>2.5772705965003981E-3</v>
      </c>
      <c r="D16" s="381">
        <v>13915.72</v>
      </c>
      <c r="E16" s="380">
        <v>2.6138504994073076E-3</v>
      </c>
      <c r="F16" s="381">
        <v>11943.48</v>
      </c>
      <c r="G16" s="368">
        <v>2.7093176843008861E-3</v>
      </c>
      <c r="H16" s="381">
        <v>43144.899999999994</v>
      </c>
      <c r="I16" s="368">
        <v>2.624526691526755E-3</v>
      </c>
      <c r="J16" s="176"/>
      <c r="K16" s="178" t="str">
        <f t="shared" si="0"/>
        <v>Hnědé uhlí</v>
      </c>
      <c r="L16" s="168">
        <f t="shared" si="0"/>
        <v>17285.7</v>
      </c>
      <c r="M16" s="168">
        <f t="shared" si="1"/>
        <v>13915.72</v>
      </c>
      <c r="N16" s="168">
        <f t="shared" si="2"/>
        <v>11943.48</v>
      </c>
      <c r="O16" s="246"/>
    </row>
    <row r="17" spans="1:18" x14ac:dyDescent="0.2">
      <c r="A17" s="57" t="s">
        <v>80</v>
      </c>
      <c r="B17" s="336">
        <v>0</v>
      </c>
      <c r="C17" s="467">
        <v>0</v>
      </c>
      <c r="D17" s="381">
        <v>0</v>
      </c>
      <c r="E17" s="380">
        <v>0</v>
      </c>
      <c r="F17" s="381">
        <v>0</v>
      </c>
      <c r="G17" s="368">
        <v>0</v>
      </c>
      <c r="H17" s="381">
        <v>0</v>
      </c>
      <c r="I17" s="368">
        <v>0</v>
      </c>
      <c r="J17" s="176"/>
      <c r="K17" s="178" t="str">
        <f t="shared" si="0"/>
        <v>Jaderné palivo</v>
      </c>
      <c r="L17" s="168">
        <f t="shared" si="0"/>
        <v>0</v>
      </c>
      <c r="M17" s="168">
        <f t="shared" si="1"/>
        <v>0</v>
      </c>
      <c r="N17" s="168">
        <f t="shared" si="2"/>
        <v>0</v>
      </c>
      <c r="O17" s="246"/>
    </row>
    <row r="18" spans="1:18" x14ac:dyDescent="0.2">
      <c r="A18" s="57" t="s">
        <v>40</v>
      </c>
      <c r="B18" s="336">
        <v>0</v>
      </c>
      <c r="C18" s="467">
        <v>0</v>
      </c>
      <c r="D18" s="381">
        <v>0</v>
      </c>
      <c r="E18" s="380">
        <v>0</v>
      </c>
      <c r="F18" s="381">
        <v>0</v>
      </c>
      <c r="G18" s="368">
        <v>0</v>
      </c>
      <c r="H18" s="381">
        <v>0</v>
      </c>
      <c r="I18" s="368">
        <v>0</v>
      </c>
      <c r="J18" s="176"/>
      <c r="K18" s="178" t="str">
        <f t="shared" si="0"/>
        <v>Koks</v>
      </c>
      <c r="L18" s="168">
        <f t="shared" si="0"/>
        <v>0</v>
      </c>
      <c r="M18" s="168">
        <f t="shared" si="1"/>
        <v>0</v>
      </c>
      <c r="N18" s="168">
        <f t="shared" si="2"/>
        <v>0</v>
      </c>
      <c r="O18" s="246"/>
    </row>
    <row r="19" spans="1:18" x14ac:dyDescent="0.2">
      <c r="A19" s="57" t="s">
        <v>39</v>
      </c>
      <c r="B19" s="336">
        <v>413</v>
      </c>
      <c r="C19" s="467">
        <v>7.9578472254416503E-3</v>
      </c>
      <c r="D19" s="381">
        <v>395.8</v>
      </c>
      <c r="E19" s="380">
        <v>8.6761444301410584E-3</v>
      </c>
      <c r="F19" s="381">
        <v>428</v>
      </c>
      <c r="G19" s="368">
        <v>9.9425859797318515E-3</v>
      </c>
      <c r="H19" s="381">
        <v>1236.8</v>
      </c>
      <c r="I19" s="368">
        <v>8.7987794339998721E-3</v>
      </c>
      <c r="J19" s="176"/>
      <c r="K19" s="178" t="str">
        <f t="shared" si="0"/>
        <v>Odpadní teplo</v>
      </c>
      <c r="L19" s="168">
        <f t="shared" si="0"/>
        <v>413</v>
      </c>
      <c r="M19" s="168">
        <f t="shared" si="1"/>
        <v>395.8</v>
      </c>
      <c r="N19" s="168">
        <f t="shared" si="2"/>
        <v>428</v>
      </c>
      <c r="O19" s="246"/>
    </row>
    <row r="20" spans="1:18" x14ac:dyDescent="0.2">
      <c r="A20" s="57" t="s">
        <v>38</v>
      </c>
      <c r="B20" s="336">
        <v>0</v>
      </c>
      <c r="C20" s="467">
        <v>0</v>
      </c>
      <c r="D20" s="381">
        <v>0</v>
      </c>
      <c r="E20" s="380">
        <v>0</v>
      </c>
      <c r="F20" s="381">
        <v>0</v>
      </c>
      <c r="G20" s="368">
        <v>0</v>
      </c>
      <c r="H20" s="381">
        <v>0</v>
      </c>
      <c r="I20" s="368">
        <v>0</v>
      </c>
      <c r="J20" s="176"/>
      <c r="K20" s="178" t="str">
        <f t="shared" si="0"/>
        <v>Ostatní kapalná paliva</v>
      </c>
      <c r="L20" s="168">
        <f t="shared" si="0"/>
        <v>0</v>
      </c>
      <c r="M20" s="168">
        <f t="shared" si="1"/>
        <v>0</v>
      </c>
      <c r="N20" s="168">
        <f t="shared" si="2"/>
        <v>0</v>
      </c>
      <c r="O20" s="246"/>
    </row>
    <row r="21" spans="1:18" x14ac:dyDescent="0.2">
      <c r="A21" s="57" t="s">
        <v>37</v>
      </c>
      <c r="B21" s="336">
        <v>70361</v>
      </c>
      <c r="C21" s="467">
        <v>0.24419943883774772</v>
      </c>
      <c r="D21" s="381">
        <v>58869</v>
      </c>
      <c r="E21" s="380">
        <v>0.24354628651083185</v>
      </c>
      <c r="F21" s="381">
        <v>64493</v>
      </c>
      <c r="G21" s="368">
        <v>0.24799011749052013</v>
      </c>
      <c r="H21" s="381">
        <v>193723</v>
      </c>
      <c r="I21" s="368">
        <v>0.24524758277356792</v>
      </c>
      <c r="J21" s="176"/>
      <c r="K21" s="178" t="str">
        <f t="shared" si="0"/>
        <v>Ostatní pevná paliva</v>
      </c>
      <c r="L21" s="168">
        <f t="shared" si="0"/>
        <v>70361</v>
      </c>
      <c r="M21" s="168">
        <f t="shared" si="1"/>
        <v>58869</v>
      </c>
      <c r="N21" s="168">
        <f t="shared" si="2"/>
        <v>64493</v>
      </c>
      <c r="O21" s="246"/>
    </row>
    <row r="22" spans="1:18" x14ac:dyDescent="0.2">
      <c r="A22" s="57" t="s">
        <v>36</v>
      </c>
      <c r="B22" s="336">
        <v>0</v>
      </c>
      <c r="C22" s="467">
        <v>0</v>
      </c>
      <c r="D22" s="381">
        <v>0</v>
      </c>
      <c r="E22" s="380">
        <v>0</v>
      </c>
      <c r="F22" s="381">
        <v>0</v>
      </c>
      <c r="G22" s="368">
        <v>0</v>
      </c>
      <c r="H22" s="381">
        <v>0</v>
      </c>
      <c r="I22" s="368">
        <v>0</v>
      </c>
      <c r="J22" s="176"/>
      <c r="K22" s="178" t="str">
        <f t="shared" si="0"/>
        <v>Ostatní plyny</v>
      </c>
      <c r="L22" s="168">
        <f t="shared" si="0"/>
        <v>0</v>
      </c>
      <c r="M22" s="168">
        <f t="shared" si="1"/>
        <v>0</v>
      </c>
      <c r="N22" s="168">
        <f t="shared" si="2"/>
        <v>0</v>
      </c>
      <c r="O22" s="246"/>
    </row>
    <row r="23" spans="1:18" x14ac:dyDescent="0.2">
      <c r="A23" s="57" t="s">
        <v>3</v>
      </c>
      <c r="B23" s="336">
        <v>0</v>
      </c>
      <c r="C23" s="467">
        <v>0</v>
      </c>
      <c r="D23" s="381">
        <v>0</v>
      </c>
      <c r="E23" s="380">
        <v>0</v>
      </c>
      <c r="F23" s="381">
        <v>0</v>
      </c>
      <c r="G23" s="368">
        <v>0</v>
      </c>
      <c r="H23" s="381">
        <v>0</v>
      </c>
      <c r="I23" s="368">
        <v>0</v>
      </c>
      <c r="J23" s="176"/>
      <c r="K23" s="178" t="str">
        <f t="shared" si="0"/>
        <v>Ostatní</v>
      </c>
      <c r="L23" s="168">
        <f t="shared" si="0"/>
        <v>0</v>
      </c>
      <c r="M23" s="168">
        <f t="shared" si="1"/>
        <v>0</v>
      </c>
      <c r="N23" s="168">
        <f t="shared" si="2"/>
        <v>0</v>
      </c>
      <c r="O23" s="246"/>
    </row>
    <row r="24" spans="1:18" x14ac:dyDescent="0.2">
      <c r="A24" s="57" t="s">
        <v>35</v>
      </c>
      <c r="B24" s="336">
        <v>0</v>
      </c>
      <c r="C24" s="467">
        <v>0</v>
      </c>
      <c r="D24" s="381">
        <v>488.96200000000005</v>
      </c>
      <c r="E24" s="380">
        <v>9.7049023886831648E-2</v>
      </c>
      <c r="F24" s="381">
        <v>178.2</v>
      </c>
      <c r="G24" s="368">
        <v>3.7261898663109166E-2</v>
      </c>
      <c r="H24" s="381">
        <v>667.16200000000003</v>
      </c>
      <c r="I24" s="368">
        <v>4.1233875335453772E-2</v>
      </c>
      <c r="J24" s="176"/>
      <c r="K24" s="178" t="str">
        <f t="shared" si="0"/>
        <v>Topné oleje</v>
      </c>
      <c r="L24" s="168">
        <f t="shared" si="0"/>
        <v>0</v>
      </c>
      <c r="M24" s="168">
        <f t="shared" si="1"/>
        <v>488.96200000000005</v>
      </c>
      <c r="N24" s="168">
        <f t="shared" si="2"/>
        <v>178.2</v>
      </c>
      <c r="O24" s="246"/>
    </row>
    <row r="25" spans="1:18" x14ac:dyDescent="0.2">
      <c r="A25" s="218" t="s">
        <v>34</v>
      </c>
      <c r="B25" s="338">
        <v>261605.79199999999</v>
      </c>
      <c r="C25" s="468">
        <v>7.4792295053013907E-2</v>
      </c>
      <c r="D25" s="379">
        <v>196134.53499999997</v>
      </c>
      <c r="E25" s="378">
        <v>7.186987485693741E-2</v>
      </c>
      <c r="F25" s="379">
        <v>164951.35799999998</v>
      </c>
      <c r="G25" s="378">
        <v>7.1202691442421404E-2</v>
      </c>
      <c r="H25" s="379">
        <v>622691.68499999994</v>
      </c>
      <c r="I25" s="378">
        <v>7.2885427976705761E-2</v>
      </c>
      <c r="J25" s="176"/>
      <c r="K25" s="178" t="str">
        <f t="shared" si="0"/>
        <v>Zemní plyn</v>
      </c>
      <c r="L25" s="168">
        <f t="shared" si="0"/>
        <v>261605.79199999999</v>
      </c>
      <c r="M25" s="168">
        <f t="shared" si="1"/>
        <v>196134.53499999997</v>
      </c>
      <c r="N25" s="168">
        <f t="shared" si="2"/>
        <v>164951.35799999998</v>
      </c>
      <c r="O25" s="173"/>
    </row>
    <row r="26" spans="1:18" ht="13.5" customHeight="1" x14ac:dyDescent="0.2">
      <c r="A26" s="242" t="s">
        <v>285</v>
      </c>
      <c r="B26" s="334">
        <v>316234.04599999997</v>
      </c>
      <c r="C26" s="370">
        <v>2.4317096371038988E-2</v>
      </c>
      <c r="D26" s="367">
        <v>244983.67799999999</v>
      </c>
      <c r="E26" s="370">
        <v>2.4371289882472329E-2</v>
      </c>
      <c r="F26" s="367">
        <v>211100.00999999998</v>
      </c>
      <c r="G26" s="370">
        <v>2.4831811765538458E-2</v>
      </c>
      <c r="H26" s="367">
        <v>772317.73399999994</v>
      </c>
      <c r="I26" s="370">
        <v>2.4473014555987493E-2</v>
      </c>
      <c r="J26" s="17"/>
      <c r="K26" s="178"/>
      <c r="L26" s="178" t="str">
        <f>+L9</f>
        <v>Leden</v>
      </c>
      <c r="M26" s="178" t="str">
        <f t="shared" ref="M26:N26" si="3">+M9</f>
        <v>Únor</v>
      </c>
      <c r="N26" s="178" t="str">
        <f t="shared" si="3"/>
        <v>Březen</v>
      </c>
      <c r="O26" s="127"/>
      <c r="P26" s="226"/>
      <c r="Q26" s="226"/>
      <c r="R26" s="226"/>
    </row>
    <row r="27" spans="1:18" ht="12.75" customHeight="1" x14ac:dyDescent="0.2">
      <c r="A27" s="57" t="s">
        <v>29</v>
      </c>
      <c r="B27" s="336">
        <v>27341.864000000001</v>
      </c>
      <c r="C27" s="368">
        <v>9.0229294805263191E-3</v>
      </c>
      <c r="D27" s="363">
        <v>20032.264999999999</v>
      </c>
      <c r="E27" s="368">
        <v>8.2752189499474913E-3</v>
      </c>
      <c r="F27" s="363">
        <v>16312.302</v>
      </c>
      <c r="G27" s="368">
        <v>7.4336287306445929E-3</v>
      </c>
      <c r="H27" s="363">
        <v>63686.430999999997</v>
      </c>
      <c r="I27" s="368">
        <v>8.3300206055234166E-3</v>
      </c>
      <c r="J27" s="176"/>
      <c r="K27" s="178" t="str">
        <f>+A27</f>
        <v>Průmysl</v>
      </c>
      <c r="L27" s="168">
        <f t="shared" ref="L27:L34" si="4">+B27</f>
        <v>27341.864000000001</v>
      </c>
      <c r="M27" s="168">
        <f t="shared" ref="M27:M34" si="5">+D27</f>
        <v>20032.264999999999</v>
      </c>
      <c r="N27" s="168">
        <f t="shared" ref="N27:N34" si="6">+F27</f>
        <v>16312.302</v>
      </c>
      <c r="O27" s="127"/>
      <c r="P27" s="246"/>
      <c r="Q27" s="246"/>
      <c r="R27" s="246"/>
    </row>
    <row r="28" spans="1:18" ht="12.75" customHeight="1" x14ac:dyDescent="0.2">
      <c r="A28" s="57" t="s">
        <v>0</v>
      </c>
      <c r="B28" s="336">
        <v>1256</v>
      </c>
      <c r="C28" s="380">
        <v>3.8770611684959197E-3</v>
      </c>
      <c r="D28" s="381">
        <v>956</v>
      </c>
      <c r="E28" s="380">
        <v>3.6223540546067982E-3</v>
      </c>
      <c r="F28" s="381">
        <v>759</v>
      </c>
      <c r="G28" s="368">
        <v>3.3447035922354548E-3</v>
      </c>
      <c r="H28" s="381">
        <v>2971</v>
      </c>
      <c r="I28" s="368">
        <v>3.6462961287204044E-3</v>
      </c>
      <c r="J28" s="176"/>
      <c r="K28" s="178" t="str">
        <f t="shared" ref="K28:K34" si="7">+A28</f>
        <v>Energetika</v>
      </c>
      <c r="L28" s="168">
        <f t="shared" si="4"/>
        <v>1256</v>
      </c>
      <c r="M28" s="168">
        <f t="shared" si="5"/>
        <v>956</v>
      </c>
      <c r="N28" s="168">
        <f t="shared" si="6"/>
        <v>759</v>
      </c>
      <c r="O28" s="127"/>
    </row>
    <row r="29" spans="1:18" ht="12.75" customHeight="1" x14ac:dyDescent="0.2">
      <c r="A29" s="57" t="s">
        <v>1</v>
      </c>
      <c r="B29" s="336">
        <v>1773</v>
      </c>
      <c r="C29" s="380">
        <v>1.2958789383317747E-2</v>
      </c>
      <c r="D29" s="381">
        <v>1330</v>
      </c>
      <c r="E29" s="380">
        <v>1.132220891971451E-2</v>
      </c>
      <c r="F29" s="381">
        <v>1062</v>
      </c>
      <c r="G29" s="368">
        <v>1.2478410411252455E-2</v>
      </c>
      <c r="H29" s="381">
        <v>4165</v>
      </c>
      <c r="I29" s="368">
        <v>1.2271888212002507E-2</v>
      </c>
      <c r="J29" s="176"/>
      <c r="K29" s="178" t="str">
        <f t="shared" si="7"/>
        <v>Doprava</v>
      </c>
      <c r="L29" s="168">
        <f t="shared" si="4"/>
        <v>1773</v>
      </c>
      <c r="M29" s="168">
        <f t="shared" si="5"/>
        <v>1330</v>
      </c>
      <c r="N29" s="168">
        <f t="shared" si="6"/>
        <v>1062</v>
      </c>
      <c r="O29" s="127"/>
    </row>
    <row r="30" spans="1:18" ht="12.75" customHeight="1" x14ac:dyDescent="0.2">
      <c r="A30" s="57" t="s">
        <v>2</v>
      </c>
      <c r="B30" s="336">
        <v>214.3</v>
      </c>
      <c r="C30" s="380">
        <v>3.4651258288571269E-3</v>
      </c>
      <c r="D30" s="381">
        <v>155</v>
      </c>
      <c r="E30" s="380">
        <v>3.5500946294901364E-3</v>
      </c>
      <c r="F30" s="381">
        <v>102.6</v>
      </c>
      <c r="G30" s="368">
        <v>3.1124193114394159E-3</v>
      </c>
      <c r="H30" s="381">
        <v>471.9</v>
      </c>
      <c r="I30" s="368">
        <v>3.4079506745395252E-3</v>
      </c>
      <c r="J30" s="176"/>
      <c r="K30" s="178" t="str">
        <f t="shared" si="7"/>
        <v>Stavebnictví</v>
      </c>
      <c r="L30" s="168">
        <f t="shared" si="4"/>
        <v>214.3</v>
      </c>
      <c r="M30" s="168">
        <f t="shared" si="5"/>
        <v>155</v>
      </c>
      <c r="N30" s="168">
        <f t="shared" si="6"/>
        <v>102.6</v>
      </c>
    </row>
    <row r="31" spans="1:18" x14ac:dyDescent="0.2">
      <c r="A31" s="57" t="s">
        <v>6</v>
      </c>
      <c r="B31" s="336">
        <v>1607.99</v>
      </c>
      <c r="C31" s="380">
        <v>4.0815378558644672E-2</v>
      </c>
      <c r="D31" s="381">
        <v>1376.94</v>
      </c>
      <c r="E31" s="380">
        <v>3.9247847359867249E-2</v>
      </c>
      <c r="F31" s="381">
        <v>1465.06</v>
      </c>
      <c r="G31" s="368">
        <v>3.9398157419607581E-2</v>
      </c>
      <c r="H31" s="381">
        <v>4449.99</v>
      </c>
      <c r="I31" s="368">
        <v>3.9850940669239929E-2</v>
      </c>
      <c r="J31" s="176"/>
      <c r="K31" s="178" t="str">
        <f t="shared" si="7"/>
        <v>Zemědělství a lesnictví</v>
      </c>
      <c r="L31" s="168">
        <f t="shared" si="4"/>
        <v>1607.99</v>
      </c>
      <c r="M31" s="168">
        <f t="shared" si="5"/>
        <v>1376.94</v>
      </c>
      <c r="N31" s="168">
        <f t="shared" si="6"/>
        <v>1465.06</v>
      </c>
    </row>
    <row r="32" spans="1:18" x14ac:dyDescent="0.2">
      <c r="A32" s="57" t="s">
        <v>28</v>
      </c>
      <c r="B32" s="336">
        <v>175293.38299999997</v>
      </c>
      <c r="C32" s="380">
        <v>3.0264881477509973E-2</v>
      </c>
      <c r="D32" s="381">
        <v>134385.06199999998</v>
      </c>
      <c r="E32" s="380">
        <v>3.0559261539909031E-2</v>
      </c>
      <c r="F32" s="381">
        <v>119078.39299999998</v>
      </c>
      <c r="G32" s="368">
        <v>3.2557036064323884E-2</v>
      </c>
      <c r="H32" s="381">
        <v>428756.83799999993</v>
      </c>
      <c r="I32" s="368">
        <v>3.0963816382757251E-2</v>
      </c>
      <c r="J32" s="176"/>
      <c r="K32" s="178" t="str">
        <f t="shared" si="7"/>
        <v>Domácnosti</v>
      </c>
      <c r="L32" s="168">
        <f t="shared" si="4"/>
        <v>175293.38299999997</v>
      </c>
      <c r="M32" s="168">
        <f t="shared" si="5"/>
        <v>134385.06199999998</v>
      </c>
      <c r="N32" s="168">
        <f t="shared" si="6"/>
        <v>119078.39299999998</v>
      </c>
    </row>
    <row r="33" spans="1:14" x14ac:dyDescent="0.2">
      <c r="A33" s="57" t="s">
        <v>5</v>
      </c>
      <c r="B33" s="336">
        <v>98580.879000000015</v>
      </c>
      <c r="C33" s="380">
        <v>3.0133777532222294E-2</v>
      </c>
      <c r="D33" s="381">
        <v>78696.811000000016</v>
      </c>
      <c r="E33" s="380">
        <v>3.1388063391010912E-2</v>
      </c>
      <c r="F33" s="381">
        <v>65764.725000000006</v>
      </c>
      <c r="G33" s="368">
        <v>3.2028040571508612E-2</v>
      </c>
      <c r="H33" s="381">
        <v>243042.41500000004</v>
      </c>
      <c r="I33" s="368">
        <v>3.103193181471741E-2</v>
      </c>
      <c r="J33" s="176"/>
      <c r="K33" s="178" t="str">
        <f t="shared" si="7"/>
        <v>Obchod, služby, školství, zdravotnictví</v>
      </c>
      <c r="L33" s="168">
        <f t="shared" si="4"/>
        <v>98580.879000000015</v>
      </c>
      <c r="M33" s="168">
        <f t="shared" si="5"/>
        <v>78696.811000000016</v>
      </c>
      <c r="N33" s="168">
        <f t="shared" si="6"/>
        <v>65764.725000000006</v>
      </c>
    </row>
    <row r="34" spans="1:14" ht="12.75" thickBot="1" x14ac:dyDescent="0.25">
      <c r="A34" s="58" t="s">
        <v>3</v>
      </c>
      <c r="B34" s="337">
        <v>10166.630000000001</v>
      </c>
      <c r="C34" s="369">
        <v>2.9138941795048116E-2</v>
      </c>
      <c r="D34" s="364">
        <v>8051.6</v>
      </c>
      <c r="E34" s="369">
        <v>3.0210594022652599E-2</v>
      </c>
      <c r="F34" s="364">
        <v>6555.93</v>
      </c>
      <c r="G34" s="369">
        <v>3.0673059400992842E-2</v>
      </c>
      <c r="H34" s="364">
        <v>24774.160000000003</v>
      </c>
      <c r="I34" s="369">
        <v>2.987886284623897E-2</v>
      </c>
      <c r="J34" s="176"/>
      <c r="K34" s="178" t="str">
        <f t="shared" si="7"/>
        <v>Ostatní</v>
      </c>
      <c r="L34" s="168">
        <f t="shared" si="4"/>
        <v>10166.630000000001</v>
      </c>
      <c r="M34" s="168">
        <f t="shared" si="5"/>
        <v>8051.6</v>
      </c>
      <c r="N34" s="168">
        <f t="shared" si="6"/>
        <v>6555.93</v>
      </c>
    </row>
    <row r="35" spans="1:14" ht="18" customHeight="1" x14ac:dyDescent="0.2">
      <c r="A35" s="351" t="s">
        <v>259</v>
      </c>
      <c r="B35" s="244"/>
      <c r="C35" s="244"/>
      <c r="D35" s="14"/>
      <c r="F35" s="17"/>
      <c r="G35" s="178"/>
      <c r="H35" s="178"/>
      <c r="I35" s="4" t="s">
        <v>82</v>
      </c>
      <c r="J35" s="178"/>
    </row>
    <row r="36" spans="1:14" x14ac:dyDescent="0.2">
      <c r="A36" s="119"/>
      <c r="B36" s="119"/>
      <c r="C36" s="119"/>
    </row>
    <row r="37" spans="1:14" x14ac:dyDescent="0.2">
      <c r="B37" s="127"/>
      <c r="C37" s="127"/>
      <c r="D37" s="127"/>
    </row>
    <row r="38" spans="1:14" x14ac:dyDescent="0.2">
      <c r="B38" s="127"/>
      <c r="C38" s="127"/>
      <c r="D38" s="127"/>
    </row>
    <row r="39" spans="1:14" x14ac:dyDescent="0.2">
      <c r="B39" s="127"/>
      <c r="C39" s="127"/>
      <c r="D39" s="127"/>
      <c r="L39" s="184" t="s">
        <v>253</v>
      </c>
      <c r="M39" s="219">
        <v>1.3089887853848823E-2</v>
      </c>
    </row>
    <row r="40" spans="1:14" x14ac:dyDescent="0.2">
      <c r="B40" s="226"/>
      <c r="C40" s="226"/>
      <c r="D40" s="226"/>
      <c r="L40" s="184" t="s">
        <v>66</v>
      </c>
      <c r="M40" s="219">
        <v>1.7386830038677883E-2</v>
      </c>
    </row>
    <row r="41" spans="1:14" x14ac:dyDescent="0.2">
      <c r="B41" s="127"/>
      <c r="C41" s="127"/>
      <c r="D41" s="127"/>
      <c r="L41" s="184" t="s">
        <v>182</v>
      </c>
      <c r="M41" s="219">
        <v>2.5401367375882923E-2</v>
      </c>
    </row>
  </sheetData>
  <mergeCells count="4">
    <mergeCell ref="B5:C5"/>
    <mergeCell ref="D5:E5"/>
    <mergeCell ref="F5:G5"/>
    <mergeCell ref="H5:I5"/>
  </mergeCells>
  <conditionalFormatting sqref="C10:C25 C27:C34 E10:E25 E27:E34 G10:G25 G27:G34 I10:I25 I27:I34">
    <cfRule type="dataBar" priority="1">
      <dataBar>
        <cfvo type="num" val="0"/>
        <cfvo type="num" val="1"/>
        <color rgb="FF63C384"/>
      </dataBar>
      <extLst>
        <ext xmlns:x14="http://schemas.microsoft.com/office/spreadsheetml/2009/9/main" uri="{B025F937-C7B1-47D3-B67F-A62EFF666E3E}">
          <x14:id>{3BEE83DF-3B7D-4C85-AA2F-7BA3076396EA}</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3BEE83DF-3B7D-4C85-AA2F-7BA3076396EA}">
            <x14:dataBar minLength="0" maxLength="100" gradient="0" direction="rightToLeft">
              <x14:cfvo type="num">
                <xm:f>0</xm:f>
              </x14:cfvo>
              <x14:cfvo type="num">
                <xm:f>1</xm:f>
              </x14:cfvo>
              <x14:negativeFillColor rgb="FFFF0000"/>
              <x14:axisColor rgb="FF000000"/>
            </x14:dataBar>
          </x14:cfRule>
          <xm:sqref>C10:C25 C27:C34 E10:E25 E27:E34 G10:G25 G27:G34 I10:I25 I27:I34</xm:sqref>
        </x14:conditionalFormatting>
      </x14:conditionalFormatting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showGridLines="0" view="pageBreakPreview" zoomScaleNormal="100" zoomScaleSheetLayoutView="100" workbookViewId="0">
      <selection activeCell="A14" sqref="A14"/>
    </sheetView>
  </sheetViews>
  <sheetFormatPr defaultRowHeight="12" x14ac:dyDescent="0.2"/>
  <cols>
    <col min="1" max="1" width="42.7109375" style="123" customWidth="1"/>
    <col min="2" max="9" width="11.42578125" style="123" customWidth="1"/>
    <col min="10" max="12" width="8" style="123" customWidth="1"/>
    <col min="13" max="13" width="8.42578125" style="123" customWidth="1"/>
    <col min="14" max="14" width="7.85546875" style="123" customWidth="1"/>
    <col min="15" max="20" width="9.140625" style="123" customWidth="1"/>
    <col min="21" max="16384" width="9.140625" style="123"/>
  </cols>
  <sheetData>
    <row r="1" spans="1:15" ht="18.75" x14ac:dyDescent="0.3">
      <c r="A1" s="164" t="s">
        <v>221</v>
      </c>
      <c r="I1" s="165" t="str">
        <f>Obsah!$A$1</f>
        <v>I. čtvrtletí 2019</v>
      </c>
    </row>
    <row r="2" spans="1:15" ht="1.5" customHeight="1" x14ac:dyDescent="0.2">
      <c r="F2" s="178"/>
      <c r="G2" s="178"/>
      <c r="H2" s="178"/>
      <c r="I2" s="178"/>
      <c r="J2" s="178"/>
    </row>
    <row r="3" spans="1:15" ht="5.0999999999999996" customHeight="1" x14ac:dyDescent="0.2">
      <c r="F3" s="178"/>
      <c r="G3" s="178"/>
      <c r="H3" s="178"/>
      <c r="I3" s="178"/>
      <c r="J3" s="178"/>
    </row>
    <row r="4" spans="1:15" ht="5.0999999999999996" customHeight="1" x14ac:dyDescent="0.2">
      <c r="A4" s="279"/>
      <c r="B4" s="245"/>
      <c r="C4" s="245"/>
      <c r="D4" s="245"/>
      <c r="E4" s="245"/>
      <c r="F4" s="184"/>
      <c r="J4" s="184"/>
      <c r="K4" s="239"/>
    </row>
    <row r="5" spans="1:15" ht="12.75" customHeight="1" x14ac:dyDescent="0.2">
      <c r="A5" s="26"/>
      <c r="B5" s="536" t="s">
        <v>8</v>
      </c>
      <c r="C5" s="537"/>
      <c r="D5" s="536" t="s">
        <v>9</v>
      </c>
      <c r="E5" s="537"/>
      <c r="F5" s="536" t="s">
        <v>10</v>
      </c>
      <c r="G5" s="538"/>
      <c r="H5" s="536" t="s">
        <v>7</v>
      </c>
      <c r="I5" s="538"/>
    </row>
    <row r="6" spans="1:15" x14ac:dyDescent="0.2">
      <c r="A6" s="26"/>
      <c r="B6" s="328" t="s">
        <v>282</v>
      </c>
      <c r="C6" s="328" t="s">
        <v>52</v>
      </c>
      <c r="D6" s="328" t="s">
        <v>282</v>
      </c>
      <c r="E6" s="328" t="s">
        <v>52</v>
      </c>
      <c r="F6" s="328" t="s">
        <v>282</v>
      </c>
      <c r="G6" s="329" t="s">
        <v>52</v>
      </c>
      <c r="H6" s="328" t="s">
        <v>282</v>
      </c>
      <c r="I6" s="329" t="s">
        <v>52</v>
      </c>
      <c r="J6" s="184"/>
      <c r="O6" s="184"/>
    </row>
    <row r="7" spans="1:15" x14ac:dyDescent="0.2">
      <c r="A7" s="243" t="s">
        <v>245</v>
      </c>
      <c r="B7" s="335">
        <v>7292.2339999999976</v>
      </c>
      <c r="C7" s="332">
        <v>0.1652684101644924</v>
      </c>
      <c r="D7" s="333">
        <v>7258.1479999999983</v>
      </c>
      <c r="E7" s="332">
        <v>0.16459670349550526</v>
      </c>
      <c r="F7" s="333">
        <v>7265.8979999999983</v>
      </c>
      <c r="G7" s="332">
        <v>0.16477359385584978</v>
      </c>
      <c r="H7" s="333">
        <v>7265.8979999999983</v>
      </c>
      <c r="I7" s="332">
        <v>0.16477359385584978</v>
      </c>
      <c r="J7" s="187"/>
      <c r="O7" s="92"/>
    </row>
    <row r="8" spans="1:15" x14ac:dyDescent="0.2">
      <c r="A8" s="240" t="s">
        <v>283</v>
      </c>
      <c r="B8" s="335">
        <v>4203940.6099999994</v>
      </c>
      <c r="C8" s="332">
        <v>0.19181066262976798</v>
      </c>
      <c r="D8" s="333">
        <v>3212385.9882714148</v>
      </c>
      <c r="E8" s="332">
        <v>0.18372786806499233</v>
      </c>
      <c r="F8" s="333">
        <v>3042119.3105060305</v>
      </c>
      <c r="G8" s="332">
        <v>0.18999444737805324</v>
      </c>
      <c r="H8" s="333">
        <v>10458445.908777446</v>
      </c>
      <c r="I8" s="332">
        <v>0.18873551294565044</v>
      </c>
      <c r="J8" s="187"/>
      <c r="O8" s="92"/>
    </row>
    <row r="9" spans="1:15" x14ac:dyDescent="0.2">
      <c r="A9" s="241" t="s">
        <v>284</v>
      </c>
      <c r="B9" s="334">
        <v>2543572.4850000003</v>
      </c>
      <c r="C9" s="331">
        <v>0.18228364004093614</v>
      </c>
      <c r="D9" s="330">
        <v>1866669.395271414</v>
      </c>
      <c r="E9" s="331">
        <v>0.17220523447635014</v>
      </c>
      <c r="F9" s="330">
        <v>1626779.5525060298</v>
      </c>
      <c r="G9" s="331">
        <v>0.1748592138839995</v>
      </c>
      <c r="H9" s="330">
        <v>6037021.4327774439</v>
      </c>
      <c r="I9" s="331">
        <v>0.17705386763442899</v>
      </c>
      <c r="J9" s="176"/>
      <c r="K9" s="178"/>
      <c r="L9" s="178" t="str">
        <f>+B5</f>
        <v>Leden</v>
      </c>
      <c r="M9" s="178" t="str">
        <f>+D5</f>
        <v>Únor</v>
      </c>
      <c r="N9" s="178" t="str">
        <f>+F5</f>
        <v>Březen</v>
      </c>
      <c r="O9" s="179"/>
    </row>
    <row r="10" spans="1:15" x14ac:dyDescent="0.2">
      <c r="A10" s="57" t="s">
        <v>44</v>
      </c>
      <c r="B10" s="336">
        <v>86882.694000000003</v>
      </c>
      <c r="C10" s="73">
        <v>0.10654099904556547</v>
      </c>
      <c r="D10" s="363">
        <v>54243.188999999998</v>
      </c>
      <c r="E10" s="368">
        <v>8.3763629007459123E-2</v>
      </c>
      <c r="F10" s="363">
        <v>83216.594999999987</v>
      </c>
      <c r="G10" s="368">
        <v>0.1249222568445235</v>
      </c>
      <c r="H10" s="363">
        <v>224342.478</v>
      </c>
      <c r="I10" s="368">
        <v>0.10536430647213921</v>
      </c>
      <c r="J10" s="176"/>
      <c r="K10" s="178" t="str">
        <f>+A10</f>
        <v>Biomasa</v>
      </c>
      <c r="L10" s="168">
        <f>+B10</f>
        <v>86882.694000000003</v>
      </c>
      <c r="M10" s="168">
        <f>+D10</f>
        <v>54243.188999999998</v>
      </c>
      <c r="N10" s="168">
        <f>+F10</f>
        <v>83216.594999999987</v>
      </c>
      <c r="O10" s="246"/>
    </row>
    <row r="11" spans="1:15" x14ac:dyDescent="0.2">
      <c r="A11" s="57" t="s">
        <v>43</v>
      </c>
      <c r="B11" s="336">
        <v>135.24</v>
      </c>
      <c r="C11" s="467">
        <v>2.0176009575876685E-3</v>
      </c>
      <c r="D11" s="381">
        <v>111.66</v>
      </c>
      <c r="E11" s="380">
        <v>1.9353817527507692E-3</v>
      </c>
      <c r="F11" s="381">
        <v>101.24</v>
      </c>
      <c r="G11" s="368">
        <v>1.7801507807404782E-3</v>
      </c>
      <c r="H11" s="381">
        <v>348.14</v>
      </c>
      <c r="I11" s="368">
        <v>1.9171155199053302E-3</v>
      </c>
      <c r="J11" s="176"/>
      <c r="K11" s="178" t="str">
        <f t="shared" ref="K11:K25" si="0">+A11</f>
        <v>Bioplyn</v>
      </c>
      <c r="L11" s="168">
        <f t="shared" ref="L11:L25" si="1">+B11</f>
        <v>135.24</v>
      </c>
      <c r="M11" s="168">
        <f t="shared" ref="M11:M25" si="2">+D11</f>
        <v>111.66</v>
      </c>
      <c r="N11" s="168">
        <f t="shared" ref="N11:N25" si="3">+F11</f>
        <v>101.24</v>
      </c>
      <c r="O11" s="246"/>
    </row>
    <row r="12" spans="1:15" x14ac:dyDescent="0.2">
      <c r="A12" s="57" t="s">
        <v>42</v>
      </c>
      <c r="B12" s="336">
        <v>1756494.9409999999</v>
      </c>
      <c r="C12" s="467">
        <v>0.87519016432301944</v>
      </c>
      <c r="D12" s="381">
        <v>1202070.493</v>
      </c>
      <c r="E12" s="380">
        <v>0.8737666221707362</v>
      </c>
      <c r="F12" s="381">
        <v>988463.179</v>
      </c>
      <c r="G12" s="368">
        <v>0.88339680176263524</v>
      </c>
      <c r="H12" s="381">
        <v>3947028.6129999999</v>
      </c>
      <c r="I12" s="368">
        <v>0.87679496838902926</v>
      </c>
      <c r="J12" s="176"/>
      <c r="K12" s="178" t="str">
        <f t="shared" si="0"/>
        <v>Černé uhlí</v>
      </c>
      <c r="L12" s="168">
        <f t="shared" si="1"/>
        <v>1756494.9409999999</v>
      </c>
      <c r="M12" s="168">
        <f t="shared" si="2"/>
        <v>1202070.493</v>
      </c>
      <c r="N12" s="168">
        <f t="shared" si="3"/>
        <v>988463.179</v>
      </c>
      <c r="O12" s="246"/>
    </row>
    <row r="13" spans="1:15" x14ac:dyDescent="0.2">
      <c r="A13" s="57" t="s">
        <v>67</v>
      </c>
      <c r="B13" s="336">
        <v>252</v>
      </c>
      <c r="C13" s="467">
        <v>0.32897141603918412</v>
      </c>
      <c r="D13" s="381">
        <v>187</v>
      </c>
      <c r="E13" s="380">
        <v>0.25698250320197452</v>
      </c>
      <c r="F13" s="381">
        <v>171</v>
      </c>
      <c r="G13" s="368">
        <v>0.14029986429475116</v>
      </c>
      <c r="H13" s="381">
        <v>610</v>
      </c>
      <c r="I13" s="368">
        <v>0.22488330031358317</v>
      </c>
      <c r="J13" s="176"/>
      <c r="K13" s="178" t="str">
        <f t="shared" si="0"/>
        <v>Elektrická energie</v>
      </c>
      <c r="L13" s="168">
        <f t="shared" si="1"/>
        <v>252</v>
      </c>
      <c r="M13" s="168">
        <f t="shared" si="2"/>
        <v>187</v>
      </c>
      <c r="N13" s="168">
        <f t="shared" si="3"/>
        <v>171</v>
      </c>
      <c r="O13" s="246"/>
    </row>
    <row r="14" spans="1:15" x14ac:dyDescent="0.2">
      <c r="A14" s="57" t="s">
        <v>68</v>
      </c>
      <c r="B14" s="336">
        <v>0</v>
      </c>
      <c r="C14" s="467">
        <v>0</v>
      </c>
      <c r="D14" s="381">
        <v>0</v>
      </c>
      <c r="E14" s="380">
        <v>0</v>
      </c>
      <c r="F14" s="381">
        <v>0</v>
      </c>
      <c r="G14" s="368">
        <v>0</v>
      </c>
      <c r="H14" s="381">
        <v>0</v>
      </c>
      <c r="I14" s="368">
        <v>0</v>
      </c>
      <c r="J14" s="176"/>
      <c r="K14" s="178" t="str">
        <f t="shared" si="0"/>
        <v>Energie prostředí (tepelné čerpadlo)</v>
      </c>
      <c r="L14" s="168">
        <f t="shared" si="1"/>
        <v>0</v>
      </c>
      <c r="M14" s="168">
        <f t="shared" si="2"/>
        <v>0</v>
      </c>
      <c r="N14" s="168">
        <f t="shared" si="3"/>
        <v>0</v>
      </c>
      <c r="O14" s="246"/>
    </row>
    <row r="15" spans="1:15" x14ac:dyDescent="0.2">
      <c r="A15" s="57" t="s">
        <v>69</v>
      </c>
      <c r="B15" s="336">
        <v>0</v>
      </c>
      <c r="C15" s="467">
        <v>0</v>
      </c>
      <c r="D15" s="381">
        <v>0</v>
      </c>
      <c r="E15" s="380">
        <v>0</v>
      </c>
      <c r="F15" s="381">
        <v>0</v>
      </c>
      <c r="G15" s="368">
        <v>0</v>
      </c>
      <c r="H15" s="381">
        <v>0</v>
      </c>
      <c r="I15" s="368">
        <v>0</v>
      </c>
      <c r="J15" s="176"/>
      <c r="K15" s="178" t="str">
        <f t="shared" si="0"/>
        <v>Energie Slunce (solární kolektor)</v>
      </c>
      <c r="L15" s="168">
        <f t="shared" si="1"/>
        <v>0</v>
      </c>
      <c r="M15" s="168">
        <f t="shared" si="2"/>
        <v>0</v>
      </c>
      <c r="N15" s="168">
        <f t="shared" si="3"/>
        <v>0</v>
      </c>
      <c r="O15" s="246"/>
    </row>
    <row r="16" spans="1:15" x14ac:dyDescent="0.2">
      <c r="A16" s="57" t="s">
        <v>41</v>
      </c>
      <c r="B16" s="336">
        <v>94325.96100000001</v>
      </c>
      <c r="C16" s="467">
        <v>1.406385195693222E-2</v>
      </c>
      <c r="D16" s="381">
        <v>79951.600999999995</v>
      </c>
      <c r="E16" s="380">
        <v>1.5017658604963582E-2</v>
      </c>
      <c r="F16" s="381">
        <v>40893.060000000005</v>
      </c>
      <c r="G16" s="368">
        <v>9.2763826475346575E-3</v>
      </c>
      <c r="H16" s="381">
        <v>215170.622</v>
      </c>
      <c r="I16" s="368">
        <v>1.3088940771016135E-2</v>
      </c>
      <c r="J16" s="176"/>
      <c r="K16" s="178" t="str">
        <f t="shared" si="0"/>
        <v>Hnědé uhlí</v>
      </c>
      <c r="L16" s="168">
        <f t="shared" si="1"/>
        <v>94325.96100000001</v>
      </c>
      <c r="M16" s="168">
        <f t="shared" si="2"/>
        <v>79951.600999999995</v>
      </c>
      <c r="N16" s="168">
        <f t="shared" si="3"/>
        <v>40893.060000000005</v>
      </c>
      <c r="O16" s="246"/>
    </row>
    <row r="17" spans="1:18" x14ac:dyDescent="0.2">
      <c r="A17" s="57" t="s">
        <v>80</v>
      </c>
      <c r="B17" s="336">
        <v>0</v>
      </c>
      <c r="C17" s="467">
        <v>0</v>
      </c>
      <c r="D17" s="381">
        <v>0</v>
      </c>
      <c r="E17" s="380">
        <v>0</v>
      </c>
      <c r="F17" s="381">
        <v>0</v>
      </c>
      <c r="G17" s="368">
        <v>0</v>
      </c>
      <c r="H17" s="381">
        <v>0</v>
      </c>
      <c r="I17" s="368">
        <v>0</v>
      </c>
      <c r="J17" s="176"/>
      <c r="K17" s="178" t="str">
        <f t="shared" si="0"/>
        <v>Jaderné palivo</v>
      </c>
      <c r="L17" s="168">
        <f t="shared" si="1"/>
        <v>0</v>
      </c>
      <c r="M17" s="168">
        <f t="shared" si="2"/>
        <v>0</v>
      </c>
      <c r="N17" s="168">
        <f t="shared" si="3"/>
        <v>0</v>
      </c>
      <c r="O17" s="246"/>
    </row>
    <row r="18" spans="1:18" x14ac:dyDescent="0.2">
      <c r="A18" s="57" t="s">
        <v>40</v>
      </c>
      <c r="B18" s="336">
        <v>66.599999999999994</v>
      </c>
      <c r="C18" s="467">
        <v>1</v>
      </c>
      <c r="D18" s="381">
        <v>37.35</v>
      </c>
      <c r="E18" s="380">
        <v>1</v>
      </c>
      <c r="F18" s="381">
        <v>28.56</v>
      </c>
      <c r="G18" s="368">
        <v>1</v>
      </c>
      <c r="H18" s="381">
        <v>132.51</v>
      </c>
      <c r="I18" s="368">
        <v>1</v>
      </c>
      <c r="J18" s="176"/>
      <c r="K18" s="178" t="str">
        <f t="shared" si="0"/>
        <v>Koks</v>
      </c>
      <c r="L18" s="168">
        <f t="shared" si="1"/>
        <v>66.599999999999994</v>
      </c>
      <c r="M18" s="168">
        <f t="shared" si="2"/>
        <v>37.35</v>
      </c>
      <c r="N18" s="168">
        <f t="shared" si="3"/>
        <v>28.56</v>
      </c>
      <c r="O18" s="246"/>
    </row>
    <row r="19" spans="1:18" x14ac:dyDescent="0.2">
      <c r="A19" s="57" t="s">
        <v>39</v>
      </c>
      <c r="B19" s="336">
        <v>21665.02</v>
      </c>
      <c r="C19" s="467">
        <v>0.41745016778725869</v>
      </c>
      <c r="D19" s="381">
        <v>17466.669999999998</v>
      </c>
      <c r="E19" s="380">
        <v>0.38287860443055055</v>
      </c>
      <c r="F19" s="381">
        <v>16044.189999999999</v>
      </c>
      <c r="G19" s="368">
        <v>0.37271200595830367</v>
      </c>
      <c r="H19" s="381">
        <v>55175.880000000005</v>
      </c>
      <c r="I19" s="368">
        <v>0.3925294293312136</v>
      </c>
      <c r="J19" s="176"/>
      <c r="K19" s="178" t="str">
        <f t="shared" si="0"/>
        <v>Odpadní teplo</v>
      </c>
      <c r="L19" s="168">
        <f t="shared" si="1"/>
        <v>21665.02</v>
      </c>
      <c r="M19" s="168">
        <f t="shared" si="2"/>
        <v>17466.669999999998</v>
      </c>
      <c r="N19" s="168">
        <f t="shared" si="3"/>
        <v>16044.189999999999</v>
      </c>
      <c r="O19" s="246"/>
    </row>
    <row r="20" spans="1:18" x14ac:dyDescent="0.2">
      <c r="A20" s="57" t="s">
        <v>38</v>
      </c>
      <c r="B20" s="336">
        <v>0</v>
      </c>
      <c r="C20" s="467">
        <v>0</v>
      </c>
      <c r="D20" s="381">
        <v>0</v>
      </c>
      <c r="E20" s="380">
        <v>0</v>
      </c>
      <c r="F20" s="381">
        <v>0</v>
      </c>
      <c r="G20" s="368">
        <v>0</v>
      </c>
      <c r="H20" s="381">
        <v>0</v>
      </c>
      <c r="I20" s="368">
        <v>0</v>
      </c>
      <c r="J20" s="176"/>
      <c r="K20" s="178" t="str">
        <f t="shared" si="0"/>
        <v>Ostatní kapalná paliva</v>
      </c>
      <c r="L20" s="168">
        <f t="shared" si="1"/>
        <v>0</v>
      </c>
      <c r="M20" s="168">
        <f t="shared" si="2"/>
        <v>0</v>
      </c>
      <c r="N20" s="168">
        <f t="shared" si="3"/>
        <v>0</v>
      </c>
      <c r="O20" s="246"/>
    </row>
    <row r="21" spans="1:18" x14ac:dyDescent="0.2">
      <c r="A21" s="57" t="s">
        <v>37</v>
      </c>
      <c r="B21" s="336">
        <v>1098</v>
      </c>
      <c r="C21" s="467">
        <v>3.8107898387437214E-3</v>
      </c>
      <c r="D21" s="381">
        <v>297</v>
      </c>
      <c r="E21" s="380">
        <v>1.2287154035862181E-3</v>
      </c>
      <c r="F21" s="381">
        <v>0</v>
      </c>
      <c r="G21" s="368">
        <v>0</v>
      </c>
      <c r="H21" s="381">
        <v>1395</v>
      </c>
      <c r="I21" s="368">
        <v>1.76602870061442E-3</v>
      </c>
      <c r="J21" s="176"/>
      <c r="K21" s="178" t="str">
        <f t="shared" si="0"/>
        <v>Ostatní pevná paliva</v>
      </c>
      <c r="L21" s="168">
        <f t="shared" si="1"/>
        <v>1098</v>
      </c>
      <c r="M21" s="168">
        <f t="shared" si="2"/>
        <v>297</v>
      </c>
      <c r="N21" s="168">
        <f t="shared" si="3"/>
        <v>0</v>
      </c>
      <c r="O21" s="246"/>
    </row>
    <row r="22" spans="1:18" x14ac:dyDescent="0.2">
      <c r="A22" s="57" t="s">
        <v>36</v>
      </c>
      <c r="B22" s="336">
        <v>339163.11900000001</v>
      </c>
      <c r="C22" s="467">
        <v>0.74011840864754119</v>
      </c>
      <c r="D22" s="381">
        <v>262408.99199999997</v>
      </c>
      <c r="E22" s="380">
        <v>0.71106779141669008</v>
      </c>
      <c r="F22" s="381">
        <v>265810.76999999996</v>
      </c>
      <c r="G22" s="368">
        <v>0.68786518649458928</v>
      </c>
      <c r="H22" s="381">
        <v>867382.88100000005</v>
      </c>
      <c r="I22" s="368">
        <v>0.71464888992259712</v>
      </c>
      <c r="J22" s="176"/>
      <c r="K22" s="178" t="str">
        <f t="shared" si="0"/>
        <v>Ostatní plyny</v>
      </c>
      <c r="L22" s="168">
        <f t="shared" si="1"/>
        <v>339163.11900000001</v>
      </c>
      <c r="M22" s="168">
        <f t="shared" si="2"/>
        <v>262408.99199999997</v>
      </c>
      <c r="N22" s="168">
        <f t="shared" si="3"/>
        <v>265810.76999999996</v>
      </c>
      <c r="O22" s="246"/>
    </row>
    <row r="23" spans="1:18" x14ac:dyDescent="0.2">
      <c r="A23" s="57" t="s">
        <v>3</v>
      </c>
      <c r="B23" s="336">
        <v>0</v>
      </c>
      <c r="C23" s="467">
        <v>0</v>
      </c>
      <c r="D23" s="381">
        <v>0</v>
      </c>
      <c r="E23" s="380">
        <v>0</v>
      </c>
      <c r="F23" s="381">
        <v>0</v>
      </c>
      <c r="G23" s="368">
        <v>0</v>
      </c>
      <c r="H23" s="381">
        <v>0</v>
      </c>
      <c r="I23" s="368">
        <v>0</v>
      </c>
      <c r="J23" s="176"/>
      <c r="K23" s="178" t="str">
        <f t="shared" si="0"/>
        <v>Ostatní</v>
      </c>
      <c r="L23" s="168">
        <f t="shared" si="1"/>
        <v>0</v>
      </c>
      <c r="M23" s="168">
        <f t="shared" si="2"/>
        <v>0</v>
      </c>
      <c r="N23" s="168">
        <f t="shared" si="3"/>
        <v>0</v>
      </c>
      <c r="O23" s="246"/>
    </row>
    <row r="24" spans="1:18" x14ac:dyDescent="0.2">
      <c r="A24" s="57" t="s">
        <v>35</v>
      </c>
      <c r="B24" s="336">
        <v>243.81800000000001</v>
      </c>
      <c r="C24" s="467">
        <v>3.834047381112813E-2</v>
      </c>
      <c r="D24" s="381">
        <v>206.09399999999999</v>
      </c>
      <c r="E24" s="380">
        <v>4.0905472263555613E-2</v>
      </c>
      <c r="F24" s="381">
        <v>446.14699999999999</v>
      </c>
      <c r="G24" s="368">
        <v>9.3290035369529553E-2</v>
      </c>
      <c r="H24" s="381">
        <v>896.05899999999997</v>
      </c>
      <c r="I24" s="368">
        <v>5.5380829692355638E-2</v>
      </c>
      <c r="J24" s="176"/>
      <c r="K24" s="178" t="str">
        <f t="shared" si="0"/>
        <v>Topné oleje</v>
      </c>
      <c r="L24" s="168">
        <f t="shared" si="1"/>
        <v>243.81800000000001</v>
      </c>
      <c r="M24" s="168">
        <f t="shared" si="2"/>
        <v>206.09399999999999</v>
      </c>
      <c r="N24" s="168">
        <f t="shared" si="3"/>
        <v>446.14699999999999</v>
      </c>
      <c r="O24" s="246"/>
    </row>
    <row r="25" spans="1:18" x14ac:dyDescent="0.2">
      <c r="A25" s="218" t="s">
        <v>34</v>
      </c>
      <c r="B25" s="338">
        <v>243245.092</v>
      </c>
      <c r="C25" s="468">
        <v>6.9543027132447865E-2</v>
      </c>
      <c r="D25" s="379">
        <v>249689.34627141373</v>
      </c>
      <c r="E25" s="378">
        <v>9.1494045501150617E-2</v>
      </c>
      <c r="F25" s="379">
        <v>231604.81150602974</v>
      </c>
      <c r="G25" s="378">
        <v>9.9974235618260313E-2</v>
      </c>
      <c r="H25" s="379">
        <v>724539.24977744347</v>
      </c>
      <c r="I25" s="378">
        <v>8.480658177722461E-2</v>
      </c>
      <c r="J25" s="176"/>
      <c r="K25" s="178" t="str">
        <f t="shared" si="0"/>
        <v>Zemní plyn</v>
      </c>
      <c r="L25" s="168">
        <f t="shared" si="1"/>
        <v>243245.092</v>
      </c>
      <c r="M25" s="168">
        <f t="shared" si="2"/>
        <v>249689.34627141373</v>
      </c>
      <c r="N25" s="168">
        <f t="shared" si="3"/>
        <v>231604.81150602974</v>
      </c>
      <c r="O25" s="173"/>
    </row>
    <row r="26" spans="1:18" ht="13.5" customHeight="1" x14ac:dyDescent="0.2">
      <c r="A26" s="242" t="s">
        <v>285</v>
      </c>
      <c r="B26" s="334">
        <v>2525230.906</v>
      </c>
      <c r="C26" s="370">
        <v>0.19417986164692749</v>
      </c>
      <c r="D26" s="367">
        <v>1866097.3612714142</v>
      </c>
      <c r="E26" s="370">
        <v>0.18564175422520324</v>
      </c>
      <c r="F26" s="367">
        <v>1618851.6355060295</v>
      </c>
      <c r="G26" s="370">
        <v>0.19042641963503365</v>
      </c>
      <c r="H26" s="367">
        <v>6010179.9027774436</v>
      </c>
      <c r="I26" s="370">
        <v>0.19044910374254839</v>
      </c>
      <c r="J26" s="17"/>
      <c r="K26" s="178"/>
      <c r="L26" s="178" t="str">
        <f>+L9</f>
        <v>Leden</v>
      </c>
      <c r="M26" s="178" t="str">
        <f t="shared" ref="M26:N26" si="4">+M9</f>
        <v>Únor</v>
      </c>
      <c r="N26" s="178" t="str">
        <f t="shared" si="4"/>
        <v>Březen</v>
      </c>
      <c r="O26" s="127"/>
      <c r="P26" s="226"/>
      <c r="Q26" s="226"/>
      <c r="R26" s="226"/>
    </row>
    <row r="27" spans="1:18" ht="12.75" customHeight="1" x14ac:dyDescent="0.2">
      <c r="A27" s="57" t="s">
        <v>29</v>
      </c>
      <c r="B27" s="336">
        <v>853111.13100000005</v>
      </c>
      <c r="C27" s="368">
        <v>0.28153024146653094</v>
      </c>
      <c r="D27" s="363">
        <v>652798.71900000004</v>
      </c>
      <c r="E27" s="368">
        <v>0.26966757528268759</v>
      </c>
      <c r="F27" s="363">
        <v>580956.64</v>
      </c>
      <c r="G27" s="368">
        <v>0.26474595494631892</v>
      </c>
      <c r="H27" s="363">
        <v>2086866.4900000002</v>
      </c>
      <c r="I27" s="368">
        <v>0.27295674431302847</v>
      </c>
      <c r="J27" s="176"/>
      <c r="K27" s="178" t="str">
        <f>+A27</f>
        <v>Průmysl</v>
      </c>
      <c r="L27" s="168">
        <f t="shared" ref="L27:L34" si="5">+B27</f>
        <v>853111.13100000005</v>
      </c>
      <c r="M27" s="168">
        <f t="shared" ref="M27:M34" si="6">+D27</f>
        <v>652798.71900000004</v>
      </c>
      <c r="N27" s="168">
        <f t="shared" ref="N27:N34" si="7">+F27</f>
        <v>580956.64</v>
      </c>
      <c r="O27" s="127"/>
      <c r="P27" s="246"/>
      <c r="Q27" s="246"/>
      <c r="R27" s="246"/>
    </row>
    <row r="28" spans="1:18" ht="12.75" customHeight="1" x14ac:dyDescent="0.2">
      <c r="A28" s="57" t="s">
        <v>0</v>
      </c>
      <c r="B28" s="336">
        <v>136412.946</v>
      </c>
      <c r="C28" s="380">
        <v>0.42108386609612325</v>
      </c>
      <c r="D28" s="381">
        <v>102395.61100000002</v>
      </c>
      <c r="E28" s="380">
        <v>0.38798447351442522</v>
      </c>
      <c r="F28" s="381">
        <v>89460.769</v>
      </c>
      <c r="G28" s="368">
        <v>0.39422892679637178</v>
      </c>
      <c r="H28" s="381">
        <v>328269.326</v>
      </c>
      <c r="I28" s="368">
        <v>0.40288359898063159</v>
      </c>
      <c r="J28" s="176"/>
      <c r="K28" s="178" t="str">
        <f t="shared" ref="K28:K34" si="8">+A28</f>
        <v>Energetika</v>
      </c>
      <c r="L28" s="168">
        <f t="shared" si="5"/>
        <v>136412.946</v>
      </c>
      <c r="M28" s="168">
        <f t="shared" si="6"/>
        <v>102395.61100000002</v>
      </c>
      <c r="N28" s="168">
        <f t="shared" si="7"/>
        <v>89460.769</v>
      </c>
      <c r="O28" s="127"/>
    </row>
    <row r="29" spans="1:18" ht="12.75" customHeight="1" x14ac:dyDescent="0.2">
      <c r="A29" s="57" t="s">
        <v>1</v>
      </c>
      <c r="B29" s="336">
        <v>10448.038999999999</v>
      </c>
      <c r="C29" s="380">
        <v>7.6364318595425681E-2</v>
      </c>
      <c r="D29" s="381">
        <v>8019.4330000000009</v>
      </c>
      <c r="E29" s="380">
        <v>6.8268944243348048E-2</v>
      </c>
      <c r="F29" s="381">
        <v>6542.9260000000004</v>
      </c>
      <c r="G29" s="368">
        <v>7.6878828548450462E-2</v>
      </c>
      <c r="H29" s="381">
        <v>25010.398000000001</v>
      </c>
      <c r="I29" s="368">
        <v>7.3691430586720563E-2</v>
      </c>
      <c r="J29" s="176"/>
      <c r="K29" s="178" t="str">
        <f t="shared" si="8"/>
        <v>Doprava</v>
      </c>
      <c r="L29" s="168">
        <f t="shared" si="5"/>
        <v>10448.038999999999</v>
      </c>
      <c r="M29" s="168">
        <f t="shared" si="6"/>
        <v>8019.4330000000009</v>
      </c>
      <c r="N29" s="168">
        <f t="shared" si="7"/>
        <v>6542.9260000000004</v>
      </c>
      <c r="O29" s="127"/>
    </row>
    <row r="30" spans="1:18" ht="12.75" customHeight="1" x14ac:dyDescent="0.2">
      <c r="A30" s="57" t="s">
        <v>2</v>
      </c>
      <c r="B30" s="336">
        <v>14468.197</v>
      </c>
      <c r="C30" s="380">
        <v>0.23394364499156881</v>
      </c>
      <c r="D30" s="381">
        <v>9784.2669999999998</v>
      </c>
      <c r="E30" s="380">
        <v>0.22409724987224236</v>
      </c>
      <c r="F30" s="381">
        <v>7258.9009999999998</v>
      </c>
      <c r="G30" s="368">
        <v>0.22020217984626597</v>
      </c>
      <c r="H30" s="381">
        <v>31511.364999999998</v>
      </c>
      <c r="I30" s="368">
        <v>0.22756765757027164</v>
      </c>
      <c r="J30" s="176"/>
      <c r="K30" s="178" t="str">
        <f t="shared" si="8"/>
        <v>Stavebnictví</v>
      </c>
      <c r="L30" s="168">
        <f t="shared" si="5"/>
        <v>14468.197</v>
      </c>
      <c r="M30" s="168">
        <f t="shared" si="6"/>
        <v>9784.2669999999998</v>
      </c>
      <c r="N30" s="168">
        <f t="shared" si="7"/>
        <v>7258.9009999999998</v>
      </c>
    </row>
    <row r="31" spans="1:18" x14ac:dyDescent="0.2">
      <c r="A31" s="57" t="s">
        <v>6</v>
      </c>
      <c r="B31" s="336">
        <v>135.24</v>
      </c>
      <c r="C31" s="380">
        <v>3.4327774403268094E-3</v>
      </c>
      <c r="D31" s="381">
        <v>111.66</v>
      </c>
      <c r="E31" s="380">
        <v>3.1827201157659571E-3</v>
      </c>
      <c r="F31" s="381">
        <v>101.24</v>
      </c>
      <c r="G31" s="368">
        <v>2.7225297647612192E-3</v>
      </c>
      <c r="H31" s="381">
        <v>348.14</v>
      </c>
      <c r="I31" s="368">
        <v>3.1176938565230907E-3</v>
      </c>
      <c r="J31" s="176"/>
      <c r="K31" s="178" t="str">
        <f t="shared" si="8"/>
        <v>Zemědělství a lesnictví</v>
      </c>
      <c r="L31" s="168">
        <f t="shared" si="5"/>
        <v>135.24</v>
      </c>
      <c r="M31" s="168">
        <f t="shared" si="6"/>
        <v>111.66</v>
      </c>
      <c r="N31" s="168">
        <f t="shared" si="7"/>
        <v>101.24</v>
      </c>
    </row>
    <row r="32" spans="1:18" x14ac:dyDescent="0.2">
      <c r="A32" s="57" t="s">
        <v>28</v>
      </c>
      <c r="B32" s="336">
        <v>887910.0830000001</v>
      </c>
      <c r="C32" s="380">
        <v>0.1533001016055526</v>
      </c>
      <c r="D32" s="381">
        <v>643241.16400000011</v>
      </c>
      <c r="E32" s="380">
        <v>0.14627351188714358</v>
      </c>
      <c r="F32" s="381">
        <v>555914.58699999994</v>
      </c>
      <c r="G32" s="368">
        <v>0.15199173251895259</v>
      </c>
      <c r="H32" s="381">
        <v>2087065.8340000003</v>
      </c>
      <c r="I32" s="368">
        <v>0.15072301485417275</v>
      </c>
      <c r="J32" s="176"/>
      <c r="K32" s="178" t="str">
        <f t="shared" si="8"/>
        <v>Domácnosti</v>
      </c>
      <c r="L32" s="168">
        <f t="shared" si="5"/>
        <v>887910.0830000001</v>
      </c>
      <c r="M32" s="168">
        <f t="shared" si="6"/>
        <v>643241.16400000011</v>
      </c>
      <c r="N32" s="168">
        <f t="shared" si="7"/>
        <v>555914.58699999994</v>
      </c>
    </row>
    <row r="33" spans="1:14" x14ac:dyDescent="0.2">
      <c r="A33" s="57" t="s">
        <v>5</v>
      </c>
      <c r="B33" s="336">
        <v>605801.31099999987</v>
      </c>
      <c r="C33" s="380">
        <v>0.18517872958307263</v>
      </c>
      <c r="D33" s="381">
        <v>438176.52227141371</v>
      </c>
      <c r="E33" s="380">
        <v>0.1747658168449524</v>
      </c>
      <c r="F33" s="381">
        <v>369363.25050602981</v>
      </c>
      <c r="G33" s="368">
        <v>0.17988338235781293</v>
      </c>
      <c r="H33" s="381">
        <v>1413341.0837774435</v>
      </c>
      <c r="I33" s="368">
        <v>0.18045699612851704</v>
      </c>
      <c r="J33" s="176"/>
      <c r="K33" s="178" t="str">
        <f t="shared" si="8"/>
        <v>Obchod, služby, školství, zdravotnictví</v>
      </c>
      <c r="L33" s="168">
        <f t="shared" si="5"/>
        <v>605801.31099999987</v>
      </c>
      <c r="M33" s="168">
        <f t="shared" si="6"/>
        <v>438176.52227141371</v>
      </c>
      <c r="N33" s="168">
        <f t="shared" si="7"/>
        <v>369363.25050602981</v>
      </c>
    </row>
    <row r="34" spans="1:14" ht="12.75" thickBot="1" x14ac:dyDescent="0.25">
      <c r="A34" s="58" t="s">
        <v>3</v>
      </c>
      <c r="B34" s="337">
        <v>16943.959000000003</v>
      </c>
      <c r="C34" s="369">
        <v>4.8563686794806306E-2</v>
      </c>
      <c r="D34" s="364">
        <v>11569.985000000002</v>
      </c>
      <c r="E34" s="369">
        <v>4.3412007511945488E-2</v>
      </c>
      <c r="F34" s="364">
        <v>9253.3220000000001</v>
      </c>
      <c r="G34" s="369">
        <v>4.3293277286748616E-2</v>
      </c>
      <c r="H34" s="364">
        <v>37767.266000000003</v>
      </c>
      <c r="I34" s="369">
        <v>4.5549191613012276E-2</v>
      </c>
      <c r="J34" s="176"/>
      <c r="K34" s="178" t="str">
        <f t="shared" si="8"/>
        <v>Ostatní</v>
      </c>
      <c r="L34" s="168">
        <f t="shared" si="5"/>
        <v>16943.959000000003</v>
      </c>
      <c r="M34" s="168">
        <f t="shared" si="6"/>
        <v>11569.985000000002</v>
      </c>
      <c r="N34" s="168">
        <f t="shared" si="7"/>
        <v>9253.3220000000001</v>
      </c>
    </row>
    <row r="35" spans="1:14" ht="18" customHeight="1" x14ac:dyDescent="0.2">
      <c r="A35" s="339" t="s">
        <v>259</v>
      </c>
      <c r="B35" s="244"/>
      <c r="C35" s="244"/>
      <c r="D35" s="14"/>
      <c r="F35" s="17"/>
      <c r="G35" s="178"/>
      <c r="H35" s="178"/>
      <c r="I35" s="4" t="s">
        <v>82</v>
      </c>
      <c r="J35" s="178"/>
    </row>
    <row r="36" spans="1:14" x14ac:dyDescent="0.2">
      <c r="A36" s="119"/>
      <c r="B36" s="119"/>
      <c r="C36" s="119"/>
    </row>
    <row r="37" spans="1:14" x14ac:dyDescent="0.2">
      <c r="B37" s="127"/>
      <c r="C37" s="127"/>
      <c r="D37" s="127"/>
    </row>
    <row r="38" spans="1:14" x14ac:dyDescent="0.2">
      <c r="B38" s="127"/>
      <c r="C38" s="127"/>
      <c r="D38" s="127"/>
    </row>
    <row r="39" spans="1:14" x14ac:dyDescent="0.2">
      <c r="B39" s="127"/>
      <c r="C39" s="127"/>
      <c r="D39" s="127"/>
      <c r="L39" s="184" t="s">
        <v>253</v>
      </c>
      <c r="M39" s="219">
        <v>0.16477359385584978</v>
      </c>
    </row>
    <row r="40" spans="1:14" x14ac:dyDescent="0.2">
      <c r="B40" s="226"/>
      <c r="C40" s="226"/>
      <c r="D40" s="226"/>
      <c r="L40" s="184" t="s">
        <v>66</v>
      </c>
      <c r="M40" s="219">
        <v>0.18873551294565044</v>
      </c>
    </row>
    <row r="41" spans="1:14" x14ac:dyDescent="0.2">
      <c r="B41" s="127"/>
      <c r="C41" s="127"/>
      <c r="D41" s="127"/>
      <c r="L41" s="184" t="s">
        <v>182</v>
      </c>
      <c r="M41" s="219">
        <v>0.17705386763442899</v>
      </c>
    </row>
  </sheetData>
  <mergeCells count="4">
    <mergeCell ref="B5:C5"/>
    <mergeCell ref="D5:E5"/>
    <mergeCell ref="F5:G5"/>
    <mergeCell ref="H5:I5"/>
  </mergeCells>
  <conditionalFormatting sqref="C10:C25 C27:C34 E10:E25 E27:E34 G10:G25 G27:G34 I10:I25 I27:I34">
    <cfRule type="dataBar" priority="1">
      <dataBar>
        <cfvo type="num" val="0"/>
        <cfvo type="num" val="1"/>
        <color rgb="FF63C384"/>
      </dataBar>
      <extLst>
        <ext xmlns:x14="http://schemas.microsoft.com/office/spreadsheetml/2009/9/main" uri="{B025F937-C7B1-47D3-B67F-A62EFF666E3E}">
          <x14:id>{65664D97-74BB-4C58-87E7-3F9B23FB45AC}</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65664D97-74BB-4C58-87E7-3F9B23FB45AC}">
            <x14:dataBar minLength="0" maxLength="100" gradient="0" direction="rightToLeft">
              <x14:cfvo type="num">
                <xm:f>0</xm:f>
              </x14:cfvo>
              <x14:cfvo type="num">
                <xm:f>1</xm:f>
              </x14:cfvo>
              <x14:negativeFillColor rgb="FFFF0000"/>
              <x14:axisColor rgb="FF000000"/>
            </x14:dataBar>
          </x14:cfRule>
          <xm:sqref>C10:C25 C27:C34 E10:E25 E27:E34 G10:G25 G27:G34 I10:I25 I27:I34</xm:sqref>
        </x14:conditionalFormatting>
      </x14:conditionalFormatting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showGridLines="0" view="pageBreakPreview" zoomScaleNormal="100" zoomScaleSheetLayoutView="100" workbookViewId="0">
      <selection activeCell="A16" sqref="A16"/>
    </sheetView>
  </sheetViews>
  <sheetFormatPr defaultRowHeight="12" x14ac:dyDescent="0.2"/>
  <cols>
    <col min="1" max="1" width="42.7109375" style="123" customWidth="1"/>
    <col min="2" max="9" width="11.42578125" style="123" customWidth="1"/>
    <col min="10" max="12" width="8" style="123" customWidth="1"/>
    <col min="13" max="13" width="8.42578125" style="123" customWidth="1"/>
    <col min="14" max="14" width="7.85546875" style="123" customWidth="1"/>
    <col min="15" max="20" width="9.140625" style="123" customWidth="1"/>
    <col min="21" max="16384" width="9.140625" style="123"/>
  </cols>
  <sheetData>
    <row r="1" spans="1:15" ht="18.75" x14ac:dyDescent="0.3">
      <c r="A1" s="164" t="s">
        <v>222</v>
      </c>
      <c r="I1" s="165" t="str">
        <f>Obsah!$A$1</f>
        <v>I. čtvrtletí 2019</v>
      </c>
    </row>
    <row r="2" spans="1:15" ht="1.5" customHeight="1" x14ac:dyDescent="0.2">
      <c r="F2" s="178"/>
      <c r="G2" s="178"/>
      <c r="H2" s="178"/>
      <c r="I2" s="178"/>
      <c r="J2" s="178"/>
    </row>
    <row r="3" spans="1:15" ht="5.0999999999999996" customHeight="1" x14ac:dyDescent="0.2">
      <c r="F3" s="178"/>
      <c r="G3" s="178"/>
      <c r="H3" s="178"/>
      <c r="I3" s="178"/>
      <c r="J3" s="178"/>
    </row>
    <row r="4" spans="1:15" ht="5.0999999999999996" customHeight="1" x14ac:dyDescent="0.2">
      <c r="A4" s="279"/>
      <c r="B4" s="245"/>
      <c r="C4" s="245"/>
      <c r="D4" s="245"/>
      <c r="E4" s="245"/>
      <c r="F4" s="184"/>
      <c r="J4" s="184"/>
      <c r="K4" s="239"/>
    </row>
    <row r="5" spans="1:15" ht="12.75" customHeight="1" x14ac:dyDescent="0.2">
      <c r="A5" s="26"/>
      <c r="B5" s="536" t="s">
        <v>8</v>
      </c>
      <c r="C5" s="537"/>
      <c r="D5" s="536" t="s">
        <v>9</v>
      </c>
      <c r="E5" s="537"/>
      <c r="F5" s="536" t="s">
        <v>10</v>
      </c>
      <c r="G5" s="538"/>
      <c r="H5" s="536" t="s">
        <v>7</v>
      </c>
      <c r="I5" s="538"/>
    </row>
    <row r="6" spans="1:15" x14ac:dyDescent="0.2">
      <c r="A6" s="26"/>
      <c r="B6" s="340" t="s">
        <v>282</v>
      </c>
      <c r="C6" s="340" t="s">
        <v>52</v>
      </c>
      <c r="D6" s="340" t="s">
        <v>282</v>
      </c>
      <c r="E6" s="340" t="s">
        <v>52</v>
      </c>
      <c r="F6" s="340" t="s">
        <v>282</v>
      </c>
      <c r="G6" s="341" t="s">
        <v>52</v>
      </c>
      <c r="H6" s="340" t="s">
        <v>282</v>
      </c>
      <c r="I6" s="341" t="s">
        <v>52</v>
      </c>
      <c r="J6" s="184"/>
      <c r="O6" s="184"/>
    </row>
    <row r="7" spans="1:15" x14ac:dyDescent="0.2">
      <c r="A7" s="243" t="s">
        <v>245</v>
      </c>
      <c r="B7" s="347">
        <v>1290.027</v>
      </c>
      <c r="C7" s="344">
        <v>2.9236679919935331E-2</v>
      </c>
      <c r="D7" s="345">
        <v>1290.027</v>
      </c>
      <c r="E7" s="344">
        <v>2.9254596574800656E-2</v>
      </c>
      <c r="F7" s="345">
        <v>1284.028</v>
      </c>
      <c r="G7" s="344">
        <v>2.9118755613076201E-2</v>
      </c>
      <c r="H7" s="345">
        <v>1284.028</v>
      </c>
      <c r="I7" s="344">
        <v>2.9118755613076201E-2</v>
      </c>
      <c r="J7" s="187"/>
      <c r="O7" s="92"/>
    </row>
    <row r="8" spans="1:15" x14ac:dyDescent="0.2">
      <c r="A8" s="240" t="s">
        <v>283</v>
      </c>
      <c r="B8" s="347">
        <v>904410.05300000019</v>
      </c>
      <c r="C8" s="344">
        <v>4.1264971998487304E-2</v>
      </c>
      <c r="D8" s="345">
        <v>681456.02099999972</v>
      </c>
      <c r="E8" s="344">
        <v>3.8974912222722667E-2</v>
      </c>
      <c r="F8" s="345">
        <v>605090.93499999994</v>
      </c>
      <c r="G8" s="344">
        <v>3.779073273417119E-2</v>
      </c>
      <c r="H8" s="345">
        <v>2190957.0090000001</v>
      </c>
      <c r="I8" s="344">
        <v>3.9538512561262659E-2</v>
      </c>
      <c r="J8" s="187"/>
      <c r="O8" s="92"/>
    </row>
    <row r="9" spans="1:15" x14ac:dyDescent="0.2">
      <c r="A9" s="241" t="s">
        <v>284</v>
      </c>
      <c r="B9" s="346">
        <v>559230.25199999998</v>
      </c>
      <c r="C9" s="343">
        <v>4.0076910155587717E-2</v>
      </c>
      <c r="D9" s="342">
        <v>428120.44700000004</v>
      </c>
      <c r="E9" s="343">
        <v>3.949525403186635E-2</v>
      </c>
      <c r="F9" s="342">
        <v>347563.71400000004</v>
      </c>
      <c r="G9" s="343">
        <v>3.7358914249334324E-2</v>
      </c>
      <c r="H9" s="342">
        <v>1334914.4130000002</v>
      </c>
      <c r="I9" s="343">
        <v>3.9150392691890031E-2</v>
      </c>
      <c r="J9" s="176"/>
      <c r="K9" s="178"/>
      <c r="L9" s="178" t="str">
        <f>+B5</f>
        <v>Leden</v>
      </c>
      <c r="M9" s="178" t="str">
        <f>+D5</f>
        <v>Únor</v>
      </c>
      <c r="N9" s="178" t="str">
        <f>+F5</f>
        <v>Březen</v>
      </c>
      <c r="O9" s="179"/>
    </row>
    <row r="10" spans="1:15" x14ac:dyDescent="0.2">
      <c r="A10" s="57" t="s">
        <v>44</v>
      </c>
      <c r="B10" s="348">
        <v>8877.9779999999992</v>
      </c>
      <c r="C10" s="73">
        <v>1.0886732467395072E-2</v>
      </c>
      <c r="D10" s="363">
        <v>8114.7150000000001</v>
      </c>
      <c r="E10" s="368">
        <v>1.2530936865848056E-2</v>
      </c>
      <c r="F10" s="363">
        <v>8220.0299999999988</v>
      </c>
      <c r="G10" s="368">
        <v>1.233966252680356E-2</v>
      </c>
      <c r="H10" s="363">
        <v>25212.722999999998</v>
      </c>
      <c r="I10" s="368">
        <v>1.1841364581740746E-2</v>
      </c>
      <c r="J10" s="176"/>
      <c r="K10" s="178" t="str">
        <f>+A10</f>
        <v>Biomasa</v>
      </c>
      <c r="L10" s="168">
        <f>+B10</f>
        <v>8877.9779999999992</v>
      </c>
      <c r="M10" s="168">
        <f>+D10</f>
        <v>8114.7150000000001</v>
      </c>
      <c r="N10" s="168">
        <f>+F10</f>
        <v>8220.0299999999988</v>
      </c>
      <c r="O10" s="246"/>
    </row>
    <row r="11" spans="1:15" x14ac:dyDescent="0.2">
      <c r="A11" s="57" t="s">
        <v>43</v>
      </c>
      <c r="B11" s="348">
        <v>5912.6220000000003</v>
      </c>
      <c r="C11" s="467">
        <v>8.8208457623882838E-2</v>
      </c>
      <c r="D11" s="381">
        <v>5488.6100000000006</v>
      </c>
      <c r="E11" s="380">
        <v>9.5133043542588211E-2</v>
      </c>
      <c r="F11" s="381">
        <v>4799.3500000000004</v>
      </c>
      <c r="G11" s="368">
        <v>8.4389239920454509E-2</v>
      </c>
      <c r="H11" s="381">
        <v>16200.582</v>
      </c>
      <c r="I11" s="368">
        <v>8.9212349008154584E-2</v>
      </c>
      <c r="J11" s="176"/>
      <c r="K11" s="178" t="str">
        <f t="shared" ref="K11:L25" si="0">+A11</f>
        <v>Bioplyn</v>
      </c>
      <c r="L11" s="168">
        <f t="shared" si="0"/>
        <v>5912.6220000000003</v>
      </c>
      <c r="M11" s="168">
        <f t="shared" ref="M11:M25" si="1">+D11</f>
        <v>5488.6100000000006</v>
      </c>
      <c r="N11" s="168">
        <f t="shared" ref="N11:N25" si="2">+F11</f>
        <v>4799.3500000000004</v>
      </c>
      <c r="O11" s="246"/>
    </row>
    <row r="12" spans="1:15" x14ac:dyDescent="0.2">
      <c r="A12" s="57" t="s">
        <v>42</v>
      </c>
      <c r="B12" s="348">
        <v>226141.66899999999</v>
      </c>
      <c r="C12" s="467">
        <v>0.11267721860884761</v>
      </c>
      <c r="D12" s="381">
        <v>166458.55600000001</v>
      </c>
      <c r="E12" s="380">
        <v>0.1209961737306685</v>
      </c>
      <c r="F12" s="381">
        <v>111436.344</v>
      </c>
      <c r="G12" s="368">
        <v>9.9591478955556353E-2</v>
      </c>
      <c r="H12" s="381">
        <v>504036.56899999996</v>
      </c>
      <c r="I12" s="368">
        <v>0.1119669429625363</v>
      </c>
      <c r="J12" s="176"/>
      <c r="K12" s="178" t="str">
        <f t="shared" si="0"/>
        <v>Černé uhlí</v>
      </c>
      <c r="L12" s="168">
        <f t="shared" si="0"/>
        <v>226141.66899999999</v>
      </c>
      <c r="M12" s="168">
        <f t="shared" si="1"/>
        <v>166458.55600000001</v>
      </c>
      <c r="N12" s="168">
        <f t="shared" si="2"/>
        <v>111436.344</v>
      </c>
      <c r="O12" s="246"/>
    </row>
    <row r="13" spans="1:15" x14ac:dyDescent="0.2">
      <c r="A13" s="57" t="s">
        <v>67</v>
      </c>
      <c r="B13" s="348">
        <v>0</v>
      </c>
      <c r="C13" s="467">
        <v>0</v>
      </c>
      <c r="D13" s="381">
        <v>0</v>
      </c>
      <c r="E13" s="380">
        <v>0</v>
      </c>
      <c r="F13" s="381">
        <v>0</v>
      </c>
      <c r="G13" s="368">
        <v>0</v>
      </c>
      <c r="H13" s="381">
        <v>0</v>
      </c>
      <c r="I13" s="368">
        <v>0</v>
      </c>
      <c r="J13" s="176"/>
      <c r="K13" s="178" t="str">
        <f t="shared" si="0"/>
        <v>Elektrická energie</v>
      </c>
      <c r="L13" s="168">
        <f t="shared" si="0"/>
        <v>0</v>
      </c>
      <c r="M13" s="168">
        <f t="shared" si="1"/>
        <v>0</v>
      </c>
      <c r="N13" s="168">
        <f t="shared" si="2"/>
        <v>0</v>
      </c>
      <c r="O13" s="246"/>
    </row>
    <row r="14" spans="1:15" x14ac:dyDescent="0.2">
      <c r="A14" s="57" t="s">
        <v>68</v>
      </c>
      <c r="B14" s="348">
        <v>0</v>
      </c>
      <c r="C14" s="467">
        <v>0</v>
      </c>
      <c r="D14" s="381">
        <v>0</v>
      </c>
      <c r="E14" s="380">
        <v>0</v>
      </c>
      <c r="F14" s="381">
        <v>0</v>
      </c>
      <c r="G14" s="368">
        <v>0</v>
      </c>
      <c r="H14" s="381">
        <v>0</v>
      </c>
      <c r="I14" s="368">
        <v>0</v>
      </c>
      <c r="J14" s="176"/>
      <c r="K14" s="178" t="str">
        <f t="shared" si="0"/>
        <v>Energie prostředí (tepelné čerpadlo)</v>
      </c>
      <c r="L14" s="168">
        <f t="shared" si="0"/>
        <v>0</v>
      </c>
      <c r="M14" s="168">
        <f t="shared" si="1"/>
        <v>0</v>
      </c>
      <c r="N14" s="168">
        <f t="shared" si="2"/>
        <v>0</v>
      </c>
      <c r="O14" s="246"/>
    </row>
    <row r="15" spans="1:15" x14ac:dyDescent="0.2">
      <c r="A15" s="57" t="s">
        <v>69</v>
      </c>
      <c r="B15" s="348">
        <v>0</v>
      </c>
      <c r="C15" s="467">
        <v>0</v>
      </c>
      <c r="D15" s="381">
        <v>0</v>
      </c>
      <c r="E15" s="380">
        <v>0</v>
      </c>
      <c r="F15" s="381">
        <v>0</v>
      </c>
      <c r="G15" s="368">
        <v>0</v>
      </c>
      <c r="H15" s="381">
        <v>0</v>
      </c>
      <c r="I15" s="368">
        <v>0</v>
      </c>
      <c r="J15" s="176"/>
      <c r="K15" s="178" t="str">
        <f t="shared" si="0"/>
        <v>Energie Slunce (solární kolektor)</v>
      </c>
      <c r="L15" s="168">
        <f t="shared" si="0"/>
        <v>0</v>
      </c>
      <c r="M15" s="168">
        <f t="shared" si="1"/>
        <v>0</v>
      </c>
      <c r="N15" s="168">
        <f t="shared" si="2"/>
        <v>0</v>
      </c>
      <c r="O15" s="246"/>
    </row>
    <row r="16" spans="1:15" x14ac:dyDescent="0.2">
      <c r="A16" s="57" t="s">
        <v>41</v>
      </c>
      <c r="B16" s="348">
        <v>185008.83899999998</v>
      </c>
      <c r="C16" s="467">
        <v>2.7584525986646537E-2</v>
      </c>
      <c r="D16" s="381">
        <v>144650.98699999999</v>
      </c>
      <c r="E16" s="380">
        <v>2.7170427014176057E-2</v>
      </c>
      <c r="F16" s="381">
        <v>135032.96799999999</v>
      </c>
      <c r="G16" s="368">
        <v>3.0631541909563686E-2</v>
      </c>
      <c r="H16" s="381">
        <v>464692.79399999999</v>
      </c>
      <c r="I16" s="368">
        <v>2.8267504182722499E-2</v>
      </c>
      <c r="J16" s="176"/>
      <c r="K16" s="178" t="str">
        <f t="shared" si="0"/>
        <v>Hnědé uhlí</v>
      </c>
      <c r="L16" s="168">
        <f t="shared" si="0"/>
        <v>185008.83899999998</v>
      </c>
      <c r="M16" s="168">
        <f t="shared" si="1"/>
        <v>144650.98699999999</v>
      </c>
      <c r="N16" s="168">
        <f t="shared" si="2"/>
        <v>135032.96799999999</v>
      </c>
      <c r="O16" s="246"/>
    </row>
    <row r="17" spans="1:18" x14ac:dyDescent="0.2">
      <c r="A17" s="57" t="s">
        <v>80</v>
      </c>
      <c r="B17" s="348">
        <v>0</v>
      </c>
      <c r="C17" s="467">
        <v>0</v>
      </c>
      <c r="D17" s="381">
        <v>0</v>
      </c>
      <c r="E17" s="380">
        <v>0</v>
      </c>
      <c r="F17" s="381">
        <v>0</v>
      </c>
      <c r="G17" s="368">
        <v>0</v>
      </c>
      <c r="H17" s="381">
        <v>0</v>
      </c>
      <c r="I17" s="368">
        <v>0</v>
      </c>
      <c r="J17" s="176"/>
      <c r="K17" s="178" t="str">
        <f t="shared" si="0"/>
        <v>Jaderné palivo</v>
      </c>
      <c r="L17" s="168">
        <f t="shared" si="0"/>
        <v>0</v>
      </c>
      <c r="M17" s="168">
        <f t="shared" si="1"/>
        <v>0</v>
      </c>
      <c r="N17" s="168">
        <f t="shared" si="2"/>
        <v>0</v>
      </c>
      <c r="O17" s="246"/>
    </row>
    <row r="18" spans="1:18" x14ac:dyDescent="0.2">
      <c r="A18" s="57" t="s">
        <v>40</v>
      </c>
      <c r="B18" s="348">
        <v>0</v>
      </c>
      <c r="C18" s="467">
        <v>0</v>
      </c>
      <c r="D18" s="381">
        <v>0</v>
      </c>
      <c r="E18" s="380">
        <v>0</v>
      </c>
      <c r="F18" s="381">
        <v>0</v>
      </c>
      <c r="G18" s="368">
        <v>0</v>
      </c>
      <c r="H18" s="381">
        <v>0</v>
      </c>
      <c r="I18" s="368">
        <v>0</v>
      </c>
      <c r="J18" s="176"/>
      <c r="K18" s="178" t="str">
        <f t="shared" si="0"/>
        <v>Koks</v>
      </c>
      <c r="L18" s="168">
        <f t="shared" si="0"/>
        <v>0</v>
      </c>
      <c r="M18" s="168">
        <f t="shared" si="1"/>
        <v>0</v>
      </c>
      <c r="N18" s="168">
        <f t="shared" si="2"/>
        <v>0</v>
      </c>
      <c r="O18" s="246"/>
    </row>
    <row r="19" spans="1:18" x14ac:dyDescent="0.2">
      <c r="A19" s="57" t="s">
        <v>39</v>
      </c>
      <c r="B19" s="348">
        <v>0</v>
      </c>
      <c r="C19" s="467">
        <v>0</v>
      </c>
      <c r="D19" s="381">
        <v>0</v>
      </c>
      <c r="E19" s="380">
        <v>0</v>
      </c>
      <c r="F19" s="381">
        <v>0</v>
      </c>
      <c r="G19" s="368">
        <v>0</v>
      </c>
      <c r="H19" s="381">
        <v>0</v>
      </c>
      <c r="I19" s="368">
        <v>0</v>
      </c>
      <c r="J19" s="176"/>
      <c r="K19" s="178" t="str">
        <f t="shared" si="0"/>
        <v>Odpadní teplo</v>
      </c>
      <c r="L19" s="168">
        <f t="shared" si="0"/>
        <v>0</v>
      </c>
      <c r="M19" s="168">
        <f t="shared" si="1"/>
        <v>0</v>
      </c>
      <c r="N19" s="168">
        <f t="shared" si="2"/>
        <v>0</v>
      </c>
      <c r="O19" s="246"/>
    </row>
    <row r="20" spans="1:18" x14ac:dyDescent="0.2">
      <c r="A20" s="57" t="s">
        <v>38</v>
      </c>
      <c r="B20" s="348">
        <v>1260.835</v>
      </c>
      <c r="C20" s="467">
        <v>8.5581237811901634E-2</v>
      </c>
      <c r="D20" s="381">
        <v>1420.5820000000001</v>
      </c>
      <c r="E20" s="380">
        <v>0.11580977542760323</v>
      </c>
      <c r="F20" s="381">
        <v>5193.9229999999998</v>
      </c>
      <c r="G20" s="368">
        <v>0.40316007982284291</v>
      </c>
      <c r="H20" s="381">
        <v>7875.34</v>
      </c>
      <c r="I20" s="368">
        <v>0.19746527713613041</v>
      </c>
      <c r="J20" s="176"/>
      <c r="K20" s="178" t="str">
        <f t="shared" si="0"/>
        <v>Ostatní kapalná paliva</v>
      </c>
      <c r="L20" s="168">
        <f t="shared" si="0"/>
        <v>1260.835</v>
      </c>
      <c r="M20" s="168">
        <f t="shared" si="1"/>
        <v>1420.5820000000001</v>
      </c>
      <c r="N20" s="168">
        <f t="shared" si="2"/>
        <v>5193.9229999999998</v>
      </c>
      <c r="O20" s="246"/>
    </row>
    <row r="21" spans="1:18" x14ac:dyDescent="0.2">
      <c r="A21" s="57" t="s">
        <v>37</v>
      </c>
      <c r="B21" s="348">
        <v>0</v>
      </c>
      <c r="C21" s="467">
        <v>0</v>
      </c>
      <c r="D21" s="381">
        <v>0</v>
      </c>
      <c r="E21" s="380">
        <v>0</v>
      </c>
      <c r="F21" s="381">
        <v>99.147000000000006</v>
      </c>
      <c r="G21" s="368">
        <v>3.8124255622831314E-4</v>
      </c>
      <c r="H21" s="381">
        <v>99.147000000000006</v>
      </c>
      <c r="I21" s="368">
        <v>1.2551716672388379E-4</v>
      </c>
      <c r="J21" s="176"/>
      <c r="K21" s="178" t="str">
        <f t="shared" si="0"/>
        <v>Ostatní pevná paliva</v>
      </c>
      <c r="L21" s="168">
        <f t="shared" si="0"/>
        <v>0</v>
      </c>
      <c r="M21" s="168">
        <f t="shared" si="1"/>
        <v>0</v>
      </c>
      <c r="N21" s="168">
        <f t="shared" si="2"/>
        <v>99.147000000000006</v>
      </c>
      <c r="O21" s="246"/>
    </row>
    <row r="22" spans="1:18" x14ac:dyDescent="0.2">
      <c r="A22" s="57" t="s">
        <v>36</v>
      </c>
      <c r="B22" s="348">
        <v>0</v>
      </c>
      <c r="C22" s="467">
        <v>0</v>
      </c>
      <c r="D22" s="381">
        <v>0</v>
      </c>
      <c r="E22" s="380">
        <v>0</v>
      </c>
      <c r="F22" s="381">
        <v>0</v>
      </c>
      <c r="G22" s="368">
        <v>0</v>
      </c>
      <c r="H22" s="381">
        <v>0</v>
      </c>
      <c r="I22" s="368">
        <v>0</v>
      </c>
      <c r="J22" s="176"/>
      <c r="K22" s="178" t="str">
        <f t="shared" si="0"/>
        <v>Ostatní plyny</v>
      </c>
      <c r="L22" s="168">
        <f t="shared" si="0"/>
        <v>0</v>
      </c>
      <c r="M22" s="168">
        <f t="shared" si="1"/>
        <v>0</v>
      </c>
      <c r="N22" s="168">
        <f t="shared" si="2"/>
        <v>0</v>
      </c>
      <c r="O22" s="246"/>
    </row>
    <row r="23" spans="1:18" x14ac:dyDescent="0.2">
      <c r="A23" s="57" t="s">
        <v>3</v>
      </c>
      <c r="B23" s="348">
        <v>0</v>
      </c>
      <c r="C23" s="467">
        <v>0</v>
      </c>
      <c r="D23" s="381">
        <v>0</v>
      </c>
      <c r="E23" s="380">
        <v>0</v>
      </c>
      <c r="F23" s="381">
        <v>0</v>
      </c>
      <c r="G23" s="368">
        <v>0</v>
      </c>
      <c r="H23" s="381">
        <v>0</v>
      </c>
      <c r="I23" s="368">
        <v>0</v>
      </c>
      <c r="J23" s="176"/>
      <c r="K23" s="178" t="str">
        <f t="shared" si="0"/>
        <v>Ostatní</v>
      </c>
      <c r="L23" s="168">
        <f t="shared" si="0"/>
        <v>0</v>
      </c>
      <c r="M23" s="168">
        <f t="shared" si="1"/>
        <v>0</v>
      </c>
      <c r="N23" s="168">
        <f t="shared" si="2"/>
        <v>0</v>
      </c>
      <c r="O23" s="246"/>
    </row>
    <row r="24" spans="1:18" x14ac:dyDescent="0.2">
      <c r="A24" s="57" t="s">
        <v>35</v>
      </c>
      <c r="B24" s="348">
        <v>2724.3900000000003</v>
      </c>
      <c r="C24" s="467">
        <v>0.42841137014617198</v>
      </c>
      <c r="D24" s="381">
        <v>2228.5899999999997</v>
      </c>
      <c r="E24" s="380">
        <v>0.44232984187718905</v>
      </c>
      <c r="F24" s="381">
        <v>2684.9490000000001</v>
      </c>
      <c r="G24" s="368">
        <v>0.56142703453207798</v>
      </c>
      <c r="H24" s="381">
        <v>7637.9290000000001</v>
      </c>
      <c r="I24" s="368">
        <v>0.47206137670767684</v>
      </c>
      <c r="J24" s="176"/>
      <c r="K24" s="178" t="str">
        <f t="shared" si="0"/>
        <v>Topné oleje</v>
      </c>
      <c r="L24" s="168">
        <f t="shared" si="0"/>
        <v>2724.3900000000003</v>
      </c>
      <c r="M24" s="168">
        <f t="shared" si="1"/>
        <v>2228.5899999999997</v>
      </c>
      <c r="N24" s="168">
        <f t="shared" si="2"/>
        <v>2684.9490000000001</v>
      </c>
      <c r="O24" s="246"/>
    </row>
    <row r="25" spans="1:18" x14ac:dyDescent="0.2">
      <c r="A25" s="218" t="s">
        <v>34</v>
      </c>
      <c r="B25" s="350">
        <v>129303.91899999998</v>
      </c>
      <c r="C25" s="468">
        <v>3.6967594591174067E-2</v>
      </c>
      <c r="D25" s="379">
        <v>99758.407000000007</v>
      </c>
      <c r="E25" s="378">
        <v>3.6554624237987617E-2</v>
      </c>
      <c r="F25" s="379">
        <v>80097.002999999997</v>
      </c>
      <c r="G25" s="378">
        <v>3.4574569492611888E-2</v>
      </c>
      <c r="H25" s="379">
        <v>309159.32900000003</v>
      </c>
      <c r="I25" s="378">
        <v>3.6186784808530374E-2</v>
      </c>
      <c r="J25" s="176"/>
      <c r="K25" s="178" t="str">
        <f t="shared" si="0"/>
        <v>Zemní plyn</v>
      </c>
      <c r="L25" s="168">
        <f t="shared" si="0"/>
        <v>129303.91899999998</v>
      </c>
      <c r="M25" s="168">
        <f t="shared" si="1"/>
        <v>99758.407000000007</v>
      </c>
      <c r="N25" s="168">
        <f t="shared" si="2"/>
        <v>80097.002999999997</v>
      </c>
      <c r="O25" s="173"/>
    </row>
    <row r="26" spans="1:18" ht="13.5" customHeight="1" x14ac:dyDescent="0.2">
      <c r="A26" s="242" t="s">
        <v>285</v>
      </c>
      <c r="B26" s="346">
        <v>518823.3349999999</v>
      </c>
      <c r="C26" s="370">
        <v>3.9895378743434996E-2</v>
      </c>
      <c r="D26" s="367">
        <v>393443.89299999992</v>
      </c>
      <c r="E26" s="370">
        <v>3.914030210939777E-2</v>
      </c>
      <c r="F26" s="367">
        <v>317959.32700000005</v>
      </c>
      <c r="G26" s="370">
        <v>3.7401732748194999E-2</v>
      </c>
      <c r="H26" s="367">
        <v>1230226.5549999999</v>
      </c>
      <c r="I26" s="370">
        <v>3.8983116743603545E-2</v>
      </c>
      <c r="J26" s="17"/>
      <c r="K26" s="178"/>
      <c r="L26" s="178" t="str">
        <f>+L9</f>
        <v>Leden</v>
      </c>
      <c r="M26" s="178" t="str">
        <f t="shared" ref="M26:N26" si="3">+M9</f>
        <v>Únor</v>
      </c>
      <c r="N26" s="178" t="str">
        <f t="shared" si="3"/>
        <v>Březen</v>
      </c>
      <c r="O26" s="127"/>
      <c r="P26" s="226"/>
      <c r="Q26" s="226"/>
      <c r="R26" s="226"/>
    </row>
    <row r="27" spans="1:18" ht="12.75" customHeight="1" x14ac:dyDescent="0.2">
      <c r="A27" s="57" t="s">
        <v>29</v>
      </c>
      <c r="B27" s="348">
        <v>95604.434999999998</v>
      </c>
      <c r="C27" s="368">
        <v>3.1549863426669156E-2</v>
      </c>
      <c r="D27" s="363">
        <v>63453.316999999988</v>
      </c>
      <c r="E27" s="368">
        <v>2.621221770356099E-2</v>
      </c>
      <c r="F27" s="363">
        <v>53864.251000000004</v>
      </c>
      <c r="G27" s="368">
        <v>2.4546311353740986E-2</v>
      </c>
      <c r="H27" s="363">
        <v>212922.00299999997</v>
      </c>
      <c r="I27" s="368">
        <v>2.7849647790112758E-2</v>
      </c>
      <c r="J27" s="176"/>
      <c r="K27" s="178" t="str">
        <f>+A27</f>
        <v>Průmysl</v>
      </c>
      <c r="L27" s="168">
        <f t="shared" ref="L27:L34" si="4">+B27</f>
        <v>95604.434999999998</v>
      </c>
      <c r="M27" s="168">
        <f t="shared" ref="M27:M34" si="5">+D27</f>
        <v>63453.316999999988</v>
      </c>
      <c r="N27" s="168">
        <f t="shared" ref="N27:N34" si="6">+F27</f>
        <v>53864.251000000004</v>
      </c>
      <c r="O27" s="127"/>
      <c r="P27" s="246"/>
      <c r="Q27" s="246"/>
      <c r="R27" s="246"/>
    </row>
    <row r="28" spans="1:18" ht="12.75" customHeight="1" x14ac:dyDescent="0.2">
      <c r="A28" s="57" t="s">
        <v>0</v>
      </c>
      <c r="B28" s="348">
        <v>0</v>
      </c>
      <c r="C28" s="380">
        <v>0</v>
      </c>
      <c r="D28" s="381">
        <v>5798</v>
      </c>
      <c r="E28" s="380">
        <v>2.1969046870931187E-2</v>
      </c>
      <c r="F28" s="381">
        <v>6291</v>
      </c>
      <c r="G28" s="368">
        <v>2.7722701315880428E-2</v>
      </c>
      <c r="H28" s="381">
        <v>12089</v>
      </c>
      <c r="I28" s="368">
        <v>1.4836780175059228E-2</v>
      </c>
      <c r="J28" s="176"/>
      <c r="K28" s="178" t="str">
        <f t="shared" ref="K28:K34" si="7">+A28</f>
        <v>Energetika</v>
      </c>
      <c r="L28" s="168">
        <f t="shared" si="4"/>
        <v>0</v>
      </c>
      <c r="M28" s="168">
        <f t="shared" si="5"/>
        <v>5798</v>
      </c>
      <c r="N28" s="168">
        <f t="shared" si="6"/>
        <v>6291</v>
      </c>
      <c r="O28" s="127"/>
    </row>
    <row r="29" spans="1:18" ht="12.75" customHeight="1" x14ac:dyDescent="0.2">
      <c r="A29" s="57" t="s">
        <v>1</v>
      </c>
      <c r="B29" s="348">
        <v>303.39999999999998</v>
      </c>
      <c r="C29" s="380">
        <v>2.2175390292716321E-3</v>
      </c>
      <c r="D29" s="381">
        <v>234.2</v>
      </c>
      <c r="E29" s="380">
        <v>1.9937303225542389E-3</v>
      </c>
      <c r="F29" s="381">
        <v>167</v>
      </c>
      <c r="G29" s="368">
        <v>1.9622359121272692E-3</v>
      </c>
      <c r="H29" s="381">
        <v>704.59999999999991</v>
      </c>
      <c r="I29" s="368">
        <v>2.0760558065250818E-3</v>
      </c>
      <c r="J29" s="176"/>
      <c r="K29" s="178" t="str">
        <f t="shared" si="7"/>
        <v>Doprava</v>
      </c>
      <c r="L29" s="168">
        <f t="shared" si="4"/>
        <v>303.39999999999998</v>
      </c>
      <c r="M29" s="168">
        <f t="shared" si="5"/>
        <v>234.2</v>
      </c>
      <c r="N29" s="168">
        <f t="shared" si="6"/>
        <v>167</v>
      </c>
      <c r="O29" s="127"/>
    </row>
    <row r="30" spans="1:18" ht="12.75" customHeight="1" x14ac:dyDescent="0.2">
      <c r="A30" s="57" t="s">
        <v>2</v>
      </c>
      <c r="B30" s="348">
        <v>6687.0560000000005</v>
      </c>
      <c r="C30" s="380">
        <v>0.10812641374061607</v>
      </c>
      <c r="D30" s="381">
        <v>4687.5439999999999</v>
      </c>
      <c r="E30" s="380">
        <v>0.10736274051547556</v>
      </c>
      <c r="F30" s="381">
        <v>2733.5320000000002</v>
      </c>
      <c r="G30" s="368">
        <v>8.2922980362939672E-2</v>
      </c>
      <c r="H30" s="381">
        <v>14108.132000000001</v>
      </c>
      <c r="I30" s="368">
        <v>0.10188560704787597</v>
      </c>
      <c r="J30" s="176"/>
      <c r="K30" s="178" t="str">
        <f t="shared" si="7"/>
        <v>Stavebnictví</v>
      </c>
      <c r="L30" s="168">
        <f t="shared" si="4"/>
        <v>6687.0560000000005</v>
      </c>
      <c r="M30" s="168">
        <f t="shared" si="5"/>
        <v>4687.5439999999999</v>
      </c>
      <c r="N30" s="168">
        <f t="shared" si="6"/>
        <v>2733.5320000000002</v>
      </c>
    </row>
    <row r="31" spans="1:18" x14ac:dyDescent="0.2">
      <c r="A31" s="57" t="s">
        <v>6</v>
      </c>
      <c r="B31" s="348">
        <v>1060.127</v>
      </c>
      <c r="C31" s="380">
        <v>2.6909050942630429E-2</v>
      </c>
      <c r="D31" s="381">
        <v>1029.9189999999999</v>
      </c>
      <c r="E31" s="380">
        <v>2.935647428720722E-2</v>
      </c>
      <c r="F31" s="381">
        <v>916.28399999999999</v>
      </c>
      <c r="G31" s="368">
        <v>2.4640561665097479E-2</v>
      </c>
      <c r="H31" s="381">
        <v>3006.33</v>
      </c>
      <c r="I31" s="368">
        <v>2.692255004217E-2</v>
      </c>
      <c r="J31" s="176"/>
      <c r="K31" s="178" t="str">
        <f t="shared" si="7"/>
        <v>Zemědělství a lesnictví</v>
      </c>
      <c r="L31" s="168">
        <f t="shared" si="4"/>
        <v>1060.127</v>
      </c>
      <c r="M31" s="168">
        <f t="shared" si="5"/>
        <v>1029.9189999999999</v>
      </c>
      <c r="N31" s="168">
        <f t="shared" si="6"/>
        <v>916.28399999999999</v>
      </c>
    </row>
    <row r="32" spans="1:18" x14ac:dyDescent="0.2">
      <c r="A32" s="57" t="s">
        <v>28</v>
      </c>
      <c r="B32" s="348">
        <v>268962.05699999991</v>
      </c>
      <c r="C32" s="380">
        <v>4.6437033946981787E-2</v>
      </c>
      <c r="D32" s="381">
        <v>204234.11199999994</v>
      </c>
      <c r="E32" s="380">
        <v>4.6442986676443788E-2</v>
      </c>
      <c r="F32" s="381">
        <v>160781.71400000001</v>
      </c>
      <c r="G32" s="368">
        <v>4.3959075440175022E-2</v>
      </c>
      <c r="H32" s="381">
        <v>633977.88299999991</v>
      </c>
      <c r="I32" s="368">
        <v>4.5784400434311354E-2</v>
      </c>
      <c r="J32" s="176"/>
      <c r="K32" s="178" t="str">
        <f t="shared" si="7"/>
        <v>Domácnosti</v>
      </c>
      <c r="L32" s="168">
        <f t="shared" si="4"/>
        <v>268962.05699999991</v>
      </c>
      <c r="M32" s="168">
        <f t="shared" si="5"/>
        <v>204234.11199999994</v>
      </c>
      <c r="N32" s="168">
        <f t="shared" si="6"/>
        <v>160781.71400000001</v>
      </c>
    </row>
    <row r="33" spans="1:14" x14ac:dyDescent="0.2">
      <c r="A33" s="57" t="s">
        <v>5</v>
      </c>
      <c r="B33" s="348">
        <v>143015.17600000004</v>
      </c>
      <c r="C33" s="380">
        <v>4.3716261622252506E-2</v>
      </c>
      <c r="D33" s="381">
        <v>111573.62400000001</v>
      </c>
      <c r="E33" s="380">
        <v>4.450091354879445E-2</v>
      </c>
      <c r="F33" s="381">
        <v>91251.905999999988</v>
      </c>
      <c r="G33" s="368">
        <v>4.4440537804962911E-2</v>
      </c>
      <c r="H33" s="381">
        <v>345840.70600000001</v>
      </c>
      <c r="I33" s="368">
        <v>4.4157334460924152E-2</v>
      </c>
      <c r="J33" s="176"/>
      <c r="K33" s="178" t="str">
        <f t="shared" si="7"/>
        <v>Obchod, služby, školství, zdravotnictví</v>
      </c>
      <c r="L33" s="168">
        <f t="shared" si="4"/>
        <v>143015.17600000004</v>
      </c>
      <c r="M33" s="168">
        <f t="shared" si="5"/>
        <v>111573.62400000001</v>
      </c>
      <c r="N33" s="168">
        <f t="shared" si="6"/>
        <v>91251.905999999988</v>
      </c>
    </row>
    <row r="34" spans="1:14" ht="12.75" thickBot="1" x14ac:dyDescent="0.25">
      <c r="A34" s="58" t="s">
        <v>3</v>
      </c>
      <c r="B34" s="349">
        <v>3191.0839999999998</v>
      </c>
      <c r="C34" s="369">
        <v>9.146079963479473E-3</v>
      </c>
      <c r="D34" s="364">
        <v>2433.1769999999997</v>
      </c>
      <c r="E34" s="369">
        <v>9.1295795285726792E-3</v>
      </c>
      <c r="F34" s="364">
        <v>1953.64</v>
      </c>
      <c r="G34" s="369">
        <v>9.1404447222828266E-3</v>
      </c>
      <c r="H34" s="364">
        <v>7577.9009999999998</v>
      </c>
      <c r="I34" s="369">
        <v>9.1393235791395987E-3</v>
      </c>
      <c r="J34" s="176"/>
      <c r="K34" s="178" t="str">
        <f t="shared" si="7"/>
        <v>Ostatní</v>
      </c>
      <c r="L34" s="168">
        <f t="shared" si="4"/>
        <v>3191.0839999999998</v>
      </c>
      <c r="M34" s="168">
        <f t="shared" si="5"/>
        <v>2433.1769999999997</v>
      </c>
      <c r="N34" s="168">
        <f t="shared" si="6"/>
        <v>1953.64</v>
      </c>
    </row>
    <row r="35" spans="1:14" ht="18" customHeight="1" x14ac:dyDescent="0.2">
      <c r="A35" s="351" t="s">
        <v>259</v>
      </c>
      <c r="B35" s="244"/>
      <c r="C35" s="244"/>
      <c r="D35" s="14"/>
      <c r="F35" s="17"/>
      <c r="G35" s="178"/>
      <c r="H35" s="178"/>
      <c r="I35" s="4" t="s">
        <v>82</v>
      </c>
      <c r="J35" s="178"/>
    </row>
    <row r="36" spans="1:14" x14ac:dyDescent="0.2">
      <c r="A36" s="119"/>
      <c r="B36" s="119"/>
      <c r="C36" s="119"/>
    </row>
    <row r="37" spans="1:14" x14ac:dyDescent="0.2">
      <c r="B37" s="127"/>
      <c r="C37" s="127"/>
      <c r="D37" s="127"/>
    </row>
    <row r="38" spans="1:14" x14ac:dyDescent="0.2">
      <c r="B38" s="127"/>
      <c r="C38" s="127"/>
      <c r="D38" s="127"/>
    </row>
    <row r="39" spans="1:14" x14ac:dyDescent="0.2">
      <c r="B39" s="127"/>
      <c r="C39" s="127"/>
      <c r="D39" s="127"/>
      <c r="L39" s="184" t="s">
        <v>253</v>
      </c>
      <c r="M39" s="219">
        <v>2.9118755613076201E-2</v>
      </c>
    </row>
    <row r="40" spans="1:14" x14ac:dyDescent="0.2">
      <c r="B40" s="226"/>
      <c r="C40" s="226"/>
      <c r="D40" s="226"/>
      <c r="L40" s="184" t="s">
        <v>66</v>
      </c>
      <c r="M40" s="219">
        <v>3.9538512561262659E-2</v>
      </c>
    </row>
    <row r="41" spans="1:14" x14ac:dyDescent="0.2">
      <c r="B41" s="127"/>
      <c r="C41" s="127"/>
      <c r="D41" s="127"/>
      <c r="L41" s="184" t="s">
        <v>182</v>
      </c>
      <c r="M41" s="219">
        <v>3.9150392691890031E-2</v>
      </c>
    </row>
  </sheetData>
  <mergeCells count="4">
    <mergeCell ref="B5:C5"/>
    <mergeCell ref="D5:E5"/>
    <mergeCell ref="F5:G5"/>
    <mergeCell ref="H5:I5"/>
  </mergeCells>
  <conditionalFormatting sqref="C10:C25 C27:C34 E10:E25 E27:E34 G10:G25 G27:G34 I10:I25 I27:I34">
    <cfRule type="dataBar" priority="1">
      <dataBar>
        <cfvo type="num" val="0"/>
        <cfvo type="num" val="1"/>
        <color rgb="FF63C384"/>
      </dataBar>
      <extLst>
        <ext xmlns:x14="http://schemas.microsoft.com/office/spreadsheetml/2009/9/main" uri="{B025F937-C7B1-47D3-B67F-A62EFF666E3E}">
          <x14:id>{FB29CA78-2BB6-4C83-B0D7-DB9DDBBF02EB}</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FB29CA78-2BB6-4C83-B0D7-DB9DDBBF02EB}">
            <x14:dataBar minLength="0" maxLength="100" gradient="0" direction="rightToLeft">
              <x14:cfvo type="num">
                <xm:f>0</xm:f>
              </x14:cfvo>
              <x14:cfvo type="num">
                <xm:f>1</xm:f>
              </x14:cfvo>
              <x14:negativeFillColor rgb="FFFF0000"/>
              <x14:axisColor rgb="FF000000"/>
            </x14:dataBar>
          </x14:cfRule>
          <xm:sqref>C10:C25 C27:C34 E10:E25 E27:E34 G10:G25 G27:G34 I10:I25 I27:I34</xm:sqref>
        </x14:conditionalFormatting>
      </x14:conditionalFormatting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2"/>
  <sheetViews>
    <sheetView showGridLines="0" view="pageBreakPreview" zoomScaleNormal="100" zoomScaleSheetLayoutView="100" workbookViewId="0">
      <selection activeCell="S15" sqref="S15"/>
    </sheetView>
  </sheetViews>
  <sheetFormatPr defaultRowHeight="12" x14ac:dyDescent="0.2"/>
  <cols>
    <col min="1" max="1" width="42.7109375" style="123" customWidth="1"/>
    <col min="2" max="9" width="11.42578125" style="123" customWidth="1"/>
    <col min="10" max="12" width="8" style="123" customWidth="1"/>
    <col min="13" max="13" width="8.42578125" style="123" customWidth="1"/>
    <col min="14" max="14" width="7.85546875" style="123" customWidth="1"/>
    <col min="15" max="20" width="9.140625" style="123" customWidth="1"/>
    <col min="21" max="16384" width="9.140625" style="123"/>
  </cols>
  <sheetData>
    <row r="1" spans="1:15" ht="18.75" x14ac:dyDescent="0.3">
      <c r="A1" s="164" t="s">
        <v>223</v>
      </c>
      <c r="I1" s="165" t="str">
        <f>Obsah!$A$1</f>
        <v>I. čtvrtletí 2019</v>
      </c>
    </row>
    <row r="2" spans="1:15" ht="1.5" customHeight="1" x14ac:dyDescent="0.2">
      <c r="F2" s="178"/>
      <c r="G2" s="178"/>
      <c r="H2" s="178"/>
      <c r="I2" s="178"/>
      <c r="J2" s="178"/>
    </row>
    <row r="3" spans="1:15" ht="5.0999999999999996" customHeight="1" x14ac:dyDescent="0.2">
      <c r="F3" s="178"/>
      <c r="G3" s="178"/>
      <c r="H3" s="178"/>
      <c r="I3" s="178"/>
      <c r="J3" s="178"/>
    </row>
    <row r="4" spans="1:15" ht="5.0999999999999996" customHeight="1" x14ac:dyDescent="0.2">
      <c r="A4" s="279"/>
      <c r="B4" s="245"/>
      <c r="C4" s="245"/>
      <c r="D4" s="245"/>
      <c r="E4" s="245"/>
      <c r="F4" s="184"/>
      <c r="J4" s="184"/>
      <c r="K4" s="239"/>
    </row>
    <row r="5" spans="1:15" ht="12.75" customHeight="1" x14ac:dyDescent="0.2">
      <c r="A5" s="26"/>
      <c r="B5" s="536" t="s">
        <v>8</v>
      </c>
      <c r="C5" s="537"/>
      <c r="D5" s="536" t="s">
        <v>9</v>
      </c>
      <c r="E5" s="537"/>
      <c r="F5" s="536" t="s">
        <v>10</v>
      </c>
      <c r="G5" s="538"/>
      <c r="H5" s="536" t="s">
        <v>7</v>
      </c>
      <c r="I5" s="538"/>
    </row>
    <row r="6" spans="1:15" x14ac:dyDescent="0.2">
      <c r="A6" s="26"/>
      <c r="B6" s="340" t="s">
        <v>282</v>
      </c>
      <c r="C6" s="340" t="s">
        <v>52</v>
      </c>
      <c r="D6" s="340" t="s">
        <v>282</v>
      </c>
      <c r="E6" s="340" t="s">
        <v>52</v>
      </c>
      <c r="F6" s="340" t="s">
        <v>282</v>
      </c>
      <c r="G6" s="341" t="s">
        <v>52</v>
      </c>
      <c r="H6" s="340" t="s">
        <v>282</v>
      </c>
      <c r="I6" s="341" t="s">
        <v>52</v>
      </c>
      <c r="J6" s="184"/>
      <c r="O6" s="184"/>
    </row>
    <row r="7" spans="1:15" x14ac:dyDescent="0.2">
      <c r="A7" s="243" t="s">
        <v>245</v>
      </c>
      <c r="B7" s="347">
        <v>3649.2879999999986</v>
      </c>
      <c r="C7" s="344">
        <v>8.2706071416847035E-2</v>
      </c>
      <c r="D7" s="345">
        <v>3649.8289999999984</v>
      </c>
      <c r="E7" s="344">
        <v>8.2769023409593787E-2</v>
      </c>
      <c r="F7" s="345">
        <v>3650.0109999999986</v>
      </c>
      <c r="G7" s="344">
        <v>8.2773723231923155E-2</v>
      </c>
      <c r="H7" s="345">
        <v>3650.0109999999986</v>
      </c>
      <c r="I7" s="344">
        <v>8.2773723231923155E-2</v>
      </c>
      <c r="J7" s="187"/>
      <c r="O7" s="92"/>
    </row>
    <row r="8" spans="1:15" x14ac:dyDescent="0.2">
      <c r="A8" s="240" t="s">
        <v>283</v>
      </c>
      <c r="B8" s="347">
        <v>1049903.8746258959</v>
      </c>
      <c r="C8" s="344">
        <v>4.7903330844046813E-2</v>
      </c>
      <c r="D8" s="345">
        <v>827068.28853561496</v>
      </c>
      <c r="E8" s="344">
        <v>4.7302999686715023E-2</v>
      </c>
      <c r="F8" s="345">
        <v>709562.23924339085</v>
      </c>
      <c r="G8" s="344">
        <v>4.4315449778646938E-2</v>
      </c>
      <c r="H8" s="345">
        <v>2586534.4024049016</v>
      </c>
      <c r="I8" s="344">
        <v>4.6677192906811701E-2</v>
      </c>
      <c r="J8" s="187"/>
      <c r="O8" s="92"/>
    </row>
    <row r="9" spans="1:15" x14ac:dyDescent="0.2">
      <c r="A9" s="241" t="s">
        <v>284</v>
      </c>
      <c r="B9" s="346">
        <v>744623.92924133036</v>
      </c>
      <c r="C9" s="343">
        <v>5.3363040009333236E-2</v>
      </c>
      <c r="D9" s="342">
        <v>569691.0494859803</v>
      </c>
      <c r="E9" s="343">
        <v>5.2555520010305265E-2</v>
      </c>
      <c r="F9" s="342">
        <v>465831.89207560674</v>
      </c>
      <c r="G9" s="343">
        <v>5.0071319328397298E-2</v>
      </c>
      <c r="H9" s="342">
        <v>1780146.8708029175</v>
      </c>
      <c r="I9" s="343">
        <v>5.2208177814597793E-2</v>
      </c>
      <c r="J9" s="176"/>
      <c r="K9" s="178"/>
      <c r="L9" s="178" t="str">
        <f>+B5</f>
        <v>Leden</v>
      </c>
      <c r="M9" s="178" t="str">
        <f>+D5</f>
        <v>Únor</v>
      </c>
      <c r="N9" s="178" t="str">
        <f>+F5</f>
        <v>Březen</v>
      </c>
    </row>
    <row r="10" spans="1:15" x14ac:dyDescent="0.2">
      <c r="A10" s="57" t="s">
        <v>44</v>
      </c>
      <c r="B10" s="348">
        <v>6516.07</v>
      </c>
      <c r="C10" s="73">
        <v>7.9904130004398548E-3</v>
      </c>
      <c r="D10" s="363">
        <v>4564.8109999999997</v>
      </c>
      <c r="E10" s="368">
        <v>7.0490902570858891E-3</v>
      </c>
      <c r="F10" s="363">
        <v>4029.6509999999998</v>
      </c>
      <c r="G10" s="368">
        <v>6.0491912366252313E-3</v>
      </c>
      <c r="H10" s="363">
        <v>15110.531999999999</v>
      </c>
      <c r="I10" s="368">
        <v>7.0967867467571898E-3</v>
      </c>
      <c r="J10" s="176"/>
      <c r="K10" s="178" t="str">
        <f>+A10</f>
        <v>Biomasa</v>
      </c>
      <c r="L10" s="168">
        <f>+B10</f>
        <v>6516.07</v>
      </c>
      <c r="M10" s="168">
        <f>+D10</f>
        <v>4564.8109999999997</v>
      </c>
      <c r="N10" s="168">
        <f>+F10</f>
        <v>4029.6509999999998</v>
      </c>
    </row>
    <row r="11" spans="1:15" x14ac:dyDescent="0.2">
      <c r="A11" s="57" t="s">
        <v>43</v>
      </c>
      <c r="B11" s="348">
        <v>4729.4230000000007</v>
      </c>
      <c r="C11" s="467">
        <v>7.0556701964190657E-2</v>
      </c>
      <c r="D11" s="381">
        <v>4104.6480000000001</v>
      </c>
      <c r="E11" s="380">
        <v>7.1145090817346754E-2</v>
      </c>
      <c r="F11" s="381">
        <v>5009.9759999999997</v>
      </c>
      <c r="G11" s="368">
        <v>8.8092776450919175E-2</v>
      </c>
      <c r="H11" s="381">
        <v>13844.046999999999</v>
      </c>
      <c r="I11" s="368">
        <v>7.6235529850056952E-2</v>
      </c>
      <c r="J11" s="176"/>
      <c r="K11" s="178" t="str">
        <f t="shared" ref="K11:L25" si="0">+A11</f>
        <v>Bioplyn</v>
      </c>
      <c r="L11" s="168">
        <f t="shared" si="0"/>
        <v>4729.4230000000007</v>
      </c>
      <c r="M11" s="168">
        <f t="shared" ref="M11:M25" si="1">+D11</f>
        <v>4104.6480000000001</v>
      </c>
      <c r="N11" s="168">
        <f t="shared" ref="N11:N25" si="2">+F11</f>
        <v>5009.9759999999997</v>
      </c>
      <c r="O11" s="246"/>
    </row>
    <row r="12" spans="1:15" x14ac:dyDescent="0.2">
      <c r="A12" s="57" t="s">
        <v>42</v>
      </c>
      <c r="B12" s="348">
        <v>10776</v>
      </c>
      <c r="C12" s="467">
        <v>5.3692435945050963E-3</v>
      </c>
      <c r="D12" s="381">
        <v>7072</v>
      </c>
      <c r="E12" s="380">
        <v>5.1405284365394089E-3</v>
      </c>
      <c r="F12" s="381">
        <v>5306</v>
      </c>
      <c r="G12" s="368">
        <v>4.7420111641331489E-3</v>
      </c>
      <c r="H12" s="381">
        <v>23154</v>
      </c>
      <c r="I12" s="368">
        <v>5.1434414818313815E-3</v>
      </c>
      <c r="J12" s="176"/>
      <c r="K12" s="178" t="str">
        <f t="shared" si="0"/>
        <v>Černé uhlí</v>
      </c>
      <c r="L12" s="168">
        <f t="shared" si="0"/>
        <v>10776</v>
      </c>
      <c r="M12" s="168">
        <f t="shared" si="1"/>
        <v>7072</v>
      </c>
      <c r="N12" s="168">
        <f t="shared" si="2"/>
        <v>5306</v>
      </c>
      <c r="O12" s="246"/>
    </row>
    <row r="13" spans="1:15" x14ac:dyDescent="0.2">
      <c r="A13" s="57" t="s">
        <v>67</v>
      </c>
      <c r="B13" s="348">
        <v>0</v>
      </c>
      <c r="C13" s="467">
        <v>0</v>
      </c>
      <c r="D13" s="381">
        <v>0</v>
      </c>
      <c r="E13" s="380">
        <v>0</v>
      </c>
      <c r="F13" s="381">
        <v>0</v>
      </c>
      <c r="G13" s="368">
        <v>0</v>
      </c>
      <c r="H13" s="381">
        <v>0</v>
      </c>
      <c r="I13" s="368">
        <v>0</v>
      </c>
      <c r="J13" s="176"/>
      <c r="K13" s="178" t="str">
        <f t="shared" si="0"/>
        <v>Elektrická energie</v>
      </c>
      <c r="L13" s="168">
        <f t="shared" si="0"/>
        <v>0</v>
      </c>
      <c r="M13" s="168">
        <f t="shared" si="1"/>
        <v>0</v>
      </c>
      <c r="N13" s="168">
        <f t="shared" si="2"/>
        <v>0</v>
      </c>
      <c r="O13" s="246"/>
    </row>
    <row r="14" spans="1:15" x14ac:dyDescent="0.2">
      <c r="A14" s="57" t="s">
        <v>68</v>
      </c>
      <c r="B14" s="348">
        <v>0</v>
      </c>
      <c r="C14" s="467">
        <v>0</v>
      </c>
      <c r="D14" s="381">
        <v>0</v>
      </c>
      <c r="E14" s="380">
        <v>0</v>
      </c>
      <c r="F14" s="381">
        <v>0</v>
      </c>
      <c r="G14" s="368">
        <v>0</v>
      </c>
      <c r="H14" s="381">
        <v>0</v>
      </c>
      <c r="I14" s="368">
        <v>0</v>
      </c>
      <c r="J14" s="176"/>
      <c r="K14" s="178" t="str">
        <f t="shared" si="0"/>
        <v>Energie prostředí (tepelné čerpadlo)</v>
      </c>
      <c r="L14" s="168">
        <f t="shared" si="0"/>
        <v>0</v>
      </c>
      <c r="M14" s="168">
        <f t="shared" si="1"/>
        <v>0</v>
      </c>
      <c r="N14" s="168">
        <f t="shared" si="2"/>
        <v>0</v>
      </c>
      <c r="O14" s="246"/>
    </row>
    <row r="15" spans="1:15" x14ac:dyDescent="0.2">
      <c r="A15" s="57" t="s">
        <v>69</v>
      </c>
      <c r="B15" s="348">
        <v>0</v>
      </c>
      <c r="C15" s="467">
        <v>0</v>
      </c>
      <c r="D15" s="381">
        <v>0</v>
      </c>
      <c r="E15" s="380">
        <v>0</v>
      </c>
      <c r="F15" s="381">
        <v>0</v>
      </c>
      <c r="G15" s="368">
        <v>0</v>
      </c>
      <c r="H15" s="381">
        <v>0</v>
      </c>
      <c r="I15" s="368">
        <v>0</v>
      </c>
      <c r="J15" s="176"/>
      <c r="K15" s="178" t="str">
        <f t="shared" si="0"/>
        <v>Energie Slunce (solární kolektor)</v>
      </c>
      <c r="L15" s="168">
        <f t="shared" si="0"/>
        <v>0</v>
      </c>
      <c r="M15" s="168">
        <f t="shared" si="1"/>
        <v>0</v>
      </c>
      <c r="N15" s="168">
        <f t="shared" si="2"/>
        <v>0</v>
      </c>
      <c r="O15" s="246"/>
    </row>
    <row r="16" spans="1:15" x14ac:dyDescent="0.2">
      <c r="A16" s="57" t="s">
        <v>41</v>
      </c>
      <c r="B16" s="348">
        <v>644158.75</v>
      </c>
      <c r="C16" s="467">
        <v>9.6043053266772579E-2</v>
      </c>
      <c r="D16" s="381">
        <v>488848.77</v>
      </c>
      <c r="E16" s="380">
        <v>9.1822600742121022E-2</v>
      </c>
      <c r="F16" s="381">
        <v>396022.92299999995</v>
      </c>
      <c r="G16" s="368">
        <v>8.9835785606241073E-2</v>
      </c>
      <c r="H16" s="381">
        <v>1529030.443</v>
      </c>
      <c r="I16" s="368">
        <v>9.3011716560021662E-2</v>
      </c>
      <c r="J16" s="176"/>
      <c r="K16" s="178" t="str">
        <f t="shared" si="0"/>
        <v>Hnědé uhlí</v>
      </c>
      <c r="L16" s="168">
        <f t="shared" si="0"/>
        <v>644158.75</v>
      </c>
      <c r="M16" s="168">
        <f t="shared" si="1"/>
        <v>488848.77</v>
      </c>
      <c r="N16" s="168">
        <f t="shared" si="2"/>
        <v>396022.92299999995</v>
      </c>
      <c r="O16" s="246"/>
    </row>
    <row r="17" spans="1:18" x14ac:dyDescent="0.2">
      <c r="A17" s="57" t="s">
        <v>80</v>
      </c>
      <c r="B17" s="348">
        <v>0</v>
      </c>
      <c r="C17" s="467">
        <v>0</v>
      </c>
      <c r="D17" s="381">
        <v>0</v>
      </c>
      <c r="E17" s="380">
        <v>0</v>
      </c>
      <c r="F17" s="381">
        <v>0</v>
      </c>
      <c r="G17" s="368">
        <v>0</v>
      </c>
      <c r="H17" s="381">
        <v>0</v>
      </c>
      <c r="I17" s="368">
        <v>0</v>
      </c>
      <c r="J17" s="176"/>
      <c r="K17" s="178" t="str">
        <f t="shared" si="0"/>
        <v>Jaderné palivo</v>
      </c>
      <c r="L17" s="168">
        <f t="shared" si="0"/>
        <v>0</v>
      </c>
      <c r="M17" s="168">
        <f t="shared" si="1"/>
        <v>0</v>
      </c>
      <c r="N17" s="168">
        <f t="shared" si="2"/>
        <v>0</v>
      </c>
      <c r="O17" s="246"/>
    </row>
    <row r="18" spans="1:18" x14ac:dyDescent="0.2">
      <c r="A18" s="57" t="s">
        <v>40</v>
      </c>
      <c r="B18" s="348">
        <v>0</v>
      </c>
      <c r="C18" s="467">
        <v>0</v>
      </c>
      <c r="D18" s="381">
        <v>0</v>
      </c>
      <c r="E18" s="380">
        <v>0</v>
      </c>
      <c r="F18" s="381">
        <v>0</v>
      </c>
      <c r="G18" s="368">
        <v>0</v>
      </c>
      <c r="H18" s="381">
        <v>0</v>
      </c>
      <c r="I18" s="368">
        <v>0</v>
      </c>
      <c r="J18" s="176"/>
      <c r="K18" s="178" t="str">
        <f t="shared" si="0"/>
        <v>Koks</v>
      </c>
      <c r="L18" s="168">
        <f t="shared" si="0"/>
        <v>0</v>
      </c>
      <c r="M18" s="168">
        <f t="shared" si="1"/>
        <v>0</v>
      </c>
      <c r="N18" s="168">
        <f t="shared" si="2"/>
        <v>0</v>
      </c>
      <c r="O18" s="246"/>
    </row>
    <row r="19" spans="1:18" x14ac:dyDescent="0.2">
      <c r="A19" s="57" t="s">
        <v>39</v>
      </c>
      <c r="B19" s="348">
        <v>4456</v>
      </c>
      <c r="C19" s="467">
        <v>8.585996909580626E-2</v>
      </c>
      <c r="D19" s="381">
        <v>3697</v>
      </c>
      <c r="E19" s="380">
        <v>8.1040186857583352E-2</v>
      </c>
      <c r="F19" s="381">
        <v>1401</v>
      </c>
      <c r="G19" s="368">
        <v>3.2545707844869917E-2</v>
      </c>
      <c r="H19" s="381">
        <v>9554</v>
      </c>
      <c r="I19" s="368">
        <v>6.7968579165940152E-2</v>
      </c>
      <c r="J19" s="176"/>
      <c r="K19" s="178" t="str">
        <f t="shared" si="0"/>
        <v>Odpadní teplo</v>
      </c>
      <c r="L19" s="168">
        <f t="shared" si="0"/>
        <v>4456</v>
      </c>
      <c r="M19" s="168">
        <f t="shared" si="1"/>
        <v>3697</v>
      </c>
      <c r="N19" s="168">
        <f t="shared" si="2"/>
        <v>1401</v>
      </c>
      <c r="O19" s="246"/>
    </row>
    <row r="20" spans="1:18" x14ac:dyDescent="0.2">
      <c r="A20" s="57" t="s">
        <v>38</v>
      </c>
      <c r="B20" s="348">
        <v>0</v>
      </c>
      <c r="C20" s="467">
        <v>0</v>
      </c>
      <c r="D20" s="381">
        <v>0</v>
      </c>
      <c r="E20" s="380">
        <v>0</v>
      </c>
      <c r="F20" s="381">
        <v>0</v>
      </c>
      <c r="G20" s="368">
        <v>0</v>
      </c>
      <c r="H20" s="381">
        <v>0</v>
      </c>
      <c r="I20" s="368">
        <v>0</v>
      </c>
      <c r="J20" s="176"/>
      <c r="K20" s="178" t="str">
        <f t="shared" si="0"/>
        <v>Ostatní kapalná paliva</v>
      </c>
      <c r="L20" s="168">
        <f t="shared" si="0"/>
        <v>0</v>
      </c>
      <c r="M20" s="168">
        <f t="shared" si="1"/>
        <v>0</v>
      </c>
      <c r="N20" s="168">
        <f t="shared" si="2"/>
        <v>0</v>
      </c>
      <c r="O20" s="246"/>
    </row>
    <row r="21" spans="1:18" x14ac:dyDescent="0.2">
      <c r="A21" s="57" t="s">
        <v>37</v>
      </c>
      <c r="B21" s="348">
        <v>23.49</v>
      </c>
      <c r="C21" s="467">
        <v>8.1525913763287817E-5</v>
      </c>
      <c r="D21" s="381">
        <v>14.61</v>
      </c>
      <c r="E21" s="380">
        <v>6.044286884307961E-5</v>
      </c>
      <c r="F21" s="381">
        <v>13.15</v>
      </c>
      <c r="G21" s="368">
        <v>5.0564713147168528E-5</v>
      </c>
      <c r="H21" s="381">
        <v>51.249999999999993</v>
      </c>
      <c r="I21" s="368">
        <v>6.4880982728665956E-5</v>
      </c>
      <c r="J21" s="176"/>
      <c r="K21" s="178" t="str">
        <f t="shared" si="0"/>
        <v>Ostatní pevná paliva</v>
      </c>
      <c r="L21" s="168">
        <f t="shared" si="0"/>
        <v>23.49</v>
      </c>
      <c r="M21" s="168">
        <f t="shared" si="1"/>
        <v>14.61</v>
      </c>
      <c r="N21" s="168">
        <f t="shared" si="2"/>
        <v>13.15</v>
      </c>
      <c r="O21" s="246"/>
    </row>
    <row r="22" spans="1:18" x14ac:dyDescent="0.2">
      <c r="A22" s="57" t="s">
        <v>36</v>
      </c>
      <c r="B22" s="348">
        <v>0</v>
      </c>
      <c r="C22" s="467">
        <v>0</v>
      </c>
      <c r="D22" s="381">
        <v>0</v>
      </c>
      <c r="E22" s="380">
        <v>0</v>
      </c>
      <c r="F22" s="381">
        <v>0</v>
      </c>
      <c r="G22" s="368">
        <v>0</v>
      </c>
      <c r="H22" s="381">
        <v>0</v>
      </c>
      <c r="I22" s="368">
        <v>0</v>
      </c>
      <c r="J22" s="176"/>
      <c r="K22" s="178" t="str">
        <f t="shared" si="0"/>
        <v>Ostatní plyny</v>
      </c>
      <c r="L22" s="168">
        <f t="shared" si="0"/>
        <v>0</v>
      </c>
      <c r="M22" s="168">
        <f t="shared" si="1"/>
        <v>0</v>
      </c>
      <c r="N22" s="168">
        <f t="shared" si="2"/>
        <v>0</v>
      </c>
      <c r="O22" s="246"/>
    </row>
    <row r="23" spans="1:18" x14ac:dyDescent="0.2">
      <c r="A23" s="57" t="s">
        <v>3</v>
      </c>
      <c r="B23" s="348">
        <v>0</v>
      </c>
      <c r="C23" s="467">
        <v>0</v>
      </c>
      <c r="D23" s="381">
        <v>0</v>
      </c>
      <c r="E23" s="380">
        <v>0</v>
      </c>
      <c r="F23" s="381">
        <v>0</v>
      </c>
      <c r="G23" s="368">
        <v>0</v>
      </c>
      <c r="H23" s="381">
        <v>0</v>
      </c>
      <c r="I23" s="368">
        <v>0</v>
      </c>
      <c r="J23" s="176"/>
      <c r="K23" s="178" t="str">
        <f t="shared" si="0"/>
        <v>Ostatní</v>
      </c>
      <c r="L23" s="168">
        <f t="shared" si="0"/>
        <v>0</v>
      </c>
      <c r="M23" s="168">
        <f t="shared" si="1"/>
        <v>0</v>
      </c>
      <c r="N23" s="168">
        <f t="shared" si="2"/>
        <v>0</v>
      </c>
      <c r="O23" s="246"/>
    </row>
    <row r="24" spans="1:18" x14ac:dyDescent="0.2">
      <c r="A24" s="57" t="s">
        <v>35</v>
      </c>
      <c r="B24" s="348">
        <v>124.111</v>
      </c>
      <c r="C24" s="467">
        <v>1.9516502248287337E-2</v>
      </c>
      <c r="D24" s="381">
        <v>103.31800000000001</v>
      </c>
      <c r="E24" s="380">
        <v>2.0506524126495868E-2</v>
      </c>
      <c r="F24" s="381">
        <v>95.86</v>
      </c>
      <c r="G24" s="368">
        <v>2.0044475902613049E-2</v>
      </c>
      <c r="H24" s="381">
        <v>323.28900000000004</v>
      </c>
      <c r="I24" s="368">
        <v>1.9980841719587625E-2</v>
      </c>
      <c r="J24" s="176"/>
      <c r="K24" s="178" t="str">
        <f t="shared" si="0"/>
        <v>Topné oleje</v>
      </c>
      <c r="L24" s="168">
        <f t="shared" si="0"/>
        <v>124.111</v>
      </c>
      <c r="M24" s="168">
        <f t="shared" si="1"/>
        <v>103.31800000000001</v>
      </c>
      <c r="N24" s="168">
        <f t="shared" si="2"/>
        <v>95.86</v>
      </c>
      <c r="O24" s="246"/>
    </row>
    <row r="25" spans="1:18" x14ac:dyDescent="0.2">
      <c r="A25" s="218" t="s">
        <v>34</v>
      </c>
      <c r="B25" s="350">
        <v>73840.085241330322</v>
      </c>
      <c r="C25" s="468">
        <v>2.1110654316511754E-2</v>
      </c>
      <c r="D25" s="379">
        <v>61285.892485980323</v>
      </c>
      <c r="E25" s="378">
        <v>2.245708244834663E-2</v>
      </c>
      <c r="F25" s="379">
        <v>53953.332075606784</v>
      </c>
      <c r="G25" s="378">
        <v>2.3289426062621004E-2</v>
      </c>
      <c r="H25" s="379">
        <v>189079.30980291741</v>
      </c>
      <c r="I25" s="378">
        <v>2.2131540774509899E-2</v>
      </c>
      <c r="J25" s="176"/>
      <c r="K25" s="178" t="str">
        <f t="shared" si="0"/>
        <v>Zemní plyn</v>
      </c>
      <c r="L25" s="168">
        <f t="shared" si="0"/>
        <v>73840.085241330322</v>
      </c>
      <c r="M25" s="168">
        <f t="shared" si="1"/>
        <v>61285.892485980323</v>
      </c>
      <c r="N25" s="168">
        <f t="shared" si="2"/>
        <v>53953.332075606784</v>
      </c>
      <c r="O25" s="173"/>
    </row>
    <row r="26" spans="1:18" x14ac:dyDescent="0.2">
      <c r="A26" s="477" t="s">
        <v>302</v>
      </c>
      <c r="B26" s="478">
        <v>-210433</v>
      </c>
      <c r="C26" s="479"/>
      <c r="D26" s="480">
        <v>-161908.10000000003</v>
      </c>
      <c r="E26" s="479"/>
      <c r="F26" s="480">
        <v>-133317.79999999999</v>
      </c>
      <c r="G26" s="479"/>
      <c r="H26" s="480">
        <v>-505658.9</v>
      </c>
      <c r="I26" s="479"/>
      <c r="J26" s="176"/>
      <c r="K26" s="178"/>
      <c r="L26" s="168"/>
      <c r="M26" s="168"/>
      <c r="N26" s="168"/>
    </row>
    <row r="27" spans="1:18" ht="13.5" customHeight="1" x14ac:dyDescent="0.2">
      <c r="A27" s="473" t="s">
        <v>285</v>
      </c>
      <c r="B27" s="474">
        <v>526142.17099999986</v>
      </c>
      <c r="C27" s="475">
        <v>4.0458167104103243E-2</v>
      </c>
      <c r="D27" s="476">
        <v>400747.94099999999</v>
      </c>
      <c r="E27" s="475">
        <v>3.9866918154093996E-2</v>
      </c>
      <c r="F27" s="476">
        <v>325454.24900000001</v>
      </c>
      <c r="G27" s="475">
        <v>3.8283364597958496E-2</v>
      </c>
      <c r="H27" s="476">
        <v>1252344.3609999998</v>
      </c>
      <c r="I27" s="475">
        <v>3.9683980344625697E-2</v>
      </c>
      <c r="J27" s="17"/>
      <c r="K27" s="178"/>
      <c r="L27" s="178" t="str">
        <f>+L9</f>
        <v>Leden</v>
      </c>
      <c r="M27" s="178" t="str">
        <f t="shared" ref="M27:N27" si="3">+M9</f>
        <v>Únor</v>
      </c>
      <c r="N27" s="178" t="str">
        <f t="shared" si="3"/>
        <v>Březen</v>
      </c>
      <c r="O27" s="127"/>
      <c r="P27" s="226"/>
      <c r="Q27" s="226"/>
      <c r="R27" s="226"/>
    </row>
    <row r="28" spans="1:18" ht="12.75" customHeight="1" x14ac:dyDescent="0.2">
      <c r="A28" s="57" t="s">
        <v>29</v>
      </c>
      <c r="B28" s="348">
        <v>92845.989999999991</v>
      </c>
      <c r="C28" s="368">
        <v>3.0639565039152106E-2</v>
      </c>
      <c r="D28" s="363">
        <v>70711.61</v>
      </c>
      <c r="E28" s="368">
        <v>2.9210578786437607E-2</v>
      </c>
      <c r="F28" s="363">
        <v>54448.807000000001</v>
      </c>
      <c r="G28" s="368">
        <v>2.4812697561908948E-2</v>
      </c>
      <c r="H28" s="363">
        <v>218006.40699999998</v>
      </c>
      <c r="I28" s="368">
        <v>2.8514674694930294E-2</v>
      </c>
      <c r="J28" s="176"/>
      <c r="K28" s="178" t="str">
        <f>+A28</f>
        <v>Průmysl</v>
      </c>
      <c r="L28" s="168">
        <f t="shared" ref="L28:L35" si="4">+B28</f>
        <v>92845.989999999991</v>
      </c>
      <c r="M28" s="168">
        <f t="shared" ref="M28:M35" si="5">+D28</f>
        <v>70711.61</v>
      </c>
      <c r="N28" s="168">
        <f t="shared" ref="N28:N35" si="6">+F28</f>
        <v>54448.807000000001</v>
      </c>
      <c r="O28" s="127"/>
      <c r="P28" s="246"/>
      <c r="Q28" s="246"/>
      <c r="R28" s="246"/>
    </row>
    <row r="29" spans="1:18" ht="12.75" customHeight="1" x14ac:dyDescent="0.2">
      <c r="A29" s="57" t="s">
        <v>0</v>
      </c>
      <c r="B29" s="348">
        <v>0</v>
      </c>
      <c r="C29" s="380">
        <v>0</v>
      </c>
      <c r="D29" s="381">
        <v>0</v>
      </c>
      <c r="E29" s="380">
        <v>0</v>
      </c>
      <c r="F29" s="381">
        <v>0</v>
      </c>
      <c r="G29" s="368">
        <v>0</v>
      </c>
      <c r="H29" s="381">
        <v>0</v>
      </c>
      <c r="I29" s="368">
        <v>0</v>
      </c>
      <c r="J29" s="176"/>
      <c r="K29" s="178" t="str">
        <f t="shared" ref="K29:K35" si="7">+A29</f>
        <v>Energetika</v>
      </c>
      <c r="L29" s="168">
        <f t="shared" si="4"/>
        <v>0</v>
      </c>
      <c r="M29" s="168">
        <f t="shared" si="5"/>
        <v>0</v>
      </c>
      <c r="N29" s="168">
        <f t="shared" si="6"/>
        <v>0</v>
      </c>
      <c r="O29" s="127"/>
    </row>
    <row r="30" spans="1:18" ht="12.75" customHeight="1" x14ac:dyDescent="0.2">
      <c r="A30" s="57" t="s">
        <v>1</v>
      </c>
      <c r="B30" s="348">
        <v>12809.76</v>
      </c>
      <c r="C30" s="380">
        <v>9.3626047315763308E-2</v>
      </c>
      <c r="D30" s="381">
        <v>21078.44</v>
      </c>
      <c r="E30" s="380">
        <v>0.17943947472305793</v>
      </c>
      <c r="F30" s="381">
        <v>7183.05</v>
      </c>
      <c r="G30" s="368">
        <v>8.4400231548537624E-2</v>
      </c>
      <c r="H30" s="381">
        <v>41071.25</v>
      </c>
      <c r="I30" s="368">
        <v>0.12101363474842929</v>
      </c>
      <c r="J30" s="176"/>
      <c r="K30" s="178" t="str">
        <f t="shared" si="7"/>
        <v>Doprava</v>
      </c>
      <c r="L30" s="168">
        <f t="shared" si="4"/>
        <v>12809.76</v>
      </c>
      <c r="M30" s="168">
        <f t="shared" si="5"/>
        <v>21078.44</v>
      </c>
      <c r="N30" s="168">
        <f t="shared" si="6"/>
        <v>7183.05</v>
      </c>
      <c r="O30" s="127"/>
    </row>
    <row r="31" spans="1:18" ht="12.75" customHeight="1" x14ac:dyDescent="0.2">
      <c r="A31" s="57" t="s">
        <v>2</v>
      </c>
      <c r="B31" s="348">
        <v>2638.2</v>
      </c>
      <c r="C31" s="380">
        <v>4.2658399261273315E-2</v>
      </c>
      <c r="D31" s="381">
        <v>2592.73</v>
      </c>
      <c r="E31" s="380">
        <v>5.938346354011588E-2</v>
      </c>
      <c r="F31" s="381">
        <v>2012.027</v>
      </c>
      <c r="G31" s="368">
        <v>6.1035786451632691E-2</v>
      </c>
      <c r="H31" s="381">
        <v>7242.9570000000003</v>
      </c>
      <c r="I31" s="368">
        <v>5.2306929844905231E-2</v>
      </c>
      <c r="J31" s="176"/>
      <c r="K31" s="178" t="str">
        <f t="shared" si="7"/>
        <v>Stavebnictví</v>
      </c>
      <c r="L31" s="168">
        <f t="shared" si="4"/>
        <v>2638.2</v>
      </c>
      <c r="M31" s="168">
        <f t="shared" si="5"/>
        <v>2592.73</v>
      </c>
      <c r="N31" s="168">
        <f t="shared" si="6"/>
        <v>2012.027</v>
      </c>
    </row>
    <row r="32" spans="1:18" x14ac:dyDescent="0.2">
      <c r="A32" s="57" t="s">
        <v>6</v>
      </c>
      <c r="B32" s="348">
        <v>4321.79</v>
      </c>
      <c r="C32" s="380">
        <v>0.10969937306884059</v>
      </c>
      <c r="D32" s="381">
        <v>2116.2400000000002</v>
      </c>
      <c r="E32" s="380">
        <v>6.0320612733194966E-2</v>
      </c>
      <c r="F32" s="381">
        <v>3328.89</v>
      </c>
      <c r="G32" s="368">
        <v>8.9519973415803769E-2</v>
      </c>
      <c r="H32" s="381">
        <v>9766.92</v>
      </c>
      <c r="I32" s="368">
        <v>8.7465578448763445E-2</v>
      </c>
      <c r="J32" s="176"/>
      <c r="K32" s="178" t="str">
        <f t="shared" si="7"/>
        <v>Zemědělství a lesnictví</v>
      </c>
      <c r="L32" s="168">
        <f t="shared" si="4"/>
        <v>4321.79</v>
      </c>
      <c r="M32" s="168">
        <f t="shared" si="5"/>
        <v>2116.2400000000002</v>
      </c>
      <c r="N32" s="168">
        <f t="shared" si="6"/>
        <v>3328.89</v>
      </c>
    </row>
    <row r="33" spans="1:14" x14ac:dyDescent="0.2">
      <c r="A33" s="57" t="s">
        <v>28</v>
      </c>
      <c r="B33" s="348">
        <v>221830.94599999997</v>
      </c>
      <c r="C33" s="380">
        <v>3.829971887035756E-2</v>
      </c>
      <c r="D33" s="381">
        <v>168200.61799999999</v>
      </c>
      <c r="E33" s="380">
        <v>3.8248943745223196E-2</v>
      </c>
      <c r="F33" s="381">
        <v>139866.476</v>
      </c>
      <c r="G33" s="368">
        <v>3.8240673128011486E-2</v>
      </c>
      <c r="H33" s="381">
        <v>529898.03999999992</v>
      </c>
      <c r="I33" s="368">
        <v>3.826799751737827E-2</v>
      </c>
      <c r="J33" s="176"/>
      <c r="K33" s="178" t="str">
        <f t="shared" si="7"/>
        <v>Domácnosti</v>
      </c>
      <c r="L33" s="168">
        <f t="shared" si="4"/>
        <v>221830.94599999997</v>
      </c>
      <c r="M33" s="168">
        <f t="shared" si="5"/>
        <v>168200.61799999999</v>
      </c>
      <c r="N33" s="168">
        <f t="shared" si="6"/>
        <v>139866.476</v>
      </c>
    </row>
    <row r="34" spans="1:14" x14ac:dyDescent="0.2">
      <c r="A34" s="57" t="s">
        <v>5</v>
      </c>
      <c r="B34" s="348">
        <v>146708.51499999998</v>
      </c>
      <c r="C34" s="380">
        <v>4.4845225544120952E-2</v>
      </c>
      <c r="D34" s="381">
        <v>101593.053</v>
      </c>
      <c r="E34" s="380">
        <v>4.0520183056087629E-2</v>
      </c>
      <c r="F34" s="381">
        <v>90060.727000000014</v>
      </c>
      <c r="G34" s="368">
        <v>4.3860422411187164E-2</v>
      </c>
      <c r="H34" s="381">
        <v>338362.29499999998</v>
      </c>
      <c r="I34" s="368">
        <v>4.3202482443697315E-2</v>
      </c>
      <c r="J34" s="176"/>
      <c r="K34" s="178" t="str">
        <f t="shared" si="7"/>
        <v>Obchod, služby, školství, zdravotnictví</v>
      </c>
      <c r="L34" s="168">
        <f t="shared" si="4"/>
        <v>146708.51499999998</v>
      </c>
      <c r="M34" s="168">
        <f t="shared" si="5"/>
        <v>101593.053</v>
      </c>
      <c r="N34" s="168">
        <f t="shared" si="6"/>
        <v>90060.727000000014</v>
      </c>
    </row>
    <row r="35" spans="1:14" ht="12.75" thickBot="1" x14ac:dyDescent="0.25">
      <c r="A35" s="58" t="s">
        <v>3</v>
      </c>
      <c r="B35" s="349">
        <v>44986.97</v>
      </c>
      <c r="C35" s="369">
        <v>0.12893876342166241</v>
      </c>
      <c r="D35" s="364">
        <v>34455.25</v>
      </c>
      <c r="E35" s="369">
        <v>0.12928033803206826</v>
      </c>
      <c r="F35" s="364">
        <v>28554.271999999997</v>
      </c>
      <c r="G35" s="369">
        <v>0.13359613071038076</v>
      </c>
      <c r="H35" s="364">
        <v>107996.492</v>
      </c>
      <c r="I35" s="369">
        <v>0.13024911328347533</v>
      </c>
      <c r="J35" s="176"/>
      <c r="K35" s="178" t="str">
        <f t="shared" si="7"/>
        <v>Ostatní</v>
      </c>
      <c r="L35" s="168">
        <f t="shared" si="4"/>
        <v>44986.97</v>
      </c>
      <c r="M35" s="168">
        <f t="shared" si="5"/>
        <v>34455.25</v>
      </c>
      <c r="N35" s="168">
        <f t="shared" si="6"/>
        <v>28554.271999999997</v>
      </c>
    </row>
    <row r="36" spans="1:14" ht="18" customHeight="1" x14ac:dyDescent="0.2">
      <c r="A36" s="382" t="s">
        <v>259</v>
      </c>
      <c r="B36" s="244"/>
      <c r="C36" s="244"/>
      <c r="D36" s="14"/>
      <c r="F36" s="17"/>
      <c r="G36" s="178"/>
      <c r="H36" s="178"/>
      <c r="I36" s="4" t="s">
        <v>82</v>
      </c>
      <c r="J36" s="178"/>
    </row>
    <row r="37" spans="1:14" x14ac:dyDescent="0.2">
      <c r="A37" s="119"/>
      <c r="B37" s="119"/>
      <c r="C37" s="119"/>
    </row>
    <row r="38" spans="1:14" x14ac:dyDescent="0.2">
      <c r="B38" s="127"/>
      <c r="C38" s="127"/>
      <c r="D38" s="127"/>
    </row>
    <row r="39" spans="1:14" x14ac:dyDescent="0.2">
      <c r="B39" s="127"/>
      <c r="C39" s="127"/>
      <c r="D39" s="127"/>
    </row>
    <row r="40" spans="1:14" x14ac:dyDescent="0.2">
      <c r="B40" s="127"/>
      <c r="C40" s="127"/>
      <c r="D40" s="127"/>
      <c r="L40" s="184" t="s">
        <v>253</v>
      </c>
      <c r="M40" s="219">
        <v>8.2773723231923155E-2</v>
      </c>
    </row>
    <row r="41" spans="1:14" x14ac:dyDescent="0.2">
      <c r="B41" s="226"/>
      <c r="C41" s="226"/>
      <c r="D41" s="226"/>
      <c r="L41" s="184" t="s">
        <v>66</v>
      </c>
      <c r="M41" s="219">
        <v>4.6677192906811701E-2</v>
      </c>
    </row>
    <row r="42" spans="1:14" x14ac:dyDescent="0.2">
      <c r="B42" s="127"/>
      <c r="C42" s="127"/>
      <c r="D42" s="127"/>
      <c r="L42" s="184" t="s">
        <v>182</v>
      </c>
      <c r="M42" s="219">
        <v>5.2208177814597793E-2</v>
      </c>
    </row>
  </sheetData>
  <mergeCells count="4">
    <mergeCell ref="B5:C5"/>
    <mergeCell ref="D5:E5"/>
    <mergeCell ref="F5:G5"/>
    <mergeCell ref="H5:I5"/>
  </mergeCells>
  <conditionalFormatting sqref="C10:C25 C28:C35 E10:E25 E28:E35 G10:G25 G28:G35 I10:I25 I28:I35">
    <cfRule type="dataBar" priority="1">
      <dataBar>
        <cfvo type="num" val="0"/>
        <cfvo type="num" val="1"/>
        <color rgb="FF63C384"/>
      </dataBar>
      <extLst>
        <ext xmlns:x14="http://schemas.microsoft.com/office/spreadsheetml/2009/9/main" uri="{B025F937-C7B1-47D3-B67F-A62EFF666E3E}">
          <x14:id>{30009985-023E-4137-BA0A-42E5A9EC3F55}</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30009985-023E-4137-BA0A-42E5A9EC3F55}">
            <x14:dataBar minLength="0" maxLength="100" gradient="0" direction="rightToLeft">
              <x14:cfvo type="num">
                <xm:f>0</xm:f>
              </x14:cfvo>
              <x14:cfvo type="num">
                <xm:f>1</xm:f>
              </x14:cfvo>
              <x14:negativeFillColor rgb="FFFF0000"/>
              <x14:axisColor rgb="FF000000"/>
            </x14:dataBar>
          </x14:cfRule>
          <xm:sqref>C10:C25 C28:C35 E10:E25 E28:E35 G10:G25 G28:G35 I10:I25 I28:I35</xm:sqref>
        </x14:conditionalFormatting>
      </x14:conditionalFormatting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showGridLines="0" view="pageBreakPreview" zoomScaleNormal="100" zoomScaleSheetLayoutView="100" workbookViewId="0">
      <selection activeCell="A16" sqref="A16"/>
    </sheetView>
  </sheetViews>
  <sheetFormatPr defaultRowHeight="12" x14ac:dyDescent="0.2"/>
  <cols>
    <col min="1" max="1" width="42.7109375" style="123" customWidth="1"/>
    <col min="2" max="9" width="11.42578125" style="123" customWidth="1"/>
    <col min="10" max="12" width="8" style="123" customWidth="1"/>
    <col min="13" max="13" width="8.42578125" style="123" customWidth="1"/>
    <col min="14" max="14" width="7.85546875" style="123" customWidth="1"/>
    <col min="15" max="20" width="9.140625" style="123" customWidth="1"/>
    <col min="21" max="16384" width="9.140625" style="123"/>
  </cols>
  <sheetData>
    <row r="1" spans="1:15" ht="18.75" x14ac:dyDescent="0.3">
      <c r="A1" s="164" t="s">
        <v>224</v>
      </c>
      <c r="I1" s="165" t="str">
        <f>Obsah!$A$1</f>
        <v>I. čtvrtletí 2019</v>
      </c>
    </row>
    <row r="2" spans="1:15" ht="1.5" customHeight="1" x14ac:dyDescent="0.2">
      <c r="F2" s="178"/>
      <c r="G2" s="178"/>
      <c r="H2" s="178"/>
      <c r="I2" s="178"/>
      <c r="J2" s="178"/>
    </row>
    <row r="3" spans="1:15" ht="5.0999999999999996" customHeight="1" x14ac:dyDescent="0.2">
      <c r="F3" s="178"/>
      <c r="G3" s="178"/>
      <c r="H3" s="178"/>
      <c r="I3" s="178"/>
      <c r="J3" s="178"/>
    </row>
    <row r="4" spans="1:15" ht="5.0999999999999996" customHeight="1" x14ac:dyDescent="0.2">
      <c r="A4" s="279"/>
      <c r="B4" s="245"/>
      <c r="C4" s="245"/>
      <c r="D4" s="245"/>
      <c r="E4" s="245"/>
      <c r="F4" s="184"/>
      <c r="J4" s="184"/>
      <c r="K4" s="239"/>
    </row>
    <row r="5" spans="1:15" ht="12.75" customHeight="1" x14ac:dyDescent="0.2">
      <c r="A5" s="26"/>
      <c r="B5" s="536" t="s">
        <v>8</v>
      </c>
      <c r="C5" s="537"/>
      <c r="D5" s="536" t="s">
        <v>9</v>
      </c>
      <c r="E5" s="537"/>
      <c r="F5" s="536" t="s">
        <v>10</v>
      </c>
      <c r="G5" s="538"/>
      <c r="H5" s="536" t="s">
        <v>7</v>
      </c>
      <c r="I5" s="538"/>
    </row>
    <row r="6" spans="1:15" x14ac:dyDescent="0.2">
      <c r="A6" s="26"/>
      <c r="B6" s="352" t="s">
        <v>282</v>
      </c>
      <c r="C6" s="352" t="s">
        <v>52</v>
      </c>
      <c r="D6" s="352" t="s">
        <v>282</v>
      </c>
      <c r="E6" s="352" t="s">
        <v>52</v>
      </c>
      <c r="F6" s="352" t="s">
        <v>282</v>
      </c>
      <c r="G6" s="353" t="s">
        <v>52</v>
      </c>
      <c r="H6" s="352" t="s">
        <v>282</v>
      </c>
      <c r="I6" s="353" t="s">
        <v>52</v>
      </c>
      <c r="J6" s="184"/>
      <c r="O6" s="184"/>
    </row>
    <row r="7" spans="1:15" x14ac:dyDescent="0.2">
      <c r="A7" s="243" t="s">
        <v>245</v>
      </c>
      <c r="B7" s="359">
        <v>1172.4849999999997</v>
      </c>
      <c r="C7" s="356">
        <v>2.6572752861703953E-2</v>
      </c>
      <c r="D7" s="357">
        <v>1172.4849999999997</v>
      </c>
      <c r="E7" s="356">
        <v>2.6589037024035263E-2</v>
      </c>
      <c r="F7" s="357">
        <v>1171.7609999999993</v>
      </c>
      <c r="G7" s="356">
        <v>2.6572802303324972E-2</v>
      </c>
      <c r="H7" s="357">
        <v>1171.7609999999993</v>
      </c>
      <c r="I7" s="356">
        <v>2.6572802303324972E-2</v>
      </c>
      <c r="J7" s="187"/>
      <c r="O7" s="92"/>
    </row>
    <row r="8" spans="1:15" x14ac:dyDescent="0.2">
      <c r="A8" s="240" t="s">
        <v>283</v>
      </c>
      <c r="B8" s="359">
        <v>869012.15527838771</v>
      </c>
      <c r="C8" s="356">
        <v>3.9649893469182573E-2</v>
      </c>
      <c r="D8" s="357">
        <v>693152.48450050002</v>
      </c>
      <c r="E8" s="356">
        <v>3.9643874891185572E-2</v>
      </c>
      <c r="F8" s="357">
        <v>618284.09247665154</v>
      </c>
      <c r="G8" s="356">
        <v>3.8614706552453512E-2</v>
      </c>
      <c r="H8" s="357">
        <v>2180448.7322555394</v>
      </c>
      <c r="I8" s="356">
        <v>3.9348877789630275E-2</v>
      </c>
      <c r="J8" s="187"/>
      <c r="O8" s="92"/>
    </row>
    <row r="9" spans="1:15" x14ac:dyDescent="0.2">
      <c r="A9" s="241" t="s">
        <v>284</v>
      </c>
      <c r="B9" s="358">
        <v>693978.74799999991</v>
      </c>
      <c r="C9" s="355">
        <v>4.9733582605762265E-2</v>
      </c>
      <c r="D9" s="354">
        <v>551265.17200000002</v>
      </c>
      <c r="E9" s="355">
        <v>5.0855683627417346E-2</v>
      </c>
      <c r="F9" s="354">
        <v>439419.76899999997</v>
      </c>
      <c r="G9" s="355">
        <v>4.7232334125458485E-2</v>
      </c>
      <c r="H9" s="354">
        <v>1684663.6889999998</v>
      </c>
      <c r="I9" s="355">
        <v>4.940784542875265E-2</v>
      </c>
      <c r="J9" s="176"/>
      <c r="K9" s="178"/>
      <c r="L9" s="178" t="str">
        <f>+B5</f>
        <v>Leden</v>
      </c>
      <c r="M9" s="178" t="str">
        <f>+D5</f>
        <v>Únor</v>
      </c>
      <c r="N9" s="178" t="str">
        <f>+F5</f>
        <v>Březen</v>
      </c>
      <c r="O9" s="179"/>
    </row>
    <row r="10" spans="1:15" x14ac:dyDescent="0.2">
      <c r="A10" s="57" t="s">
        <v>44</v>
      </c>
      <c r="B10" s="360">
        <v>71548.788</v>
      </c>
      <c r="C10" s="73">
        <v>8.7737603463577757E-2</v>
      </c>
      <c r="D10" s="363">
        <v>63613.385999999999</v>
      </c>
      <c r="E10" s="368">
        <v>9.823331118700071E-2</v>
      </c>
      <c r="F10" s="363">
        <v>50977.531000000003</v>
      </c>
      <c r="G10" s="368">
        <v>7.6525940779980969E-2</v>
      </c>
      <c r="H10" s="363">
        <v>186139.70500000002</v>
      </c>
      <c r="I10" s="368">
        <v>8.7422057111509591E-2</v>
      </c>
      <c r="J10" s="176"/>
      <c r="K10" s="178" t="str">
        <f>+A10</f>
        <v>Biomasa</v>
      </c>
      <c r="L10" s="168">
        <f>+B10</f>
        <v>71548.788</v>
      </c>
      <c r="M10" s="168">
        <f>+D10</f>
        <v>63613.385999999999</v>
      </c>
      <c r="N10" s="168">
        <f>+F10</f>
        <v>50977.531000000003</v>
      </c>
      <c r="O10" s="246"/>
    </row>
    <row r="11" spans="1:15" x14ac:dyDescent="0.2">
      <c r="A11" s="57" t="s">
        <v>43</v>
      </c>
      <c r="B11" s="360">
        <v>8966.1139999999996</v>
      </c>
      <c r="C11" s="467">
        <v>0.13376249772434337</v>
      </c>
      <c r="D11" s="381">
        <v>7820.9499999999989</v>
      </c>
      <c r="E11" s="380">
        <v>0.13555905354805772</v>
      </c>
      <c r="F11" s="381">
        <v>7835.9659999999994</v>
      </c>
      <c r="G11" s="368">
        <v>0.13778349459458553</v>
      </c>
      <c r="H11" s="381">
        <v>24623.03</v>
      </c>
      <c r="I11" s="368">
        <v>0.13559255747714868</v>
      </c>
      <c r="J11" s="176"/>
      <c r="K11" s="178" t="str">
        <f t="shared" ref="K11:L25" si="0">+A11</f>
        <v>Bioplyn</v>
      </c>
      <c r="L11" s="168">
        <f t="shared" si="0"/>
        <v>8966.1139999999996</v>
      </c>
      <c r="M11" s="168">
        <f t="shared" ref="M11:M25" si="1">+D11</f>
        <v>7820.9499999999989</v>
      </c>
      <c r="N11" s="168">
        <f t="shared" ref="N11:N25" si="2">+F11</f>
        <v>7835.9659999999994</v>
      </c>
      <c r="O11" s="246"/>
    </row>
    <row r="12" spans="1:15" x14ac:dyDescent="0.2">
      <c r="A12" s="57" t="s">
        <v>42</v>
      </c>
      <c r="B12" s="360">
        <v>0</v>
      </c>
      <c r="C12" s="467">
        <v>0</v>
      </c>
      <c r="D12" s="381">
        <v>0</v>
      </c>
      <c r="E12" s="380">
        <v>0</v>
      </c>
      <c r="F12" s="381">
        <v>0</v>
      </c>
      <c r="G12" s="368">
        <v>0</v>
      </c>
      <c r="H12" s="381">
        <v>0</v>
      </c>
      <c r="I12" s="368">
        <v>0</v>
      </c>
      <c r="J12" s="176"/>
      <c r="K12" s="178" t="str">
        <f t="shared" si="0"/>
        <v>Černé uhlí</v>
      </c>
      <c r="L12" s="168">
        <f t="shared" si="0"/>
        <v>0</v>
      </c>
      <c r="M12" s="168">
        <f t="shared" si="1"/>
        <v>0</v>
      </c>
      <c r="N12" s="168">
        <f t="shared" si="2"/>
        <v>0</v>
      </c>
      <c r="O12" s="246"/>
    </row>
    <row r="13" spans="1:15" x14ac:dyDescent="0.2">
      <c r="A13" s="57" t="s">
        <v>67</v>
      </c>
      <c r="B13" s="360">
        <v>178.48</v>
      </c>
      <c r="C13" s="467">
        <v>0.23299531085187927</v>
      </c>
      <c r="D13" s="381">
        <v>142.63999999999999</v>
      </c>
      <c r="E13" s="380">
        <v>0.19602130618572</v>
      </c>
      <c r="F13" s="381">
        <v>183.51</v>
      </c>
      <c r="G13" s="368">
        <v>0.15056390699841979</v>
      </c>
      <c r="H13" s="381">
        <v>504.63</v>
      </c>
      <c r="I13" s="368">
        <v>0.18603747514302207</v>
      </c>
      <c r="J13" s="176"/>
      <c r="K13" s="178" t="str">
        <f t="shared" si="0"/>
        <v>Elektrická energie</v>
      </c>
      <c r="L13" s="168">
        <f t="shared" si="0"/>
        <v>178.48</v>
      </c>
      <c r="M13" s="168">
        <f t="shared" si="1"/>
        <v>142.63999999999999</v>
      </c>
      <c r="N13" s="168">
        <f t="shared" si="2"/>
        <v>183.51</v>
      </c>
      <c r="O13" s="246"/>
    </row>
    <row r="14" spans="1:15" x14ac:dyDescent="0.2">
      <c r="A14" s="57" t="s">
        <v>68</v>
      </c>
      <c r="B14" s="360">
        <v>0</v>
      </c>
      <c r="C14" s="467">
        <v>0</v>
      </c>
      <c r="D14" s="381">
        <v>0</v>
      </c>
      <c r="E14" s="380">
        <v>0</v>
      </c>
      <c r="F14" s="381">
        <v>0</v>
      </c>
      <c r="G14" s="368">
        <v>0</v>
      </c>
      <c r="H14" s="381">
        <v>0</v>
      </c>
      <c r="I14" s="368">
        <v>0</v>
      </c>
      <c r="J14" s="176"/>
      <c r="K14" s="178" t="str">
        <f t="shared" si="0"/>
        <v>Energie prostředí (tepelné čerpadlo)</v>
      </c>
      <c r="L14" s="168">
        <f t="shared" si="0"/>
        <v>0</v>
      </c>
      <c r="M14" s="168">
        <f t="shared" si="1"/>
        <v>0</v>
      </c>
      <c r="N14" s="168">
        <f t="shared" si="2"/>
        <v>0</v>
      </c>
      <c r="O14" s="246"/>
    </row>
    <row r="15" spans="1:15" x14ac:dyDescent="0.2">
      <c r="A15" s="57" t="s">
        <v>69</v>
      </c>
      <c r="B15" s="360">
        <v>0</v>
      </c>
      <c r="C15" s="467">
        <v>0</v>
      </c>
      <c r="D15" s="381">
        <v>0</v>
      </c>
      <c r="E15" s="380">
        <v>0</v>
      </c>
      <c r="F15" s="381">
        <v>0</v>
      </c>
      <c r="G15" s="368">
        <v>0</v>
      </c>
      <c r="H15" s="381">
        <v>0</v>
      </c>
      <c r="I15" s="368">
        <v>0</v>
      </c>
      <c r="J15" s="176"/>
      <c r="K15" s="178" t="str">
        <f t="shared" si="0"/>
        <v>Energie Slunce (solární kolektor)</v>
      </c>
      <c r="L15" s="168">
        <f t="shared" si="0"/>
        <v>0</v>
      </c>
      <c r="M15" s="168">
        <f t="shared" si="1"/>
        <v>0</v>
      </c>
      <c r="N15" s="168">
        <f t="shared" si="2"/>
        <v>0</v>
      </c>
      <c r="O15" s="246"/>
    </row>
    <row r="16" spans="1:15" x14ac:dyDescent="0.2">
      <c r="A16" s="57" t="s">
        <v>41</v>
      </c>
      <c r="B16" s="360">
        <v>473881.73899999994</v>
      </c>
      <c r="C16" s="467">
        <v>7.065501959094371E-2</v>
      </c>
      <c r="D16" s="381">
        <v>362506.86300000001</v>
      </c>
      <c r="E16" s="380">
        <v>6.8091248235170487E-2</v>
      </c>
      <c r="F16" s="381">
        <v>272914.21999999997</v>
      </c>
      <c r="G16" s="368">
        <v>6.1909202555970502E-2</v>
      </c>
      <c r="H16" s="381">
        <v>1109302.8219999999</v>
      </c>
      <c r="I16" s="368">
        <v>6.7479467221501332E-2</v>
      </c>
      <c r="J16" s="176"/>
      <c r="K16" s="178" t="str">
        <f t="shared" si="0"/>
        <v>Hnědé uhlí</v>
      </c>
      <c r="L16" s="168">
        <f t="shared" si="0"/>
        <v>473881.73899999994</v>
      </c>
      <c r="M16" s="168">
        <f t="shared" si="1"/>
        <v>362506.86300000001</v>
      </c>
      <c r="N16" s="168">
        <f t="shared" si="2"/>
        <v>272914.21999999997</v>
      </c>
      <c r="O16" s="246"/>
    </row>
    <row r="17" spans="1:18" x14ac:dyDescent="0.2">
      <c r="A17" s="57" t="s">
        <v>80</v>
      </c>
      <c r="B17" s="360">
        <v>0</v>
      </c>
      <c r="C17" s="467">
        <v>0</v>
      </c>
      <c r="D17" s="381">
        <v>0</v>
      </c>
      <c r="E17" s="380">
        <v>0</v>
      </c>
      <c r="F17" s="381">
        <v>0</v>
      </c>
      <c r="G17" s="368">
        <v>0</v>
      </c>
      <c r="H17" s="381">
        <v>0</v>
      </c>
      <c r="I17" s="368">
        <v>0</v>
      </c>
      <c r="J17" s="176"/>
      <c r="K17" s="178" t="str">
        <f t="shared" si="0"/>
        <v>Jaderné palivo</v>
      </c>
      <c r="L17" s="168">
        <f t="shared" si="0"/>
        <v>0</v>
      </c>
      <c r="M17" s="168">
        <f t="shared" si="1"/>
        <v>0</v>
      </c>
      <c r="N17" s="168">
        <f t="shared" si="2"/>
        <v>0</v>
      </c>
      <c r="O17" s="246"/>
    </row>
    <row r="18" spans="1:18" x14ac:dyDescent="0.2">
      <c r="A18" s="57" t="s">
        <v>40</v>
      </c>
      <c r="B18" s="360">
        <v>0</v>
      </c>
      <c r="C18" s="467">
        <v>0</v>
      </c>
      <c r="D18" s="381">
        <v>0</v>
      </c>
      <c r="E18" s="380">
        <v>0</v>
      </c>
      <c r="F18" s="381">
        <v>0</v>
      </c>
      <c r="G18" s="368">
        <v>0</v>
      </c>
      <c r="H18" s="381">
        <v>0</v>
      </c>
      <c r="I18" s="368">
        <v>0</v>
      </c>
      <c r="J18" s="176"/>
      <c r="K18" s="178" t="str">
        <f t="shared" si="0"/>
        <v>Koks</v>
      </c>
      <c r="L18" s="168">
        <f t="shared" si="0"/>
        <v>0</v>
      </c>
      <c r="M18" s="168">
        <f t="shared" si="1"/>
        <v>0</v>
      </c>
      <c r="N18" s="168">
        <f t="shared" si="2"/>
        <v>0</v>
      </c>
      <c r="O18" s="246"/>
    </row>
    <row r="19" spans="1:18" x14ac:dyDescent="0.2">
      <c r="A19" s="57" t="s">
        <v>39</v>
      </c>
      <c r="B19" s="360">
        <v>0</v>
      </c>
      <c r="C19" s="467">
        <v>0</v>
      </c>
      <c r="D19" s="381">
        <v>0</v>
      </c>
      <c r="E19" s="380">
        <v>0</v>
      </c>
      <c r="F19" s="381">
        <v>0</v>
      </c>
      <c r="G19" s="368">
        <v>0</v>
      </c>
      <c r="H19" s="381">
        <v>0</v>
      </c>
      <c r="I19" s="368">
        <v>0</v>
      </c>
      <c r="J19" s="176"/>
      <c r="K19" s="178" t="str">
        <f t="shared" si="0"/>
        <v>Odpadní teplo</v>
      </c>
      <c r="L19" s="168">
        <f t="shared" si="0"/>
        <v>0</v>
      </c>
      <c r="M19" s="168">
        <f t="shared" si="1"/>
        <v>0</v>
      </c>
      <c r="N19" s="168">
        <f t="shared" si="2"/>
        <v>0</v>
      </c>
      <c r="O19" s="246"/>
    </row>
    <row r="20" spans="1:18" x14ac:dyDescent="0.2">
      <c r="A20" s="57" t="s">
        <v>38</v>
      </c>
      <c r="B20" s="360">
        <v>0</v>
      </c>
      <c r="C20" s="467">
        <v>0</v>
      </c>
      <c r="D20" s="381">
        <v>0</v>
      </c>
      <c r="E20" s="380">
        <v>0</v>
      </c>
      <c r="F20" s="381">
        <v>0</v>
      </c>
      <c r="G20" s="368">
        <v>0</v>
      </c>
      <c r="H20" s="381">
        <v>0</v>
      </c>
      <c r="I20" s="368">
        <v>0</v>
      </c>
      <c r="J20" s="176"/>
      <c r="K20" s="178" t="str">
        <f t="shared" si="0"/>
        <v>Ostatní kapalná paliva</v>
      </c>
      <c r="L20" s="168">
        <f t="shared" si="0"/>
        <v>0</v>
      </c>
      <c r="M20" s="168">
        <f t="shared" si="1"/>
        <v>0</v>
      </c>
      <c r="N20" s="168">
        <f t="shared" si="2"/>
        <v>0</v>
      </c>
      <c r="O20" s="246"/>
    </row>
    <row r="21" spans="1:18" x14ac:dyDescent="0.2">
      <c r="A21" s="57" t="s">
        <v>37</v>
      </c>
      <c r="B21" s="360">
        <v>31169.428</v>
      </c>
      <c r="C21" s="467">
        <v>0.10817863342609658</v>
      </c>
      <c r="D21" s="381">
        <v>33345.847999999998</v>
      </c>
      <c r="E21" s="380">
        <v>0.1379547376540225</v>
      </c>
      <c r="F21" s="381">
        <v>32590.899000000001</v>
      </c>
      <c r="G21" s="368">
        <v>0.1253193505051971</v>
      </c>
      <c r="H21" s="381">
        <v>97106.175000000003</v>
      </c>
      <c r="I21" s="368">
        <v>0.12293354269310859</v>
      </c>
      <c r="J21" s="176"/>
      <c r="K21" s="178" t="str">
        <f t="shared" si="0"/>
        <v>Ostatní pevná paliva</v>
      </c>
      <c r="L21" s="168">
        <f t="shared" si="0"/>
        <v>31169.428</v>
      </c>
      <c r="M21" s="168">
        <f t="shared" si="1"/>
        <v>33345.847999999998</v>
      </c>
      <c r="N21" s="168">
        <f t="shared" si="2"/>
        <v>32590.899000000001</v>
      </c>
      <c r="O21" s="246"/>
    </row>
    <row r="22" spans="1:18" x14ac:dyDescent="0.2">
      <c r="A22" s="57" t="s">
        <v>36</v>
      </c>
      <c r="B22" s="360">
        <v>543</v>
      </c>
      <c r="C22" s="467">
        <v>1.1849292372370678E-3</v>
      </c>
      <c r="D22" s="381">
        <v>26</v>
      </c>
      <c r="E22" s="380">
        <v>7.0453997921054261E-5</v>
      </c>
      <c r="F22" s="381">
        <v>73</v>
      </c>
      <c r="G22" s="368">
        <v>1.8890942084139411E-4</v>
      </c>
      <c r="H22" s="381">
        <v>642</v>
      </c>
      <c r="I22" s="368">
        <v>5.289527812692758E-4</v>
      </c>
      <c r="J22" s="176"/>
      <c r="K22" s="178" t="str">
        <f t="shared" si="0"/>
        <v>Ostatní plyny</v>
      </c>
      <c r="L22" s="168">
        <f t="shared" si="0"/>
        <v>543</v>
      </c>
      <c r="M22" s="168">
        <f t="shared" si="1"/>
        <v>26</v>
      </c>
      <c r="N22" s="168">
        <f t="shared" si="2"/>
        <v>73</v>
      </c>
      <c r="O22" s="246"/>
    </row>
    <row r="23" spans="1:18" x14ac:dyDescent="0.2">
      <c r="A23" s="57" t="s">
        <v>3</v>
      </c>
      <c r="B23" s="360">
        <v>0</v>
      </c>
      <c r="C23" s="467">
        <v>0</v>
      </c>
      <c r="D23" s="381">
        <v>0</v>
      </c>
      <c r="E23" s="380">
        <v>0</v>
      </c>
      <c r="F23" s="381">
        <v>0</v>
      </c>
      <c r="G23" s="368">
        <v>0</v>
      </c>
      <c r="H23" s="381">
        <v>0</v>
      </c>
      <c r="I23" s="368">
        <v>0</v>
      </c>
      <c r="J23" s="176"/>
      <c r="K23" s="178" t="str">
        <f t="shared" si="0"/>
        <v>Ostatní</v>
      </c>
      <c r="L23" s="168">
        <f t="shared" si="0"/>
        <v>0</v>
      </c>
      <c r="M23" s="168">
        <f t="shared" si="1"/>
        <v>0</v>
      </c>
      <c r="N23" s="168">
        <f t="shared" si="2"/>
        <v>0</v>
      </c>
      <c r="O23" s="246"/>
    </row>
    <row r="24" spans="1:18" x14ac:dyDescent="0.2">
      <c r="A24" s="57" t="s">
        <v>35</v>
      </c>
      <c r="B24" s="360">
        <v>19.672000000000001</v>
      </c>
      <c r="C24" s="467">
        <v>3.0934295286341143E-3</v>
      </c>
      <c r="D24" s="381">
        <v>8.3520000000000003</v>
      </c>
      <c r="E24" s="380">
        <v>1.6577023316797989E-3</v>
      </c>
      <c r="F24" s="381">
        <v>50.210999999999999</v>
      </c>
      <c r="G24" s="368">
        <v>1.0499198618256871E-2</v>
      </c>
      <c r="H24" s="381">
        <v>78.234999999999999</v>
      </c>
      <c r="I24" s="368">
        <v>4.8353057231515376E-3</v>
      </c>
      <c r="J24" s="176"/>
      <c r="K24" s="178" t="str">
        <f t="shared" si="0"/>
        <v>Topné oleje</v>
      </c>
      <c r="L24" s="168">
        <f t="shared" si="0"/>
        <v>19.672000000000001</v>
      </c>
      <c r="M24" s="168">
        <f t="shared" si="1"/>
        <v>8.3520000000000003</v>
      </c>
      <c r="N24" s="168">
        <f t="shared" si="2"/>
        <v>50.210999999999999</v>
      </c>
      <c r="O24" s="246"/>
    </row>
    <row r="25" spans="1:18" x14ac:dyDescent="0.2">
      <c r="A25" s="218" t="s">
        <v>34</v>
      </c>
      <c r="B25" s="362">
        <v>107671.52699999999</v>
      </c>
      <c r="C25" s="468">
        <v>3.0782959943763601E-2</v>
      </c>
      <c r="D25" s="379">
        <v>83801.133000000002</v>
      </c>
      <c r="E25" s="378">
        <v>3.0707376146580045E-2</v>
      </c>
      <c r="F25" s="379">
        <v>74794.432000000015</v>
      </c>
      <c r="G25" s="378">
        <v>3.2285668501784451E-2</v>
      </c>
      <c r="H25" s="379">
        <v>266267.092</v>
      </c>
      <c r="I25" s="378">
        <v>3.1166292121811275E-2</v>
      </c>
      <c r="J25" s="176"/>
      <c r="K25" s="178" t="str">
        <f t="shared" si="0"/>
        <v>Zemní plyn</v>
      </c>
      <c r="L25" s="168">
        <f t="shared" si="0"/>
        <v>107671.52699999999</v>
      </c>
      <c r="M25" s="168">
        <f t="shared" si="1"/>
        <v>83801.133000000002</v>
      </c>
      <c r="N25" s="168">
        <f t="shared" si="2"/>
        <v>74794.432000000015</v>
      </c>
      <c r="O25" s="173"/>
    </row>
    <row r="26" spans="1:18" ht="13.5" customHeight="1" x14ac:dyDescent="0.2">
      <c r="A26" s="242" t="s">
        <v>285</v>
      </c>
      <c r="B26" s="358">
        <v>686383.75</v>
      </c>
      <c r="C26" s="370">
        <v>5.2780084900362484E-2</v>
      </c>
      <c r="D26" s="367">
        <v>543309.43099999998</v>
      </c>
      <c r="E26" s="370">
        <v>5.4049117667268012E-2</v>
      </c>
      <c r="F26" s="367">
        <v>432503.33599999995</v>
      </c>
      <c r="G26" s="370">
        <v>5.0875608331422781E-2</v>
      </c>
      <c r="H26" s="367">
        <v>1662196.5169999998</v>
      </c>
      <c r="I26" s="370">
        <v>5.2671274741766722E-2</v>
      </c>
      <c r="J26" s="17"/>
      <c r="K26" s="178"/>
      <c r="L26" s="178" t="str">
        <f>+L9</f>
        <v>Leden</v>
      </c>
      <c r="M26" s="178" t="str">
        <f t="shared" ref="M26:N26" si="3">+M9</f>
        <v>Únor</v>
      </c>
      <c r="N26" s="178" t="str">
        <f t="shared" si="3"/>
        <v>Březen</v>
      </c>
      <c r="O26" s="127"/>
      <c r="P26" s="226"/>
      <c r="Q26" s="226"/>
      <c r="R26" s="226"/>
    </row>
    <row r="27" spans="1:18" ht="12.75" customHeight="1" x14ac:dyDescent="0.2">
      <c r="A27" s="57" t="s">
        <v>29</v>
      </c>
      <c r="B27" s="360">
        <v>137053.89499999999</v>
      </c>
      <c r="C27" s="368">
        <v>4.5228358593856599E-2</v>
      </c>
      <c r="D27" s="363">
        <v>105987.05100000001</v>
      </c>
      <c r="E27" s="368">
        <v>4.3782670251429449E-2</v>
      </c>
      <c r="F27" s="363">
        <v>95617.814000000013</v>
      </c>
      <c r="G27" s="368">
        <v>4.3573698507533204E-2</v>
      </c>
      <c r="H27" s="363">
        <v>338658.76</v>
      </c>
      <c r="I27" s="368">
        <v>4.4295690694945836E-2</v>
      </c>
      <c r="J27" s="176"/>
      <c r="K27" s="178" t="str">
        <f>+A27</f>
        <v>Průmysl</v>
      </c>
      <c r="L27" s="168">
        <f t="shared" ref="L27:L34" si="4">+B27</f>
        <v>137053.89499999999</v>
      </c>
      <c r="M27" s="168">
        <f t="shared" ref="M27:M34" si="5">+D27</f>
        <v>105987.05100000001</v>
      </c>
      <c r="N27" s="168">
        <f t="shared" ref="N27:N34" si="6">+F27</f>
        <v>95617.814000000013</v>
      </c>
      <c r="O27" s="127"/>
      <c r="P27" s="246"/>
      <c r="Q27" s="246"/>
      <c r="R27" s="246"/>
    </row>
    <row r="28" spans="1:18" ht="12.75" customHeight="1" x14ac:dyDescent="0.2">
      <c r="A28" s="57" t="s">
        <v>0</v>
      </c>
      <c r="B28" s="360">
        <v>1367</v>
      </c>
      <c r="C28" s="380">
        <v>4.2196995360938867E-3</v>
      </c>
      <c r="D28" s="381">
        <v>1208</v>
      </c>
      <c r="E28" s="380">
        <v>4.5772005208839046E-3</v>
      </c>
      <c r="F28" s="381">
        <v>1322</v>
      </c>
      <c r="G28" s="368">
        <v>5.8256892607842833E-3</v>
      </c>
      <c r="H28" s="381">
        <v>3897</v>
      </c>
      <c r="I28" s="368">
        <v>4.7827721351812241E-3</v>
      </c>
      <c r="J28" s="176"/>
      <c r="K28" s="178" t="str">
        <f t="shared" ref="K28:K34" si="7">+A28</f>
        <v>Energetika</v>
      </c>
      <c r="L28" s="168">
        <f t="shared" si="4"/>
        <v>1367</v>
      </c>
      <c r="M28" s="168">
        <f t="shared" si="5"/>
        <v>1208</v>
      </c>
      <c r="N28" s="168">
        <f t="shared" si="6"/>
        <v>1322</v>
      </c>
      <c r="O28" s="127"/>
    </row>
    <row r="29" spans="1:18" ht="12.75" customHeight="1" x14ac:dyDescent="0.2">
      <c r="A29" s="57" t="s">
        <v>1</v>
      </c>
      <c r="B29" s="360">
        <v>6261.4</v>
      </c>
      <c r="C29" s="380">
        <v>4.5764333809760707E-2</v>
      </c>
      <c r="D29" s="381">
        <v>5183.03</v>
      </c>
      <c r="E29" s="380">
        <v>4.4122818418908187E-2</v>
      </c>
      <c r="F29" s="381">
        <v>4350.99</v>
      </c>
      <c r="G29" s="368">
        <v>5.1123765456925908E-2</v>
      </c>
      <c r="H29" s="381">
        <v>15795.42</v>
      </c>
      <c r="I29" s="368">
        <v>4.6540126891147331E-2</v>
      </c>
      <c r="J29" s="176"/>
      <c r="K29" s="178" t="str">
        <f t="shared" si="7"/>
        <v>Doprava</v>
      </c>
      <c r="L29" s="168">
        <f t="shared" si="4"/>
        <v>6261.4</v>
      </c>
      <c r="M29" s="168">
        <f t="shared" si="5"/>
        <v>5183.03</v>
      </c>
      <c r="N29" s="168">
        <f t="shared" si="6"/>
        <v>4350.99</v>
      </c>
      <c r="O29" s="127"/>
    </row>
    <row r="30" spans="1:18" ht="12.75" customHeight="1" x14ac:dyDescent="0.2">
      <c r="A30" s="57" t="s">
        <v>2</v>
      </c>
      <c r="B30" s="360">
        <v>614.26</v>
      </c>
      <c r="C30" s="380">
        <v>9.9322827421081603E-3</v>
      </c>
      <c r="D30" s="381">
        <v>409.42</v>
      </c>
      <c r="E30" s="380">
        <v>9.3772886658442054E-3</v>
      </c>
      <c r="F30" s="381">
        <v>361.1</v>
      </c>
      <c r="G30" s="368">
        <v>1.0954138531781416E-2</v>
      </c>
      <c r="H30" s="381">
        <v>1384.7800000000002</v>
      </c>
      <c r="I30" s="368">
        <v>1.0000555064820608E-2</v>
      </c>
      <c r="J30" s="176"/>
      <c r="K30" s="178" t="str">
        <f t="shared" si="7"/>
        <v>Stavebnictví</v>
      </c>
      <c r="L30" s="168">
        <f t="shared" si="4"/>
        <v>614.26</v>
      </c>
      <c r="M30" s="168">
        <f t="shared" si="5"/>
        <v>409.42</v>
      </c>
      <c r="N30" s="168">
        <f t="shared" si="6"/>
        <v>361.1</v>
      </c>
    </row>
    <row r="31" spans="1:18" x14ac:dyDescent="0.2">
      <c r="A31" s="57" t="s">
        <v>6</v>
      </c>
      <c r="B31" s="360">
        <v>6503.4800000000005</v>
      </c>
      <c r="C31" s="380">
        <v>0.16507689609299467</v>
      </c>
      <c r="D31" s="381">
        <v>6636.74</v>
      </c>
      <c r="E31" s="380">
        <v>0.18917146606760307</v>
      </c>
      <c r="F31" s="381">
        <v>6560.07</v>
      </c>
      <c r="G31" s="368">
        <v>0.17641234525797242</v>
      </c>
      <c r="H31" s="381">
        <v>19700.29</v>
      </c>
      <c r="I31" s="368">
        <v>0.17642176453358788</v>
      </c>
      <c r="J31" s="176"/>
      <c r="K31" s="178" t="str">
        <f t="shared" si="7"/>
        <v>Zemědělství a lesnictví</v>
      </c>
      <c r="L31" s="168">
        <f t="shared" si="4"/>
        <v>6503.4800000000005</v>
      </c>
      <c r="M31" s="168">
        <f t="shared" si="5"/>
        <v>6636.74</v>
      </c>
      <c r="N31" s="168">
        <f t="shared" si="6"/>
        <v>6560.07</v>
      </c>
    </row>
    <row r="32" spans="1:18" x14ac:dyDescent="0.2">
      <c r="A32" s="57" t="s">
        <v>28</v>
      </c>
      <c r="B32" s="360">
        <v>314650.16600000003</v>
      </c>
      <c r="C32" s="380">
        <v>5.4325210786016036E-2</v>
      </c>
      <c r="D32" s="381">
        <v>238609.19000000003</v>
      </c>
      <c r="E32" s="380">
        <v>5.4259904594424702E-2</v>
      </c>
      <c r="F32" s="381">
        <v>188104.8</v>
      </c>
      <c r="G32" s="368">
        <v>5.1429437391487406E-2</v>
      </c>
      <c r="H32" s="381">
        <v>741364.15599999996</v>
      </c>
      <c r="I32" s="368">
        <v>5.3539585995225125E-2</v>
      </c>
      <c r="J32" s="176"/>
      <c r="K32" s="178" t="str">
        <f t="shared" si="7"/>
        <v>Domácnosti</v>
      </c>
      <c r="L32" s="168">
        <f t="shared" si="4"/>
        <v>314650.16600000003</v>
      </c>
      <c r="M32" s="168">
        <f t="shared" si="5"/>
        <v>238609.19000000003</v>
      </c>
      <c r="N32" s="168">
        <f t="shared" si="6"/>
        <v>188104.8</v>
      </c>
    </row>
    <row r="33" spans="1:14" x14ac:dyDescent="0.2">
      <c r="A33" s="57" t="s">
        <v>5</v>
      </c>
      <c r="B33" s="360">
        <v>210135.82499999998</v>
      </c>
      <c r="C33" s="380">
        <v>6.4233411857688896E-2</v>
      </c>
      <c r="D33" s="381">
        <v>177901.75799999997</v>
      </c>
      <c r="E33" s="380">
        <v>7.0955755214481067E-2</v>
      </c>
      <c r="F33" s="381">
        <v>129583.69799999999</v>
      </c>
      <c r="G33" s="368">
        <v>6.3108481590246415E-2</v>
      </c>
      <c r="H33" s="381">
        <v>517621.28099999996</v>
      </c>
      <c r="I33" s="368">
        <v>6.6090473540754924E-2</v>
      </c>
      <c r="J33" s="176"/>
      <c r="K33" s="178" t="str">
        <f t="shared" si="7"/>
        <v>Obchod, služby, školství, zdravotnictví</v>
      </c>
      <c r="L33" s="168">
        <f t="shared" si="4"/>
        <v>210135.82499999998</v>
      </c>
      <c r="M33" s="168">
        <f t="shared" si="5"/>
        <v>177901.75799999997</v>
      </c>
      <c r="N33" s="168">
        <f t="shared" si="6"/>
        <v>129583.69799999999</v>
      </c>
    </row>
    <row r="34" spans="1:14" ht="12.75" thickBot="1" x14ac:dyDescent="0.25">
      <c r="A34" s="58" t="s">
        <v>3</v>
      </c>
      <c r="B34" s="361">
        <v>9797.7240000000002</v>
      </c>
      <c r="C34" s="369">
        <v>2.8081607116610518E-2</v>
      </c>
      <c r="D34" s="364">
        <v>7374.2420000000002</v>
      </c>
      <c r="E34" s="369">
        <v>2.7669063451586488E-2</v>
      </c>
      <c r="F34" s="364">
        <v>6602.8640000000005</v>
      </c>
      <c r="G34" s="369">
        <v>3.0892648287684156E-2</v>
      </c>
      <c r="H34" s="364">
        <v>23774.83</v>
      </c>
      <c r="I34" s="369">
        <v>2.8673621416937956E-2</v>
      </c>
      <c r="J34" s="176"/>
      <c r="K34" s="178" t="str">
        <f t="shared" si="7"/>
        <v>Ostatní</v>
      </c>
      <c r="L34" s="168">
        <f t="shared" si="4"/>
        <v>9797.7240000000002</v>
      </c>
      <c r="M34" s="168">
        <f t="shared" si="5"/>
        <v>7374.2420000000002</v>
      </c>
      <c r="N34" s="168">
        <f t="shared" si="6"/>
        <v>6602.8640000000005</v>
      </c>
    </row>
    <row r="35" spans="1:14" ht="18" customHeight="1" x14ac:dyDescent="0.2">
      <c r="A35" s="382" t="s">
        <v>259</v>
      </c>
      <c r="B35" s="244"/>
      <c r="C35" s="244"/>
      <c r="D35" s="14"/>
      <c r="F35" s="17"/>
      <c r="G35" s="178"/>
      <c r="H35" s="178"/>
      <c r="I35" s="4" t="s">
        <v>82</v>
      </c>
      <c r="J35" s="178"/>
    </row>
    <row r="36" spans="1:14" x14ac:dyDescent="0.2">
      <c r="A36" s="119"/>
      <c r="B36" s="119"/>
      <c r="C36" s="119"/>
    </row>
    <row r="37" spans="1:14" x14ac:dyDescent="0.2">
      <c r="B37" s="127"/>
      <c r="C37" s="127"/>
      <c r="D37" s="127"/>
    </row>
    <row r="38" spans="1:14" x14ac:dyDescent="0.2">
      <c r="B38" s="127"/>
      <c r="C38" s="127"/>
      <c r="D38" s="127"/>
    </row>
    <row r="39" spans="1:14" x14ac:dyDescent="0.2">
      <c r="B39" s="127"/>
      <c r="C39" s="127"/>
      <c r="D39" s="127"/>
      <c r="L39" s="184" t="s">
        <v>253</v>
      </c>
      <c r="M39" s="219">
        <v>2.6572802303324972E-2</v>
      </c>
    </row>
    <row r="40" spans="1:14" x14ac:dyDescent="0.2">
      <c r="B40" s="226"/>
      <c r="C40" s="226"/>
      <c r="D40" s="226"/>
      <c r="L40" s="184" t="s">
        <v>66</v>
      </c>
      <c r="M40" s="219">
        <v>3.9348877789630275E-2</v>
      </c>
    </row>
    <row r="41" spans="1:14" x14ac:dyDescent="0.2">
      <c r="B41" s="127"/>
      <c r="C41" s="127"/>
      <c r="D41" s="127"/>
      <c r="L41" s="184" t="s">
        <v>182</v>
      </c>
      <c r="M41" s="219">
        <v>4.940784542875265E-2</v>
      </c>
    </row>
  </sheetData>
  <mergeCells count="4">
    <mergeCell ref="B5:C5"/>
    <mergeCell ref="D5:E5"/>
    <mergeCell ref="F5:G5"/>
    <mergeCell ref="H5:I5"/>
  </mergeCells>
  <conditionalFormatting sqref="C10:C25 C27:C34 E10:E25 E27:E34 G10:G25 G27:G34 I10:I25 I27:I34">
    <cfRule type="dataBar" priority="1">
      <dataBar>
        <cfvo type="num" val="0"/>
        <cfvo type="num" val="1"/>
        <color rgb="FF63C384"/>
      </dataBar>
      <extLst>
        <ext xmlns:x14="http://schemas.microsoft.com/office/spreadsheetml/2009/9/main" uri="{B025F937-C7B1-47D3-B67F-A62EFF666E3E}">
          <x14:id>{1E4722F1-4B69-497C-84CC-CB23F9680A23}</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1E4722F1-4B69-497C-84CC-CB23F9680A23}">
            <x14:dataBar minLength="0" maxLength="100" gradient="0" direction="rightToLeft">
              <x14:cfvo type="num">
                <xm:f>0</xm:f>
              </x14:cfvo>
              <x14:cfvo type="num">
                <xm:f>1</xm:f>
              </x14:cfvo>
              <x14:negativeFillColor rgb="FFFF0000"/>
              <x14:axisColor rgb="FF000000"/>
            </x14:dataBar>
          </x14:cfRule>
          <xm:sqref>C10:C25 C27:C34 E10:E25 E27:E34 G10:G25 G27:G34 I10:I25 I27:I34</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dimension ref="A1:I50"/>
  <sheetViews>
    <sheetView showGridLines="0" view="pageBreakPreview" zoomScale="60" zoomScaleNormal="100" workbookViewId="0">
      <selection activeCell="A8" sqref="A8:I50"/>
    </sheetView>
  </sheetViews>
  <sheetFormatPr defaultRowHeight="12" x14ac:dyDescent="0.2"/>
  <cols>
    <col min="1" max="9" width="11" style="123" customWidth="1"/>
    <col min="10" max="16384" width="9.140625" style="123"/>
  </cols>
  <sheetData>
    <row r="1" spans="1:9" ht="12.75" x14ac:dyDescent="0.2">
      <c r="I1" s="111" t="str">
        <f>Obsah!$A$1</f>
        <v>I. čtvrtletí 2019</v>
      </c>
    </row>
    <row r="3" spans="1:9" ht="18" customHeight="1" x14ac:dyDescent="0.2">
      <c r="A3" s="131"/>
      <c r="B3" s="131"/>
      <c r="C3" s="131"/>
      <c r="D3" s="131"/>
      <c r="E3" s="131"/>
      <c r="F3" s="131"/>
      <c r="G3" s="131"/>
      <c r="H3" s="131"/>
      <c r="I3" s="131"/>
    </row>
    <row r="4" spans="1:9" x14ac:dyDescent="0.2">
      <c r="C4" s="133"/>
      <c r="D4" s="134"/>
      <c r="E4" s="134"/>
      <c r="F4" s="134"/>
      <c r="I4" s="135"/>
    </row>
    <row r="6" spans="1:9" s="153" customFormat="1" ht="18.75" x14ac:dyDescent="0.3">
      <c r="A6" s="152" t="s">
        <v>251</v>
      </c>
    </row>
    <row r="7" spans="1:9" ht="11.25" customHeight="1" x14ac:dyDescent="0.2"/>
    <row r="8" spans="1:9" ht="14.25" customHeight="1" x14ac:dyDescent="0.2">
      <c r="A8" s="489" t="s">
        <v>303</v>
      </c>
      <c r="B8" s="489"/>
      <c r="C8" s="489"/>
      <c r="D8" s="489"/>
      <c r="E8" s="489"/>
      <c r="F8" s="489"/>
      <c r="G8" s="489"/>
      <c r="H8" s="489"/>
      <c r="I8" s="489"/>
    </row>
    <row r="9" spans="1:9" ht="14.25" customHeight="1" x14ac:dyDescent="0.2">
      <c r="A9" s="489"/>
      <c r="B9" s="489"/>
      <c r="C9" s="489"/>
      <c r="D9" s="489"/>
      <c r="E9" s="489"/>
      <c r="F9" s="489"/>
      <c r="G9" s="489"/>
      <c r="H9" s="489"/>
      <c r="I9" s="489"/>
    </row>
    <row r="10" spans="1:9" ht="15" customHeight="1" x14ac:dyDescent="0.2">
      <c r="A10" s="489"/>
      <c r="B10" s="489"/>
      <c r="C10" s="489"/>
      <c r="D10" s="489"/>
      <c r="E10" s="489"/>
      <c r="F10" s="489"/>
      <c r="G10" s="489"/>
      <c r="H10" s="489"/>
      <c r="I10" s="489"/>
    </row>
    <row r="11" spans="1:9" ht="17.100000000000001" customHeight="1" x14ac:dyDescent="0.2">
      <c r="A11" s="489"/>
      <c r="B11" s="489"/>
      <c r="C11" s="489"/>
      <c r="D11" s="489"/>
      <c r="E11" s="489"/>
      <c r="F11" s="489"/>
      <c r="G11" s="489"/>
      <c r="H11" s="489"/>
      <c r="I11" s="489"/>
    </row>
    <row r="12" spans="1:9" ht="17.100000000000001" customHeight="1" x14ac:dyDescent="0.2">
      <c r="A12" s="489"/>
      <c r="B12" s="489"/>
      <c r="C12" s="489"/>
      <c r="D12" s="489"/>
      <c r="E12" s="489"/>
      <c r="F12" s="489"/>
      <c r="G12" s="489"/>
      <c r="H12" s="489"/>
      <c r="I12" s="489"/>
    </row>
    <row r="13" spans="1:9" ht="17.100000000000001" customHeight="1" x14ac:dyDescent="0.2">
      <c r="A13" s="489"/>
      <c r="B13" s="489"/>
      <c r="C13" s="489"/>
      <c r="D13" s="489"/>
      <c r="E13" s="489"/>
      <c r="F13" s="489"/>
      <c r="G13" s="489"/>
      <c r="H13" s="489"/>
      <c r="I13" s="489"/>
    </row>
    <row r="14" spans="1:9" ht="17.100000000000001" customHeight="1" x14ac:dyDescent="0.2">
      <c r="A14" s="489"/>
      <c r="B14" s="489"/>
      <c r="C14" s="489"/>
      <c r="D14" s="489"/>
      <c r="E14" s="489"/>
      <c r="F14" s="489"/>
      <c r="G14" s="489"/>
      <c r="H14" s="489"/>
      <c r="I14" s="489"/>
    </row>
    <row r="15" spans="1:9" ht="17.100000000000001" customHeight="1" x14ac:dyDescent="0.2">
      <c r="A15" s="489"/>
      <c r="B15" s="489"/>
      <c r="C15" s="489"/>
      <c r="D15" s="489"/>
      <c r="E15" s="489"/>
      <c r="F15" s="489"/>
      <c r="G15" s="489"/>
      <c r="H15" s="489"/>
      <c r="I15" s="489"/>
    </row>
    <row r="16" spans="1:9" ht="17.100000000000001" customHeight="1" x14ac:dyDescent="0.2">
      <c r="A16" s="489"/>
      <c r="B16" s="489"/>
      <c r="C16" s="489"/>
      <c r="D16" s="489"/>
      <c r="E16" s="489"/>
      <c r="F16" s="489"/>
      <c r="G16" s="489"/>
      <c r="H16" s="489"/>
      <c r="I16" s="489"/>
    </row>
    <row r="17" spans="1:9" ht="17.100000000000001" customHeight="1" x14ac:dyDescent="0.2">
      <c r="A17" s="489"/>
      <c r="B17" s="489"/>
      <c r="C17" s="489"/>
      <c r="D17" s="489"/>
      <c r="E17" s="489"/>
      <c r="F17" s="489"/>
      <c r="G17" s="489"/>
      <c r="H17" s="489"/>
      <c r="I17" s="489"/>
    </row>
    <row r="18" spans="1:9" ht="17.100000000000001" customHeight="1" x14ac:dyDescent="0.2">
      <c r="A18" s="489"/>
      <c r="B18" s="489"/>
      <c r="C18" s="489"/>
      <c r="D18" s="489"/>
      <c r="E18" s="489"/>
      <c r="F18" s="489"/>
      <c r="G18" s="489"/>
      <c r="H18" s="489"/>
      <c r="I18" s="489"/>
    </row>
    <row r="19" spans="1:9" ht="17.100000000000001" customHeight="1" x14ac:dyDescent="0.2">
      <c r="A19" s="489"/>
      <c r="B19" s="489"/>
      <c r="C19" s="489"/>
      <c r="D19" s="489"/>
      <c r="E19" s="489"/>
      <c r="F19" s="489"/>
      <c r="G19" s="489"/>
      <c r="H19" s="489"/>
      <c r="I19" s="489"/>
    </row>
    <row r="20" spans="1:9" ht="17.100000000000001" customHeight="1" x14ac:dyDescent="0.2">
      <c r="A20" s="489"/>
      <c r="B20" s="489"/>
      <c r="C20" s="489"/>
      <c r="D20" s="489"/>
      <c r="E20" s="489"/>
      <c r="F20" s="489"/>
      <c r="G20" s="489"/>
      <c r="H20" s="489"/>
      <c r="I20" s="489"/>
    </row>
    <row r="21" spans="1:9" ht="17.100000000000001" customHeight="1" x14ac:dyDescent="0.2">
      <c r="A21" s="489"/>
      <c r="B21" s="489"/>
      <c r="C21" s="489"/>
      <c r="D21" s="489"/>
      <c r="E21" s="489"/>
      <c r="F21" s="489"/>
      <c r="G21" s="489"/>
      <c r="H21" s="489"/>
      <c r="I21" s="489"/>
    </row>
    <row r="22" spans="1:9" ht="17.100000000000001" customHeight="1" x14ac:dyDescent="0.2">
      <c r="A22" s="489"/>
      <c r="B22" s="489"/>
      <c r="C22" s="489"/>
      <c r="D22" s="489"/>
      <c r="E22" s="489"/>
      <c r="F22" s="489"/>
      <c r="G22" s="489"/>
      <c r="H22" s="489"/>
      <c r="I22" s="489"/>
    </row>
    <row r="23" spans="1:9" ht="17.100000000000001" customHeight="1" x14ac:dyDescent="0.2">
      <c r="A23" s="489"/>
      <c r="B23" s="489"/>
      <c r="C23" s="489"/>
      <c r="D23" s="489"/>
      <c r="E23" s="489"/>
      <c r="F23" s="489"/>
      <c r="G23" s="489"/>
      <c r="H23" s="489"/>
      <c r="I23" s="489"/>
    </row>
    <row r="24" spans="1:9" ht="17.100000000000001" customHeight="1" x14ac:dyDescent="0.2">
      <c r="A24" s="489"/>
      <c r="B24" s="489"/>
      <c r="C24" s="489"/>
      <c r="D24" s="489"/>
      <c r="E24" s="489"/>
      <c r="F24" s="489"/>
      <c r="G24" s="489"/>
      <c r="H24" s="489"/>
      <c r="I24" s="489"/>
    </row>
    <row r="25" spans="1:9" ht="17.100000000000001" customHeight="1" x14ac:dyDescent="0.2">
      <c r="A25" s="489"/>
      <c r="B25" s="489"/>
      <c r="C25" s="489"/>
      <c r="D25" s="489"/>
      <c r="E25" s="489"/>
      <c r="F25" s="489"/>
      <c r="G25" s="489"/>
      <c r="H25" s="489"/>
      <c r="I25" s="489"/>
    </row>
    <row r="26" spans="1:9" ht="17.100000000000001" customHeight="1" x14ac:dyDescent="0.2">
      <c r="A26" s="489"/>
      <c r="B26" s="489"/>
      <c r="C26" s="489"/>
      <c r="D26" s="489"/>
      <c r="E26" s="489"/>
      <c r="F26" s="489"/>
      <c r="G26" s="489"/>
      <c r="H26" s="489"/>
      <c r="I26" s="489"/>
    </row>
    <row r="27" spans="1:9" ht="17.100000000000001" customHeight="1" x14ac:dyDescent="0.2">
      <c r="A27" s="489"/>
      <c r="B27" s="489"/>
      <c r="C27" s="489"/>
      <c r="D27" s="489"/>
      <c r="E27" s="489"/>
      <c r="F27" s="489"/>
      <c r="G27" s="489"/>
      <c r="H27" s="489"/>
      <c r="I27" s="489"/>
    </row>
    <row r="28" spans="1:9" ht="17.100000000000001" customHeight="1" x14ac:dyDescent="0.2">
      <c r="A28" s="489"/>
      <c r="B28" s="489"/>
      <c r="C28" s="489"/>
      <c r="D28" s="489"/>
      <c r="E28" s="489"/>
      <c r="F28" s="489"/>
      <c r="G28" s="489"/>
      <c r="H28" s="489"/>
      <c r="I28" s="489"/>
    </row>
    <row r="29" spans="1:9" ht="17.100000000000001" customHeight="1" x14ac:dyDescent="0.2">
      <c r="A29" s="489"/>
      <c r="B29" s="489"/>
      <c r="C29" s="489"/>
      <c r="D29" s="489"/>
      <c r="E29" s="489"/>
      <c r="F29" s="489"/>
      <c r="G29" s="489"/>
      <c r="H29" s="489"/>
      <c r="I29" s="489"/>
    </row>
    <row r="30" spans="1:9" ht="17.100000000000001" customHeight="1" x14ac:dyDescent="0.2">
      <c r="A30" s="489"/>
      <c r="B30" s="489"/>
      <c r="C30" s="489"/>
      <c r="D30" s="489"/>
      <c r="E30" s="489"/>
      <c r="F30" s="489"/>
      <c r="G30" s="489"/>
      <c r="H30" s="489"/>
      <c r="I30" s="489"/>
    </row>
    <row r="31" spans="1:9" ht="17.100000000000001" customHeight="1" x14ac:dyDescent="0.2">
      <c r="A31" s="489"/>
      <c r="B31" s="489"/>
      <c r="C31" s="489"/>
      <c r="D31" s="489"/>
      <c r="E31" s="489"/>
      <c r="F31" s="489"/>
      <c r="G31" s="489"/>
      <c r="H31" s="489"/>
      <c r="I31" s="489"/>
    </row>
    <row r="32" spans="1:9" ht="17.100000000000001" customHeight="1" x14ac:dyDescent="0.2">
      <c r="A32" s="489"/>
      <c r="B32" s="489"/>
      <c r="C32" s="489"/>
      <c r="D32" s="489"/>
      <c r="E32" s="489"/>
      <c r="F32" s="489"/>
      <c r="G32" s="489"/>
      <c r="H32" s="489"/>
      <c r="I32" s="489"/>
    </row>
    <row r="33" spans="1:9" ht="12.75" customHeight="1" x14ac:dyDescent="0.2">
      <c r="A33" s="489"/>
      <c r="B33" s="489"/>
      <c r="C33" s="489"/>
      <c r="D33" s="489"/>
      <c r="E33" s="489"/>
      <c r="F33" s="489"/>
      <c r="G33" s="489"/>
      <c r="H33" s="489"/>
      <c r="I33" s="489"/>
    </row>
    <row r="34" spans="1:9" ht="17.100000000000001" customHeight="1" x14ac:dyDescent="0.2">
      <c r="A34" s="489"/>
      <c r="B34" s="489"/>
      <c r="C34" s="489"/>
      <c r="D34" s="489"/>
      <c r="E34" s="489"/>
      <c r="F34" s="489"/>
      <c r="G34" s="489"/>
      <c r="H34" s="489"/>
      <c r="I34" s="489"/>
    </row>
    <row r="35" spans="1:9" ht="17.100000000000001" customHeight="1" x14ac:dyDescent="0.2">
      <c r="A35" s="489"/>
      <c r="B35" s="489"/>
      <c r="C35" s="489"/>
      <c r="D35" s="489"/>
      <c r="E35" s="489"/>
      <c r="F35" s="489"/>
      <c r="G35" s="489"/>
      <c r="H35" s="489"/>
      <c r="I35" s="489"/>
    </row>
    <row r="36" spans="1:9" ht="17.100000000000001" customHeight="1" x14ac:dyDescent="0.2">
      <c r="A36" s="489"/>
      <c r="B36" s="489"/>
      <c r="C36" s="489"/>
      <c r="D36" s="489"/>
      <c r="E36" s="489"/>
      <c r="F36" s="489"/>
      <c r="G36" s="489"/>
      <c r="H36" s="489"/>
      <c r="I36" s="489"/>
    </row>
    <row r="37" spans="1:9" ht="17.100000000000001" customHeight="1" x14ac:dyDescent="0.2">
      <c r="A37" s="489"/>
      <c r="B37" s="489"/>
      <c r="C37" s="489"/>
      <c r="D37" s="489"/>
      <c r="E37" s="489"/>
      <c r="F37" s="489"/>
      <c r="G37" s="489"/>
      <c r="H37" s="489"/>
      <c r="I37" s="489"/>
    </row>
    <row r="38" spans="1:9" ht="12.75" customHeight="1" x14ac:dyDescent="0.2">
      <c r="A38" s="489"/>
      <c r="B38" s="489"/>
      <c r="C38" s="489"/>
      <c r="D38" s="489"/>
      <c r="E38" s="489"/>
      <c r="F38" s="489"/>
      <c r="G38" s="489"/>
      <c r="H38" s="489"/>
      <c r="I38" s="489"/>
    </row>
    <row r="39" spans="1:9" ht="18" customHeight="1" x14ac:dyDescent="0.2">
      <c r="A39" s="489"/>
      <c r="B39" s="489"/>
      <c r="C39" s="489"/>
      <c r="D39" s="489"/>
      <c r="E39" s="489"/>
      <c r="F39" s="489"/>
      <c r="G39" s="489"/>
      <c r="H39" s="489"/>
      <c r="I39" s="489"/>
    </row>
    <row r="40" spans="1:9" ht="12.75" customHeight="1" x14ac:dyDescent="0.2">
      <c r="A40" s="489"/>
      <c r="B40" s="489"/>
      <c r="C40" s="489"/>
      <c r="D40" s="489"/>
      <c r="E40" s="489"/>
      <c r="F40" s="489"/>
      <c r="G40" s="489"/>
      <c r="H40" s="489"/>
      <c r="I40" s="489"/>
    </row>
    <row r="41" spans="1:9" ht="12.75" customHeight="1" x14ac:dyDescent="0.2">
      <c r="A41" s="489"/>
      <c r="B41" s="489"/>
      <c r="C41" s="489"/>
      <c r="D41" s="489"/>
      <c r="E41" s="489"/>
      <c r="F41" s="489"/>
      <c r="G41" s="489"/>
      <c r="H41" s="489"/>
      <c r="I41" s="489"/>
    </row>
    <row r="42" spans="1:9" ht="12.75" customHeight="1" x14ac:dyDescent="0.2">
      <c r="A42" s="489"/>
      <c r="B42" s="489"/>
      <c r="C42" s="489"/>
      <c r="D42" s="489"/>
      <c r="E42" s="489"/>
      <c r="F42" s="489"/>
      <c r="G42" s="489"/>
      <c r="H42" s="489"/>
      <c r="I42" s="489"/>
    </row>
    <row r="43" spans="1:9" ht="12.75" customHeight="1" x14ac:dyDescent="0.2">
      <c r="A43" s="489"/>
      <c r="B43" s="489"/>
      <c r="C43" s="489"/>
      <c r="D43" s="489"/>
      <c r="E43" s="489"/>
      <c r="F43" s="489"/>
      <c r="G43" s="489"/>
      <c r="H43" s="489"/>
      <c r="I43" s="489"/>
    </row>
    <row r="44" spans="1:9" ht="55.5" customHeight="1" x14ac:dyDescent="0.2">
      <c r="A44" s="489"/>
      <c r="B44" s="489"/>
      <c r="C44" s="489"/>
      <c r="D44" s="489"/>
      <c r="E44" s="489"/>
      <c r="F44" s="489"/>
      <c r="G44" s="489"/>
      <c r="H44" s="489"/>
      <c r="I44" s="489"/>
    </row>
    <row r="45" spans="1:9" ht="12" customHeight="1" x14ac:dyDescent="0.2">
      <c r="A45" s="489"/>
      <c r="B45" s="489"/>
      <c r="C45" s="489"/>
      <c r="D45" s="489"/>
      <c r="E45" s="489"/>
      <c r="F45" s="489"/>
      <c r="G45" s="489"/>
      <c r="H45" s="489"/>
      <c r="I45" s="489"/>
    </row>
    <row r="46" spans="1:9" ht="12" customHeight="1" x14ac:dyDescent="0.2">
      <c r="A46" s="489"/>
      <c r="B46" s="489"/>
      <c r="C46" s="489"/>
      <c r="D46" s="489"/>
      <c r="E46" s="489"/>
      <c r="F46" s="489"/>
      <c r="G46" s="489"/>
      <c r="H46" s="489"/>
      <c r="I46" s="489"/>
    </row>
    <row r="47" spans="1:9" ht="12" customHeight="1" x14ac:dyDescent="0.2">
      <c r="A47" s="489"/>
      <c r="B47" s="489"/>
      <c r="C47" s="489"/>
      <c r="D47" s="489"/>
      <c r="E47" s="489"/>
      <c r="F47" s="489"/>
      <c r="G47" s="489"/>
      <c r="H47" s="489"/>
      <c r="I47" s="489"/>
    </row>
    <row r="48" spans="1:9" ht="12" customHeight="1" x14ac:dyDescent="0.2">
      <c r="A48" s="489"/>
      <c r="B48" s="489"/>
      <c r="C48" s="489"/>
      <c r="D48" s="489"/>
      <c r="E48" s="489"/>
      <c r="F48" s="489"/>
      <c r="G48" s="489"/>
      <c r="H48" s="489"/>
      <c r="I48" s="489"/>
    </row>
    <row r="49" spans="1:9" ht="12" customHeight="1" x14ac:dyDescent="0.2">
      <c r="A49" s="489"/>
      <c r="B49" s="489"/>
      <c r="C49" s="489"/>
      <c r="D49" s="489"/>
      <c r="E49" s="489"/>
      <c r="F49" s="489"/>
      <c r="G49" s="489"/>
      <c r="H49" s="489"/>
      <c r="I49" s="489"/>
    </row>
    <row r="50" spans="1:9" ht="12" customHeight="1" x14ac:dyDescent="0.2">
      <c r="A50" s="489"/>
      <c r="B50" s="489"/>
      <c r="C50" s="489"/>
      <c r="D50" s="489"/>
      <c r="E50" s="489"/>
      <c r="F50" s="489"/>
      <c r="G50" s="489"/>
      <c r="H50" s="489"/>
      <c r="I50" s="489"/>
    </row>
  </sheetData>
  <mergeCells count="1">
    <mergeCell ref="A8:I50"/>
  </mergeCells>
  <pageMargins left="0.31496062992125984" right="0.31496062992125984" top="0.35433070866141736" bottom="0.35433070866141736" header="0.31496062992125984" footer="0.19685039370078741"/>
  <pageSetup paperSize="9" fitToHeight="0" orientation="portrait" r:id="rId1"/>
  <headerFooter differentFirst="1" scaleWithDoc="0">
    <oddFooter>&amp;C&amp;8Stránka &amp;P z &amp;N</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2"/>
  <sheetViews>
    <sheetView showGridLines="0" view="pageBreakPreview" topLeftCell="A4" zoomScaleNormal="100" zoomScaleSheetLayoutView="100" workbookViewId="0">
      <selection activeCell="P38" sqref="P38"/>
    </sheetView>
  </sheetViews>
  <sheetFormatPr defaultRowHeight="12" x14ac:dyDescent="0.2"/>
  <cols>
    <col min="1" max="1" width="42.7109375" style="123" customWidth="1"/>
    <col min="2" max="9" width="11.42578125" style="123" customWidth="1"/>
    <col min="10" max="12" width="8" style="123" customWidth="1"/>
    <col min="13" max="13" width="8.42578125" style="123" customWidth="1"/>
    <col min="14" max="14" width="7.85546875" style="123" customWidth="1"/>
    <col min="15" max="15" width="20" style="123" bestFit="1" customWidth="1"/>
    <col min="16" max="20" width="9.140625" style="123" customWidth="1"/>
    <col min="21" max="16384" width="9.140625" style="123"/>
  </cols>
  <sheetData>
    <row r="1" spans="1:18" ht="18.75" x14ac:dyDescent="0.3">
      <c r="A1" s="164" t="s">
        <v>225</v>
      </c>
      <c r="I1" s="165" t="str">
        <f>Obsah!$A$1</f>
        <v>I. čtvrtletí 2019</v>
      </c>
    </row>
    <row r="2" spans="1:18" ht="1.5" customHeight="1" x14ac:dyDescent="0.2">
      <c r="F2" s="178"/>
      <c r="G2" s="178"/>
      <c r="H2" s="178"/>
      <c r="I2" s="178"/>
      <c r="J2" s="178"/>
    </row>
    <row r="3" spans="1:18" ht="5.0999999999999996" customHeight="1" x14ac:dyDescent="0.2">
      <c r="F3" s="178"/>
      <c r="G3" s="178"/>
      <c r="H3" s="178"/>
      <c r="I3" s="178"/>
      <c r="J3" s="178"/>
    </row>
    <row r="4" spans="1:18" ht="5.0999999999999996" customHeight="1" x14ac:dyDescent="0.2">
      <c r="A4" s="279"/>
      <c r="B4" s="245"/>
      <c r="C4" s="245"/>
      <c r="D4" s="245"/>
      <c r="E4" s="245"/>
      <c r="F4" s="184"/>
      <c r="J4" s="184"/>
      <c r="K4" s="239"/>
    </row>
    <row r="5" spans="1:18" ht="12.75" customHeight="1" x14ac:dyDescent="0.2">
      <c r="A5" s="26"/>
      <c r="B5" s="536" t="s">
        <v>8</v>
      </c>
      <c r="C5" s="537"/>
      <c r="D5" s="536" t="s">
        <v>9</v>
      </c>
      <c r="E5" s="537"/>
      <c r="F5" s="536" t="s">
        <v>10</v>
      </c>
      <c r="G5" s="538"/>
      <c r="H5" s="536" t="s">
        <v>7</v>
      </c>
      <c r="I5" s="538"/>
    </row>
    <row r="6" spans="1:18" x14ac:dyDescent="0.2">
      <c r="A6" s="26"/>
      <c r="B6" s="365" t="s">
        <v>282</v>
      </c>
      <c r="C6" s="365" t="s">
        <v>52</v>
      </c>
      <c r="D6" s="365" t="s">
        <v>282</v>
      </c>
      <c r="E6" s="365" t="s">
        <v>52</v>
      </c>
      <c r="F6" s="365" t="s">
        <v>282</v>
      </c>
      <c r="G6" s="366" t="s">
        <v>52</v>
      </c>
      <c r="H6" s="365" t="s">
        <v>282</v>
      </c>
      <c r="I6" s="366" t="s">
        <v>52</v>
      </c>
      <c r="J6" s="184"/>
      <c r="O6" s="184"/>
    </row>
    <row r="7" spans="1:18" x14ac:dyDescent="0.2">
      <c r="A7" s="243" t="s">
        <v>245</v>
      </c>
      <c r="B7" s="374">
        <v>4507.6400000000021</v>
      </c>
      <c r="C7" s="371">
        <v>0.10215943377487242</v>
      </c>
      <c r="D7" s="372">
        <v>4512.1400000000021</v>
      </c>
      <c r="E7" s="371">
        <v>0.10232408731679343</v>
      </c>
      <c r="F7" s="372">
        <v>4512.1400000000021</v>
      </c>
      <c r="G7" s="371">
        <v>0.10232479506053271</v>
      </c>
      <c r="H7" s="372">
        <v>4512.1400000000021</v>
      </c>
      <c r="I7" s="371">
        <v>0.10232479506053271</v>
      </c>
      <c r="J7" s="187"/>
      <c r="O7" s="92"/>
    </row>
    <row r="8" spans="1:18" x14ac:dyDescent="0.2">
      <c r="A8" s="240" t="s">
        <v>283</v>
      </c>
      <c r="B8" s="374">
        <v>3837077.7510000011</v>
      </c>
      <c r="C8" s="371">
        <v>0.17507203223340737</v>
      </c>
      <c r="D8" s="372">
        <v>3110475.8809999996</v>
      </c>
      <c r="E8" s="371">
        <v>0.17789926377783224</v>
      </c>
      <c r="F8" s="372">
        <v>2801036.6599999992</v>
      </c>
      <c r="G8" s="371">
        <v>0.17493771873590455</v>
      </c>
      <c r="H8" s="372">
        <v>9748590.2919999994</v>
      </c>
      <c r="I8" s="371">
        <v>0.17592529571849994</v>
      </c>
      <c r="J8" s="187"/>
      <c r="O8" s="92"/>
    </row>
    <row r="9" spans="1:18" x14ac:dyDescent="0.2">
      <c r="A9" s="241" t="s">
        <v>284</v>
      </c>
      <c r="B9" s="373">
        <v>3031413.5769999996</v>
      </c>
      <c r="C9" s="370">
        <v>0.21724448764237772</v>
      </c>
      <c r="D9" s="367">
        <v>2409571.733</v>
      </c>
      <c r="E9" s="370">
        <v>0.2222894243190385</v>
      </c>
      <c r="F9" s="367">
        <v>2077539.2099999997</v>
      </c>
      <c r="G9" s="370">
        <v>0.22331044947925652</v>
      </c>
      <c r="H9" s="367">
        <v>7518524.5199999996</v>
      </c>
      <c r="I9" s="370">
        <v>0.22050341546623481</v>
      </c>
      <c r="J9" s="176"/>
      <c r="K9" s="178"/>
      <c r="L9" s="178" t="str">
        <f>+B5</f>
        <v>Leden</v>
      </c>
      <c r="M9" s="178" t="str">
        <f>+D5</f>
        <v>Únor</v>
      </c>
      <c r="N9" s="178" t="str">
        <f>+F5</f>
        <v>Březen</v>
      </c>
      <c r="O9" s="179"/>
    </row>
    <row r="10" spans="1:18" x14ac:dyDescent="0.2">
      <c r="A10" s="57" t="s">
        <v>44</v>
      </c>
      <c r="B10" s="375">
        <v>106039.62599999999</v>
      </c>
      <c r="C10" s="73">
        <v>0.13003242846565183</v>
      </c>
      <c r="D10" s="363">
        <v>88161.222999999998</v>
      </c>
      <c r="E10" s="368">
        <v>0.13614066783971482</v>
      </c>
      <c r="F10" s="363">
        <v>73517.881999999998</v>
      </c>
      <c r="G10" s="368">
        <v>0.11036283974211361</v>
      </c>
      <c r="H10" s="363">
        <v>267718.73099999997</v>
      </c>
      <c r="I10" s="368">
        <v>0.12573632364627885</v>
      </c>
      <c r="J10" s="176"/>
      <c r="K10" s="178" t="str">
        <f>+A10</f>
        <v>Biomasa</v>
      </c>
      <c r="L10" s="168">
        <f>+B10</f>
        <v>106039.62599999999</v>
      </c>
      <c r="M10" s="168">
        <f>+D10</f>
        <v>88161.222999999998</v>
      </c>
      <c r="N10" s="168">
        <f>+F10</f>
        <v>73517.881999999998</v>
      </c>
      <c r="O10" s="246"/>
      <c r="P10" s="472"/>
      <c r="Q10" s="472"/>
      <c r="R10" s="472"/>
    </row>
    <row r="11" spans="1:18" x14ac:dyDescent="0.2">
      <c r="A11" s="57" t="s">
        <v>43</v>
      </c>
      <c r="B11" s="375">
        <v>4028.4989999999998</v>
      </c>
      <c r="C11" s="467">
        <v>6.0099847974275096E-2</v>
      </c>
      <c r="D11" s="381">
        <v>3780.1299999999997</v>
      </c>
      <c r="E11" s="380">
        <v>6.5520281434943262E-2</v>
      </c>
      <c r="F11" s="381">
        <v>3650.2960000000003</v>
      </c>
      <c r="G11" s="368">
        <v>6.4184880228504992E-2</v>
      </c>
      <c r="H11" s="381">
        <v>11458.924999999999</v>
      </c>
      <c r="I11" s="368">
        <v>6.3101289593069418E-2</v>
      </c>
      <c r="J11" s="176"/>
      <c r="K11" s="178" t="str">
        <f t="shared" ref="K11:L25" si="0">+A11</f>
        <v>Bioplyn</v>
      </c>
      <c r="L11" s="168">
        <f t="shared" si="0"/>
        <v>4028.4989999999998</v>
      </c>
      <c r="M11" s="168">
        <f t="shared" ref="M11:M25" si="1">+D11</f>
        <v>3780.1299999999997</v>
      </c>
      <c r="N11" s="168">
        <f t="shared" ref="N11:N25" si="2">+F11</f>
        <v>3650.2960000000003</v>
      </c>
      <c r="O11" s="246"/>
    </row>
    <row r="12" spans="1:18" x14ac:dyDescent="0.2">
      <c r="A12" s="57" t="s">
        <v>42</v>
      </c>
      <c r="B12" s="375">
        <v>55</v>
      </c>
      <c r="C12" s="467">
        <v>2.7404268531716808E-5</v>
      </c>
      <c r="D12" s="381">
        <v>133</v>
      </c>
      <c r="E12" s="380">
        <v>9.6675662055958902E-5</v>
      </c>
      <c r="F12" s="381">
        <v>61</v>
      </c>
      <c r="G12" s="368">
        <v>5.4516147948006417E-5</v>
      </c>
      <c r="H12" s="381">
        <v>249</v>
      </c>
      <c r="I12" s="368">
        <v>5.5312988208344739E-5</v>
      </c>
      <c r="J12" s="176"/>
      <c r="K12" s="178" t="str">
        <f t="shared" si="0"/>
        <v>Černé uhlí</v>
      </c>
      <c r="L12" s="168">
        <f t="shared" si="0"/>
        <v>55</v>
      </c>
      <c r="M12" s="168">
        <f t="shared" si="1"/>
        <v>133</v>
      </c>
      <c r="N12" s="168">
        <f t="shared" si="2"/>
        <v>61</v>
      </c>
      <c r="O12" s="246"/>
    </row>
    <row r="13" spans="1:18" x14ac:dyDescent="0.2">
      <c r="A13" s="57" t="s">
        <v>67</v>
      </c>
      <c r="B13" s="375">
        <v>0</v>
      </c>
      <c r="C13" s="467">
        <v>0</v>
      </c>
      <c r="D13" s="381">
        <v>0</v>
      </c>
      <c r="E13" s="380">
        <v>0</v>
      </c>
      <c r="F13" s="381">
        <v>0</v>
      </c>
      <c r="G13" s="368">
        <v>0</v>
      </c>
      <c r="H13" s="381">
        <v>0</v>
      </c>
      <c r="I13" s="368">
        <v>0</v>
      </c>
      <c r="J13" s="176"/>
      <c r="K13" s="178" t="str">
        <f t="shared" si="0"/>
        <v>Elektrická energie</v>
      </c>
      <c r="L13" s="168">
        <f t="shared" si="0"/>
        <v>0</v>
      </c>
      <c r="M13" s="168">
        <f t="shared" si="1"/>
        <v>0</v>
      </c>
      <c r="N13" s="168">
        <f t="shared" si="2"/>
        <v>0</v>
      </c>
      <c r="O13" s="246"/>
    </row>
    <row r="14" spans="1:18" x14ac:dyDescent="0.2">
      <c r="A14" s="57" t="s">
        <v>68</v>
      </c>
      <c r="B14" s="375">
        <v>0</v>
      </c>
      <c r="C14" s="467">
        <v>0</v>
      </c>
      <c r="D14" s="381">
        <v>0</v>
      </c>
      <c r="E14" s="380">
        <v>0</v>
      </c>
      <c r="F14" s="381">
        <v>0</v>
      </c>
      <c r="G14" s="368">
        <v>0</v>
      </c>
      <c r="H14" s="381">
        <v>0</v>
      </c>
      <c r="I14" s="368">
        <v>0</v>
      </c>
      <c r="J14" s="176"/>
      <c r="K14" s="178" t="str">
        <f t="shared" si="0"/>
        <v>Energie prostředí (tepelné čerpadlo)</v>
      </c>
      <c r="L14" s="168">
        <f t="shared" si="0"/>
        <v>0</v>
      </c>
      <c r="M14" s="168">
        <f t="shared" si="1"/>
        <v>0</v>
      </c>
      <c r="N14" s="168">
        <f t="shared" si="2"/>
        <v>0</v>
      </c>
      <c r="O14" s="246"/>
    </row>
    <row r="15" spans="1:18" x14ac:dyDescent="0.2">
      <c r="A15" s="57" t="s">
        <v>69</v>
      </c>
      <c r="B15" s="375">
        <v>0</v>
      </c>
      <c r="C15" s="467">
        <v>0</v>
      </c>
      <c r="D15" s="381">
        <v>0</v>
      </c>
      <c r="E15" s="380">
        <v>0</v>
      </c>
      <c r="F15" s="381">
        <v>0</v>
      </c>
      <c r="G15" s="368">
        <v>0</v>
      </c>
      <c r="H15" s="381">
        <v>0</v>
      </c>
      <c r="I15" s="368">
        <v>0</v>
      </c>
      <c r="J15" s="176"/>
      <c r="K15" s="178" t="str">
        <f t="shared" si="0"/>
        <v>Energie Slunce (solární kolektor)</v>
      </c>
      <c r="L15" s="168">
        <f t="shared" si="0"/>
        <v>0</v>
      </c>
      <c r="M15" s="168">
        <f t="shared" si="1"/>
        <v>0</v>
      </c>
      <c r="N15" s="168">
        <f t="shared" si="2"/>
        <v>0</v>
      </c>
      <c r="O15" s="246"/>
    </row>
    <row r="16" spans="1:18" x14ac:dyDescent="0.2">
      <c r="A16" s="57" t="s">
        <v>41</v>
      </c>
      <c r="B16" s="375">
        <v>2219878.179</v>
      </c>
      <c r="C16" s="467">
        <v>0.33098033394942339</v>
      </c>
      <c r="D16" s="381">
        <v>1753013.112</v>
      </c>
      <c r="E16" s="380">
        <v>0.32927611350823094</v>
      </c>
      <c r="F16" s="381">
        <v>1464019.6149999998</v>
      </c>
      <c r="G16" s="368">
        <v>0.33210540253618503</v>
      </c>
      <c r="H16" s="381">
        <v>5436910.9059999995</v>
      </c>
      <c r="I16" s="368">
        <v>0.33073011624201037</v>
      </c>
      <c r="J16" s="176"/>
      <c r="K16" s="178" t="str">
        <f t="shared" si="0"/>
        <v>Hnědé uhlí</v>
      </c>
      <c r="L16" s="168">
        <f t="shared" si="0"/>
        <v>2219878.179</v>
      </c>
      <c r="M16" s="168">
        <f t="shared" si="1"/>
        <v>1753013.112</v>
      </c>
      <c r="N16" s="168">
        <f t="shared" si="2"/>
        <v>1464019.6149999998</v>
      </c>
      <c r="O16" s="246"/>
    </row>
    <row r="17" spans="1:18" x14ac:dyDescent="0.2">
      <c r="A17" s="57" t="s">
        <v>80</v>
      </c>
      <c r="B17" s="375">
        <v>0</v>
      </c>
      <c r="C17" s="467">
        <v>0</v>
      </c>
      <c r="D17" s="381">
        <v>0</v>
      </c>
      <c r="E17" s="380">
        <v>0</v>
      </c>
      <c r="F17" s="381">
        <v>0</v>
      </c>
      <c r="G17" s="368">
        <v>0</v>
      </c>
      <c r="H17" s="381">
        <v>0</v>
      </c>
      <c r="I17" s="368">
        <v>0</v>
      </c>
      <c r="J17" s="176"/>
      <c r="K17" s="178" t="str">
        <f t="shared" si="0"/>
        <v>Jaderné palivo</v>
      </c>
      <c r="L17" s="168">
        <f t="shared" si="0"/>
        <v>0</v>
      </c>
      <c r="M17" s="168">
        <f t="shared" si="1"/>
        <v>0</v>
      </c>
      <c r="N17" s="168">
        <f t="shared" si="2"/>
        <v>0</v>
      </c>
      <c r="O17" s="246"/>
    </row>
    <row r="18" spans="1:18" x14ac:dyDescent="0.2">
      <c r="A18" s="57" t="s">
        <v>40</v>
      </c>
      <c r="B18" s="375">
        <v>0</v>
      </c>
      <c r="C18" s="467">
        <v>0</v>
      </c>
      <c r="D18" s="381">
        <v>0</v>
      </c>
      <c r="E18" s="380">
        <v>0</v>
      </c>
      <c r="F18" s="381">
        <v>0</v>
      </c>
      <c r="G18" s="368">
        <v>0</v>
      </c>
      <c r="H18" s="381">
        <v>0</v>
      </c>
      <c r="I18" s="368">
        <v>0</v>
      </c>
      <c r="J18" s="176"/>
      <c r="K18" s="178" t="str">
        <f t="shared" si="0"/>
        <v>Koks</v>
      </c>
      <c r="L18" s="168">
        <f t="shared" si="0"/>
        <v>0</v>
      </c>
      <c r="M18" s="168">
        <f t="shared" si="1"/>
        <v>0</v>
      </c>
      <c r="N18" s="168">
        <f t="shared" si="2"/>
        <v>0</v>
      </c>
      <c r="O18" s="246"/>
    </row>
    <row r="19" spans="1:18" x14ac:dyDescent="0.2">
      <c r="A19" s="57" t="s">
        <v>39</v>
      </c>
      <c r="B19" s="375">
        <v>10606.65</v>
      </c>
      <c r="C19" s="467">
        <v>0.20437312414946893</v>
      </c>
      <c r="D19" s="381">
        <v>11146.57</v>
      </c>
      <c r="E19" s="380">
        <v>0.24433868423617336</v>
      </c>
      <c r="F19" s="381">
        <v>11424.16</v>
      </c>
      <c r="G19" s="368">
        <v>0.26538713328554542</v>
      </c>
      <c r="H19" s="381">
        <v>33177.380000000005</v>
      </c>
      <c r="I19" s="368">
        <v>0.2360288234298179</v>
      </c>
      <c r="J19" s="176"/>
      <c r="K19" s="178" t="str">
        <f t="shared" si="0"/>
        <v>Odpadní teplo</v>
      </c>
      <c r="L19" s="168">
        <f t="shared" si="0"/>
        <v>10606.65</v>
      </c>
      <c r="M19" s="168">
        <f t="shared" si="1"/>
        <v>11146.57</v>
      </c>
      <c r="N19" s="168">
        <f t="shared" si="2"/>
        <v>11424.16</v>
      </c>
      <c r="O19" s="246"/>
    </row>
    <row r="20" spans="1:18" x14ac:dyDescent="0.2">
      <c r="A20" s="57" t="s">
        <v>38</v>
      </c>
      <c r="B20" s="375">
        <v>2394.7750000000001</v>
      </c>
      <c r="C20" s="467">
        <v>0.1625492699528461</v>
      </c>
      <c r="D20" s="381">
        <v>2682.93</v>
      </c>
      <c r="E20" s="380">
        <v>0.2187198773375838</v>
      </c>
      <c r="F20" s="381">
        <v>1267.106</v>
      </c>
      <c r="G20" s="368">
        <v>9.8354664885098073E-2</v>
      </c>
      <c r="H20" s="381">
        <v>6344.8109999999997</v>
      </c>
      <c r="I20" s="368">
        <v>0.15908898695057846</v>
      </c>
      <c r="J20" s="176"/>
      <c r="K20" s="178" t="str">
        <f t="shared" si="0"/>
        <v>Ostatní kapalná paliva</v>
      </c>
      <c r="L20" s="168">
        <f t="shared" si="0"/>
        <v>2394.7750000000001</v>
      </c>
      <c r="M20" s="168">
        <f t="shared" si="1"/>
        <v>2682.93</v>
      </c>
      <c r="N20" s="168">
        <f t="shared" si="2"/>
        <v>1267.106</v>
      </c>
      <c r="O20" s="246"/>
    </row>
    <row r="21" spans="1:18" x14ac:dyDescent="0.2">
      <c r="A21" s="57" t="s">
        <v>37</v>
      </c>
      <c r="B21" s="375">
        <v>8210.8372385594012</v>
      </c>
      <c r="C21" s="467">
        <v>2.8497062947432355E-2</v>
      </c>
      <c r="D21" s="381">
        <v>3294.2316149720905</v>
      </c>
      <c r="E21" s="380">
        <v>1.3628529051504749E-2</v>
      </c>
      <c r="F21" s="381">
        <v>10424.986552072298</v>
      </c>
      <c r="G21" s="368">
        <v>4.0086422400655915E-2</v>
      </c>
      <c r="H21" s="381">
        <v>21930.055405603787</v>
      </c>
      <c r="I21" s="368">
        <v>2.7762800897749601E-2</v>
      </c>
      <c r="J21" s="176"/>
      <c r="K21" s="178" t="str">
        <f t="shared" si="0"/>
        <v>Ostatní pevná paliva</v>
      </c>
      <c r="L21" s="168">
        <f t="shared" si="0"/>
        <v>8210.8372385594012</v>
      </c>
      <c r="M21" s="168">
        <f t="shared" si="1"/>
        <v>3294.2316149720905</v>
      </c>
      <c r="N21" s="168">
        <f t="shared" si="2"/>
        <v>10424.986552072298</v>
      </c>
      <c r="O21" s="246"/>
    </row>
    <row r="22" spans="1:18" x14ac:dyDescent="0.2">
      <c r="A22" s="57" t="s">
        <v>36</v>
      </c>
      <c r="B22" s="375">
        <v>59671.519</v>
      </c>
      <c r="C22" s="467">
        <v>0.13021459943544605</v>
      </c>
      <c r="D22" s="381">
        <v>57432.056000000004</v>
      </c>
      <c r="E22" s="380">
        <v>0.1556276136163797</v>
      </c>
      <c r="F22" s="381">
        <v>79889.093000000008</v>
      </c>
      <c r="G22" s="368">
        <v>0.20673701767362021</v>
      </c>
      <c r="H22" s="381">
        <v>196992.66800000001</v>
      </c>
      <c r="I22" s="368">
        <v>0.16230501499728206</v>
      </c>
      <c r="J22" s="176"/>
      <c r="K22" s="178" t="str">
        <f t="shared" si="0"/>
        <v>Ostatní plyny</v>
      </c>
      <c r="L22" s="168">
        <f t="shared" si="0"/>
        <v>59671.519</v>
      </c>
      <c r="M22" s="168">
        <f t="shared" si="1"/>
        <v>57432.056000000004</v>
      </c>
      <c r="N22" s="168">
        <f t="shared" si="2"/>
        <v>79889.093000000008</v>
      </c>
      <c r="O22" s="246"/>
    </row>
    <row r="23" spans="1:18" x14ac:dyDescent="0.2">
      <c r="A23" s="57" t="s">
        <v>3</v>
      </c>
      <c r="B23" s="375">
        <v>0</v>
      </c>
      <c r="C23" s="467">
        <v>0</v>
      </c>
      <c r="D23" s="381">
        <v>0</v>
      </c>
      <c r="E23" s="380">
        <v>0</v>
      </c>
      <c r="F23" s="381">
        <v>0</v>
      </c>
      <c r="G23" s="368">
        <v>0</v>
      </c>
      <c r="H23" s="381">
        <v>0</v>
      </c>
      <c r="I23" s="368">
        <v>0</v>
      </c>
      <c r="J23" s="176"/>
      <c r="K23" s="178" t="str">
        <f t="shared" si="0"/>
        <v>Ostatní</v>
      </c>
      <c r="L23" s="168">
        <f t="shared" si="0"/>
        <v>0</v>
      </c>
      <c r="M23" s="168">
        <f t="shared" si="1"/>
        <v>0</v>
      </c>
      <c r="N23" s="168">
        <f t="shared" si="2"/>
        <v>0</v>
      </c>
      <c r="O23" s="246"/>
    </row>
    <row r="24" spans="1:18" x14ac:dyDescent="0.2">
      <c r="A24" s="57" t="s">
        <v>35</v>
      </c>
      <c r="B24" s="375">
        <v>1366.154</v>
      </c>
      <c r="C24" s="467">
        <v>0.21482823933822739</v>
      </c>
      <c r="D24" s="381">
        <v>740.28899999999999</v>
      </c>
      <c r="E24" s="380">
        <v>0.14693232775585569</v>
      </c>
      <c r="F24" s="381">
        <v>388</v>
      </c>
      <c r="G24" s="368">
        <v>8.1131406741225348E-2</v>
      </c>
      <c r="H24" s="381">
        <v>2494.4430000000002</v>
      </c>
      <c r="I24" s="368">
        <v>0.15416878013645161</v>
      </c>
      <c r="J24" s="176"/>
      <c r="K24" s="178" t="str">
        <f t="shared" si="0"/>
        <v>Topné oleje</v>
      </c>
      <c r="L24" s="168">
        <f t="shared" si="0"/>
        <v>1366.154</v>
      </c>
      <c r="M24" s="168">
        <f t="shared" si="1"/>
        <v>740.28899999999999</v>
      </c>
      <c r="N24" s="168">
        <f t="shared" si="2"/>
        <v>388</v>
      </c>
      <c r="O24" s="246"/>
    </row>
    <row r="25" spans="1:18" x14ac:dyDescent="0.2">
      <c r="A25" s="218" t="s">
        <v>34</v>
      </c>
      <c r="B25" s="377">
        <v>619162.33776144043</v>
      </c>
      <c r="C25" s="468">
        <v>0.17701661686285414</v>
      </c>
      <c r="D25" s="379">
        <v>489188.19138502795</v>
      </c>
      <c r="E25" s="378">
        <v>0.17925397022168235</v>
      </c>
      <c r="F25" s="379">
        <v>432897.0714479278</v>
      </c>
      <c r="G25" s="378">
        <v>0.18686379414126833</v>
      </c>
      <c r="H25" s="379">
        <v>1541247.600594396</v>
      </c>
      <c r="I25" s="378">
        <v>0.18040146302482493</v>
      </c>
      <c r="J25" s="176"/>
      <c r="K25" s="178" t="str">
        <f t="shared" si="0"/>
        <v>Zemní plyn</v>
      </c>
      <c r="L25" s="168">
        <f t="shared" si="0"/>
        <v>619162.33776144043</v>
      </c>
      <c r="M25" s="168">
        <f t="shared" si="1"/>
        <v>489188.19138502795</v>
      </c>
      <c r="N25" s="168">
        <f t="shared" si="2"/>
        <v>432897.0714479278</v>
      </c>
      <c r="O25" s="173"/>
    </row>
    <row r="26" spans="1:18" x14ac:dyDescent="0.2">
      <c r="A26" s="477" t="s">
        <v>301</v>
      </c>
      <c r="B26" s="481">
        <v>-1578009</v>
      </c>
      <c r="C26" s="479"/>
      <c r="D26" s="482">
        <v>-1248495</v>
      </c>
      <c r="E26" s="479"/>
      <c r="F26" s="482">
        <v>-1034884</v>
      </c>
      <c r="G26" s="479"/>
      <c r="H26" s="482">
        <v>-3861388</v>
      </c>
      <c r="I26" s="479"/>
      <c r="J26" s="176"/>
      <c r="K26" s="178"/>
      <c r="L26" s="168"/>
      <c r="M26" s="168"/>
      <c r="N26" s="168"/>
      <c r="O26" s="173"/>
      <c r="P26" s="471"/>
      <c r="Q26" s="471"/>
      <c r="R26" s="471"/>
    </row>
    <row r="27" spans="1:18" ht="13.5" customHeight="1" x14ac:dyDescent="0.2">
      <c r="A27" s="473" t="s">
        <v>285</v>
      </c>
      <c r="B27" s="474">
        <v>1355916.6898600003</v>
      </c>
      <c r="C27" s="475">
        <v>0.10426441186672802</v>
      </c>
      <c r="D27" s="476">
        <v>1055154.0741599998</v>
      </c>
      <c r="E27" s="475">
        <v>0.10496807796323909</v>
      </c>
      <c r="F27" s="476">
        <v>939124.42475999997</v>
      </c>
      <c r="G27" s="475">
        <v>0.11046972920588638</v>
      </c>
      <c r="H27" s="476">
        <v>3350195.18878</v>
      </c>
      <c r="I27" s="475">
        <v>0.10616016182325838</v>
      </c>
      <c r="J27" s="17"/>
      <c r="K27" s="178"/>
      <c r="L27" s="178" t="str">
        <f>+L9</f>
        <v>Leden</v>
      </c>
      <c r="M27" s="178" t="str">
        <f t="shared" ref="M27:N27" si="3">+M9</f>
        <v>Únor</v>
      </c>
      <c r="N27" s="178" t="str">
        <f t="shared" si="3"/>
        <v>Březen</v>
      </c>
      <c r="O27" s="127"/>
      <c r="P27" s="127"/>
      <c r="Q27" s="127"/>
      <c r="R27" s="127"/>
    </row>
    <row r="28" spans="1:18" ht="12.75" customHeight="1" x14ac:dyDescent="0.2">
      <c r="A28" s="57" t="s">
        <v>29</v>
      </c>
      <c r="B28" s="375">
        <v>639821.75900000008</v>
      </c>
      <c r="C28" s="368">
        <v>0.21114385659892482</v>
      </c>
      <c r="D28" s="363">
        <v>514888.06100000005</v>
      </c>
      <c r="E28" s="368">
        <v>0.21269743783286216</v>
      </c>
      <c r="F28" s="363">
        <v>494531.38999999996</v>
      </c>
      <c r="G28" s="368">
        <v>0.2253613713692651</v>
      </c>
      <c r="H28" s="363">
        <v>1649241.21</v>
      </c>
      <c r="I28" s="368">
        <v>0.21571648853706957</v>
      </c>
      <c r="J28" s="176"/>
      <c r="K28" s="178" t="str">
        <f>+A28</f>
        <v>Průmysl</v>
      </c>
      <c r="L28" s="168">
        <f t="shared" ref="L28:L35" si="4">+B28</f>
        <v>639821.75900000008</v>
      </c>
      <c r="M28" s="168">
        <f t="shared" ref="M28:M35" si="5">+D28</f>
        <v>514888.06100000005</v>
      </c>
      <c r="N28" s="168">
        <f t="shared" ref="N28:N35" si="6">+F28</f>
        <v>494531.38999999996</v>
      </c>
      <c r="O28" s="127"/>
      <c r="P28" s="246"/>
      <c r="Q28" s="246"/>
      <c r="R28" s="246"/>
    </row>
    <row r="29" spans="1:18" ht="12.75" customHeight="1" x14ac:dyDescent="0.2">
      <c r="A29" s="57" t="s">
        <v>0</v>
      </c>
      <c r="B29" s="375">
        <v>50979.270000000004</v>
      </c>
      <c r="C29" s="380">
        <v>0.15736444913636066</v>
      </c>
      <c r="D29" s="381">
        <v>42295.64</v>
      </c>
      <c r="E29" s="380">
        <v>0.16026127933701828</v>
      </c>
      <c r="F29" s="381">
        <v>26875.18</v>
      </c>
      <c r="G29" s="368">
        <v>0.118431503409716</v>
      </c>
      <c r="H29" s="381">
        <v>120150.09</v>
      </c>
      <c r="I29" s="368">
        <v>0.14745971323877757</v>
      </c>
      <c r="J29" s="176"/>
      <c r="K29" s="178" t="str">
        <f t="shared" ref="K29:K35" si="7">+A29</f>
        <v>Energetika</v>
      </c>
      <c r="L29" s="168">
        <f t="shared" si="4"/>
        <v>50979.270000000004</v>
      </c>
      <c r="M29" s="168">
        <f t="shared" si="5"/>
        <v>42295.64</v>
      </c>
      <c r="N29" s="168">
        <f t="shared" si="6"/>
        <v>26875.18</v>
      </c>
      <c r="O29" s="127"/>
    </row>
    <row r="30" spans="1:18" ht="12.75" customHeight="1" x14ac:dyDescent="0.2">
      <c r="A30" s="57" t="s">
        <v>1</v>
      </c>
      <c r="B30" s="375">
        <v>3928.45</v>
      </c>
      <c r="C30" s="380">
        <v>2.8712891231187025E-2</v>
      </c>
      <c r="D30" s="381">
        <v>3271</v>
      </c>
      <c r="E30" s="380">
        <v>2.7845823591267787E-2</v>
      </c>
      <c r="F30" s="381">
        <v>2782.2999999999997</v>
      </c>
      <c r="G30" s="368">
        <v>3.2691790289291617E-2</v>
      </c>
      <c r="H30" s="381">
        <v>9981.75</v>
      </c>
      <c r="I30" s="368">
        <v>2.9410545056460031E-2</v>
      </c>
      <c r="J30" s="176"/>
      <c r="K30" s="178" t="str">
        <f t="shared" si="7"/>
        <v>Doprava</v>
      </c>
      <c r="L30" s="168">
        <f t="shared" si="4"/>
        <v>3928.45</v>
      </c>
      <c r="M30" s="168">
        <f t="shared" si="5"/>
        <v>3271</v>
      </c>
      <c r="N30" s="168">
        <f t="shared" si="6"/>
        <v>2782.2999999999997</v>
      </c>
      <c r="O30" s="127"/>
    </row>
    <row r="31" spans="1:18" ht="12.75" customHeight="1" x14ac:dyDescent="0.2">
      <c r="A31" s="57" t="s">
        <v>2</v>
      </c>
      <c r="B31" s="375">
        <v>17841.705999999998</v>
      </c>
      <c r="C31" s="380">
        <v>0.28849162991822286</v>
      </c>
      <c r="D31" s="381">
        <v>10402.781000000001</v>
      </c>
      <c r="E31" s="380">
        <v>0.2382635932894325</v>
      </c>
      <c r="F31" s="381">
        <v>8328.2379999999994</v>
      </c>
      <c r="G31" s="368">
        <v>0.25264102126182825</v>
      </c>
      <c r="H31" s="381">
        <v>36572.724999999999</v>
      </c>
      <c r="I31" s="368">
        <v>0.26411960761495779</v>
      </c>
      <c r="J31" s="176"/>
      <c r="K31" s="178" t="str">
        <f t="shared" si="7"/>
        <v>Stavebnictví</v>
      </c>
      <c r="L31" s="168">
        <f t="shared" si="4"/>
        <v>17841.705999999998</v>
      </c>
      <c r="M31" s="168">
        <f t="shared" si="5"/>
        <v>10402.781000000001</v>
      </c>
      <c r="N31" s="168">
        <f t="shared" si="6"/>
        <v>8328.2379999999994</v>
      </c>
    </row>
    <row r="32" spans="1:18" x14ac:dyDescent="0.2">
      <c r="A32" s="57" t="s">
        <v>6</v>
      </c>
      <c r="B32" s="375">
        <v>1397.8489999999999</v>
      </c>
      <c r="C32" s="380">
        <v>3.5481399823893749E-2</v>
      </c>
      <c r="D32" s="381">
        <v>1398.1979999999999</v>
      </c>
      <c r="E32" s="380">
        <v>3.985377843832822E-2</v>
      </c>
      <c r="F32" s="381">
        <v>1345.0739999999998</v>
      </c>
      <c r="G32" s="368">
        <v>3.6171513243840693E-2</v>
      </c>
      <c r="H32" s="381">
        <v>4141.1209999999992</v>
      </c>
      <c r="I32" s="368">
        <v>3.7084929915605087E-2</v>
      </c>
      <c r="J32" s="176"/>
      <c r="K32" s="178" t="str">
        <f t="shared" si="7"/>
        <v>Zemědělství a lesnictví</v>
      </c>
      <c r="L32" s="168">
        <f t="shared" si="4"/>
        <v>1397.8489999999999</v>
      </c>
      <c r="M32" s="168">
        <f t="shared" si="5"/>
        <v>1398.1979999999999</v>
      </c>
      <c r="N32" s="168">
        <f t="shared" si="6"/>
        <v>1345.0739999999998</v>
      </c>
    </row>
    <row r="33" spans="1:14" x14ac:dyDescent="0.2">
      <c r="A33" s="57" t="s">
        <v>28</v>
      </c>
      <c r="B33" s="375">
        <v>462173.57420000003</v>
      </c>
      <c r="C33" s="380">
        <v>7.9795530246570476E-2</v>
      </c>
      <c r="D33" s="381">
        <v>341077.97219999996</v>
      </c>
      <c r="E33" s="380">
        <v>7.7561380728176643E-2</v>
      </c>
      <c r="F33" s="381">
        <v>284092.89820000005</v>
      </c>
      <c r="G33" s="368">
        <v>7.7673392286337767E-2</v>
      </c>
      <c r="H33" s="381">
        <v>1087344.4446</v>
      </c>
      <c r="I33" s="368">
        <v>7.8525473516542654E-2</v>
      </c>
      <c r="J33" s="176"/>
      <c r="K33" s="178" t="str">
        <f t="shared" si="7"/>
        <v>Domácnosti</v>
      </c>
      <c r="L33" s="168">
        <f t="shared" si="4"/>
        <v>462173.57420000003</v>
      </c>
      <c r="M33" s="168">
        <f t="shared" si="5"/>
        <v>341077.97219999996</v>
      </c>
      <c r="N33" s="168">
        <f t="shared" si="6"/>
        <v>284092.89820000005</v>
      </c>
    </row>
    <row r="34" spans="1:14" x14ac:dyDescent="0.2">
      <c r="A34" s="57" t="s">
        <v>5</v>
      </c>
      <c r="B34" s="375">
        <v>173250.81266</v>
      </c>
      <c r="C34" s="380">
        <v>5.2958560513273176E-2</v>
      </c>
      <c r="D34" s="381">
        <v>137328.14395999999</v>
      </c>
      <c r="E34" s="380">
        <v>5.4773051578752681E-2</v>
      </c>
      <c r="F34" s="381">
        <v>117407.51456000001</v>
      </c>
      <c r="G34" s="368">
        <v>5.7178565556651649E-2</v>
      </c>
      <c r="H34" s="381">
        <v>427986.47117999999</v>
      </c>
      <c r="I34" s="368">
        <v>5.4645799134604864E-2</v>
      </c>
      <c r="J34" s="176"/>
      <c r="K34" s="178" t="str">
        <f t="shared" si="7"/>
        <v>Obchod, služby, školství, zdravotnictví</v>
      </c>
      <c r="L34" s="168">
        <f t="shared" si="4"/>
        <v>173250.81266</v>
      </c>
      <c r="M34" s="168">
        <f t="shared" si="5"/>
        <v>137328.14395999999</v>
      </c>
      <c r="N34" s="168">
        <f t="shared" si="6"/>
        <v>117407.51456000001</v>
      </c>
    </row>
    <row r="35" spans="1:14" ht="12.75" thickBot="1" x14ac:dyDescent="0.25">
      <c r="A35" s="58" t="s">
        <v>3</v>
      </c>
      <c r="B35" s="376">
        <v>6523.2690000000002</v>
      </c>
      <c r="C35" s="369">
        <v>1.8696574548738538E-2</v>
      </c>
      <c r="D35" s="364">
        <v>4492.2780000000002</v>
      </c>
      <c r="E35" s="369">
        <v>1.6855579871689327E-2</v>
      </c>
      <c r="F35" s="364">
        <v>3761.8300000000004</v>
      </c>
      <c r="G35" s="369">
        <v>1.7600376307623313E-2</v>
      </c>
      <c r="H35" s="364">
        <v>14777.377</v>
      </c>
      <c r="I35" s="369">
        <v>1.7822247882881448E-2</v>
      </c>
      <c r="J35" s="176"/>
      <c r="K35" s="178" t="str">
        <f t="shared" si="7"/>
        <v>Ostatní</v>
      </c>
      <c r="L35" s="168">
        <f t="shared" si="4"/>
        <v>6523.2690000000002</v>
      </c>
      <c r="M35" s="168">
        <f t="shared" si="5"/>
        <v>4492.2780000000002</v>
      </c>
      <c r="N35" s="168">
        <f t="shared" si="6"/>
        <v>3761.8300000000004</v>
      </c>
    </row>
    <row r="36" spans="1:14" ht="18" customHeight="1" x14ac:dyDescent="0.2">
      <c r="A36" s="382" t="s">
        <v>259</v>
      </c>
      <c r="B36" s="244"/>
      <c r="C36" s="244"/>
      <c r="D36" s="14"/>
      <c r="F36" s="17"/>
      <c r="G36" s="178"/>
      <c r="H36" s="178"/>
      <c r="I36" s="4" t="s">
        <v>82</v>
      </c>
      <c r="J36" s="178"/>
    </row>
    <row r="37" spans="1:14" x14ac:dyDescent="0.2">
      <c r="A37" s="119"/>
      <c r="B37" s="119"/>
      <c r="C37" s="119"/>
    </row>
    <row r="38" spans="1:14" x14ac:dyDescent="0.2">
      <c r="B38" s="127"/>
      <c r="C38" s="127"/>
      <c r="D38" s="127"/>
    </row>
    <row r="39" spans="1:14" x14ac:dyDescent="0.2">
      <c r="B39" s="127"/>
      <c r="C39" s="127"/>
      <c r="D39" s="127"/>
    </row>
    <row r="40" spans="1:14" x14ac:dyDescent="0.2">
      <c r="B40" s="127"/>
      <c r="C40" s="127"/>
      <c r="D40" s="127"/>
      <c r="L40" s="184" t="s">
        <v>253</v>
      </c>
      <c r="M40" s="219">
        <v>0.10232479506053271</v>
      </c>
    </row>
    <row r="41" spans="1:14" x14ac:dyDescent="0.2">
      <c r="B41" s="226"/>
      <c r="C41" s="226"/>
      <c r="D41" s="226"/>
      <c r="L41" s="184" t="s">
        <v>66</v>
      </c>
      <c r="M41" s="219">
        <v>0.17592529571849994</v>
      </c>
    </row>
    <row r="42" spans="1:14" x14ac:dyDescent="0.2">
      <c r="B42" s="127"/>
      <c r="C42" s="127"/>
      <c r="D42" s="127"/>
      <c r="L42" s="184" t="s">
        <v>182</v>
      </c>
      <c r="M42" s="219">
        <v>0.22050341546623481</v>
      </c>
    </row>
  </sheetData>
  <mergeCells count="4">
    <mergeCell ref="B5:C5"/>
    <mergeCell ref="D5:E5"/>
    <mergeCell ref="F5:G5"/>
    <mergeCell ref="H5:I5"/>
  </mergeCells>
  <conditionalFormatting sqref="C10:C25 C28:C35 E10:E25 E28:E35 G10:G25 G28:G35 I10:I25 I28:I35">
    <cfRule type="dataBar" priority="1">
      <dataBar>
        <cfvo type="num" val="0"/>
        <cfvo type="num" val="1"/>
        <color rgb="FF63C384"/>
      </dataBar>
      <extLst>
        <ext xmlns:x14="http://schemas.microsoft.com/office/spreadsheetml/2009/9/main" uri="{B025F937-C7B1-47D3-B67F-A62EFF666E3E}">
          <x14:id>{3BAE4D39-BA4C-471E-86AC-01B67BE5D6C5}</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3BAE4D39-BA4C-471E-86AC-01B67BE5D6C5}">
            <x14:dataBar minLength="0" maxLength="100" gradient="0" direction="rightToLeft">
              <x14:cfvo type="num">
                <xm:f>0</xm:f>
              </x14:cfvo>
              <x14:cfvo type="num">
                <xm:f>1</xm:f>
              </x14:cfvo>
              <x14:negativeFillColor rgb="FFFF0000"/>
              <x14:axisColor rgb="FF000000"/>
            </x14:dataBar>
          </x14:cfRule>
          <xm:sqref>C10:C25 C28:C35 E10:E25 E28:E35 G10:G25 G28:G35 I10:I25 I28:I35</xm:sqref>
        </x14:conditionalFormatting>
      </x14:conditionalFormatting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showGridLines="0" view="pageBreakPreview" zoomScaleNormal="100" zoomScaleSheetLayoutView="100" workbookViewId="0">
      <selection activeCell="A15" sqref="A15"/>
    </sheetView>
  </sheetViews>
  <sheetFormatPr defaultRowHeight="12" x14ac:dyDescent="0.2"/>
  <cols>
    <col min="1" max="1" width="42.7109375" style="123" customWidth="1"/>
    <col min="2" max="9" width="11.42578125" style="123" customWidth="1"/>
    <col min="10" max="12" width="8" style="123" customWidth="1"/>
    <col min="13" max="13" width="8.42578125" style="123" customWidth="1"/>
    <col min="14" max="14" width="7.85546875" style="123" customWidth="1"/>
    <col min="15" max="20" width="9.140625" style="123" customWidth="1"/>
    <col min="21" max="16384" width="9.140625" style="123"/>
  </cols>
  <sheetData>
    <row r="1" spans="1:15" ht="18.75" x14ac:dyDescent="0.3">
      <c r="A1" s="164" t="s">
        <v>226</v>
      </c>
      <c r="I1" s="165" t="str">
        <f>Obsah!$A$1</f>
        <v>I. čtvrtletí 2019</v>
      </c>
    </row>
    <row r="2" spans="1:15" ht="1.5" customHeight="1" x14ac:dyDescent="0.2">
      <c r="F2" s="178"/>
      <c r="G2" s="178"/>
      <c r="H2" s="178"/>
      <c r="I2" s="178"/>
      <c r="J2" s="178"/>
    </row>
    <row r="3" spans="1:15" ht="5.0999999999999996" customHeight="1" x14ac:dyDescent="0.2">
      <c r="F3" s="178"/>
      <c r="G3" s="178"/>
      <c r="H3" s="178"/>
      <c r="I3" s="178"/>
      <c r="J3" s="178"/>
    </row>
    <row r="4" spans="1:15" ht="5.0999999999999996" customHeight="1" x14ac:dyDescent="0.2">
      <c r="A4" s="279"/>
      <c r="B4" s="245"/>
      <c r="C4" s="245"/>
      <c r="D4" s="245"/>
      <c r="E4" s="245"/>
      <c r="F4" s="184"/>
      <c r="J4" s="184"/>
      <c r="K4" s="239"/>
    </row>
    <row r="5" spans="1:15" ht="12.75" customHeight="1" x14ac:dyDescent="0.2">
      <c r="A5" s="26"/>
      <c r="B5" s="536" t="s">
        <v>8</v>
      </c>
      <c r="C5" s="537"/>
      <c r="D5" s="536" t="s">
        <v>9</v>
      </c>
      <c r="E5" s="537"/>
      <c r="F5" s="536" t="s">
        <v>10</v>
      </c>
      <c r="G5" s="538"/>
      <c r="H5" s="536" t="s">
        <v>7</v>
      </c>
      <c r="I5" s="538"/>
    </row>
    <row r="6" spans="1:15" x14ac:dyDescent="0.2">
      <c r="A6" s="26"/>
      <c r="B6" s="365" t="s">
        <v>282</v>
      </c>
      <c r="C6" s="365" t="s">
        <v>52</v>
      </c>
      <c r="D6" s="365" t="s">
        <v>282</v>
      </c>
      <c r="E6" s="365" t="s">
        <v>52</v>
      </c>
      <c r="F6" s="365" t="s">
        <v>282</v>
      </c>
      <c r="G6" s="366" t="s">
        <v>52</v>
      </c>
      <c r="H6" s="365" t="s">
        <v>282</v>
      </c>
      <c r="I6" s="366" t="s">
        <v>52</v>
      </c>
      <c r="J6" s="184"/>
      <c r="O6" s="184"/>
    </row>
    <row r="7" spans="1:15" x14ac:dyDescent="0.2">
      <c r="A7" s="243" t="s">
        <v>245</v>
      </c>
      <c r="B7" s="374">
        <v>13441.207999999997</v>
      </c>
      <c r="C7" s="371">
        <v>0.30462641172105237</v>
      </c>
      <c r="D7" s="372">
        <v>13441.207999999997</v>
      </c>
      <c r="E7" s="371">
        <v>0.30481309113528871</v>
      </c>
      <c r="F7" s="372">
        <v>13441.207999999997</v>
      </c>
      <c r="G7" s="371">
        <v>0.30481519943219665</v>
      </c>
      <c r="H7" s="372">
        <v>13441.207999999997</v>
      </c>
      <c r="I7" s="371">
        <v>0.30481519943219665</v>
      </c>
      <c r="J7" s="187"/>
      <c r="O7" s="92"/>
    </row>
    <row r="8" spans="1:15" x14ac:dyDescent="0.2">
      <c r="A8" s="240" t="s">
        <v>283</v>
      </c>
      <c r="B8" s="374">
        <v>3550498.1470000008</v>
      </c>
      <c r="C8" s="371">
        <v>0.16199643749054618</v>
      </c>
      <c r="D8" s="372">
        <v>3008329.412</v>
      </c>
      <c r="E8" s="371">
        <v>0.17205714111627893</v>
      </c>
      <c r="F8" s="372">
        <v>2898115.5269999998</v>
      </c>
      <c r="G8" s="371">
        <v>0.1810007438197842</v>
      </c>
      <c r="H8" s="372">
        <v>9456943.0859999992</v>
      </c>
      <c r="I8" s="371">
        <v>0.17066216336559661</v>
      </c>
      <c r="J8" s="187"/>
      <c r="O8" s="92"/>
    </row>
    <row r="9" spans="1:15" x14ac:dyDescent="0.2">
      <c r="A9" s="241" t="s">
        <v>284</v>
      </c>
      <c r="B9" s="373">
        <v>1732278.5160000003</v>
      </c>
      <c r="C9" s="370">
        <v>0.12414273047980036</v>
      </c>
      <c r="D9" s="367">
        <v>1432100.9200000002</v>
      </c>
      <c r="E9" s="370">
        <v>0.13211513262451002</v>
      </c>
      <c r="F9" s="367">
        <v>1285036.0950000002</v>
      </c>
      <c r="G9" s="370">
        <v>0.13812590712620948</v>
      </c>
      <c r="H9" s="367">
        <v>4449415.5310000014</v>
      </c>
      <c r="I9" s="370">
        <v>0.13049253464614771</v>
      </c>
      <c r="J9" s="176"/>
      <c r="K9" s="178"/>
      <c r="L9" s="178" t="str">
        <f>+B5</f>
        <v>Leden</v>
      </c>
      <c r="M9" s="178" t="str">
        <f>+D5</f>
        <v>Únor</v>
      </c>
      <c r="N9" s="178" t="str">
        <f>+F5</f>
        <v>Březen</v>
      </c>
      <c r="O9" s="179"/>
    </row>
    <row r="10" spans="1:15" x14ac:dyDescent="0.2">
      <c r="A10" s="57" t="s">
        <v>44</v>
      </c>
      <c r="B10" s="375">
        <v>114942.72</v>
      </c>
      <c r="C10" s="73">
        <v>0.14094995974474156</v>
      </c>
      <c r="D10" s="363">
        <v>103540.49</v>
      </c>
      <c r="E10" s="368">
        <v>0.1598896995456984</v>
      </c>
      <c r="F10" s="363">
        <v>109209.57999999999</v>
      </c>
      <c r="G10" s="368">
        <v>0.16394214642695412</v>
      </c>
      <c r="H10" s="363">
        <v>327692.79000000004</v>
      </c>
      <c r="I10" s="368">
        <v>0.15390363814324257</v>
      </c>
      <c r="J10" s="176"/>
      <c r="K10" s="178" t="str">
        <f>+A10</f>
        <v>Biomasa</v>
      </c>
      <c r="L10" s="168">
        <f>+B10</f>
        <v>114942.72</v>
      </c>
      <c r="M10" s="168">
        <f>+D10</f>
        <v>103540.49</v>
      </c>
      <c r="N10" s="168">
        <f>+F10</f>
        <v>109209.57999999999</v>
      </c>
      <c r="O10" s="246"/>
    </row>
    <row r="11" spans="1:15" x14ac:dyDescent="0.2">
      <c r="A11" s="57" t="s">
        <v>43</v>
      </c>
      <c r="B11" s="375">
        <v>2111.4669999999996</v>
      </c>
      <c r="C11" s="467">
        <v>3.1500279807118906E-2</v>
      </c>
      <c r="D11" s="381">
        <v>1931.6369999999997</v>
      </c>
      <c r="E11" s="380">
        <v>3.3480700364841812E-2</v>
      </c>
      <c r="F11" s="381">
        <v>1990.3</v>
      </c>
      <c r="G11" s="368">
        <v>3.4996385805094558E-2</v>
      </c>
      <c r="H11" s="381">
        <v>6033.4039999999995</v>
      </c>
      <c r="I11" s="368">
        <v>3.322437078835784E-2</v>
      </c>
      <c r="J11" s="176"/>
      <c r="K11" s="178" t="str">
        <f t="shared" ref="K11:L25" si="0">+A11</f>
        <v>Bioplyn</v>
      </c>
      <c r="L11" s="168">
        <f t="shared" si="0"/>
        <v>2111.4669999999996</v>
      </c>
      <c r="M11" s="168">
        <f t="shared" ref="M11:M25" si="1">+D11</f>
        <v>1931.6369999999997</v>
      </c>
      <c r="N11" s="168">
        <f t="shared" ref="N11:N25" si="2">+F11</f>
        <v>1990.3</v>
      </c>
      <c r="O11" s="246"/>
    </row>
    <row r="12" spans="1:15" x14ac:dyDescent="0.2">
      <c r="A12" s="57" t="s">
        <v>42</v>
      </c>
      <c r="B12" s="375">
        <v>0</v>
      </c>
      <c r="C12" s="467">
        <v>0</v>
      </c>
      <c r="D12" s="381">
        <v>0</v>
      </c>
      <c r="E12" s="380">
        <v>0</v>
      </c>
      <c r="F12" s="381">
        <v>0</v>
      </c>
      <c r="G12" s="368">
        <v>0</v>
      </c>
      <c r="H12" s="381">
        <v>0</v>
      </c>
      <c r="I12" s="368">
        <v>0</v>
      </c>
      <c r="J12" s="176"/>
      <c r="K12" s="178" t="str">
        <f t="shared" si="0"/>
        <v>Černé uhlí</v>
      </c>
      <c r="L12" s="168">
        <f t="shared" si="0"/>
        <v>0</v>
      </c>
      <c r="M12" s="168">
        <f t="shared" si="1"/>
        <v>0</v>
      </c>
      <c r="N12" s="168">
        <f t="shared" si="2"/>
        <v>0</v>
      </c>
      <c r="O12" s="246"/>
    </row>
    <row r="13" spans="1:15" x14ac:dyDescent="0.2">
      <c r="A13" s="57" t="s">
        <v>67</v>
      </c>
      <c r="B13" s="375">
        <v>0</v>
      </c>
      <c r="C13" s="467">
        <v>0</v>
      </c>
      <c r="D13" s="381">
        <v>0</v>
      </c>
      <c r="E13" s="380">
        <v>0</v>
      </c>
      <c r="F13" s="381">
        <v>0</v>
      </c>
      <c r="G13" s="368">
        <v>0</v>
      </c>
      <c r="H13" s="381">
        <v>0</v>
      </c>
      <c r="I13" s="368">
        <v>0</v>
      </c>
      <c r="J13" s="176"/>
      <c r="K13" s="178" t="str">
        <f t="shared" si="0"/>
        <v>Elektrická energie</v>
      </c>
      <c r="L13" s="168">
        <f t="shared" si="0"/>
        <v>0</v>
      </c>
      <c r="M13" s="168">
        <f t="shared" si="1"/>
        <v>0</v>
      </c>
      <c r="N13" s="168">
        <f t="shared" si="2"/>
        <v>0</v>
      </c>
      <c r="O13" s="246"/>
    </row>
    <row r="14" spans="1:15" x14ac:dyDescent="0.2">
      <c r="A14" s="57" t="s">
        <v>68</v>
      </c>
      <c r="B14" s="375">
        <v>723.47</v>
      </c>
      <c r="C14" s="467">
        <v>0.47724310261119207</v>
      </c>
      <c r="D14" s="381">
        <v>515.6</v>
      </c>
      <c r="E14" s="380">
        <v>0.46021579086423459</v>
      </c>
      <c r="F14" s="381">
        <v>422.7</v>
      </c>
      <c r="G14" s="368">
        <v>0.36673225682189675</v>
      </c>
      <c r="H14" s="381">
        <v>1661.7700000000002</v>
      </c>
      <c r="I14" s="368">
        <v>0.4385899624481247</v>
      </c>
      <c r="J14" s="176"/>
      <c r="K14" s="178" t="str">
        <f t="shared" si="0"/>
        <v>Energie prostředí (tepelné čerpadlo)</v>
      </c>
      <c r="L14" s="168">
        <f t="shared" si="0"/>
        <v>723.47</v>
      </c>
      <c r="M14" s="168">
        <f t="shared" si="1"/>
        <v>515.6</v>
      </c>
      <c r="N14" s="168">
        <f t="shared" si="2"/>
        <v>422.7</v>
      </c>
      <c r="O14" s="246"/>
    </row>
    <row r="15" spans="1:15" x14ac:dyDescent="0.2">
      <c r="A15" s="57" t="s">
        <v>69</v>
      </c>
      <c r="B15" s="375">
        <v>1</v>
      </c>
      <c r="C15" s="467">
        <v>0.19230769230769232</v>
      </c>
      <c r="D15" s="381">
        <v>5</v>
      </c>
      <c r="E15" s="380">
        <v>0.30674846625766866</v>
      </c>
      <c r="F15" s="381">
        <v>6</v>
      </c>
      <c r="G15" s="368">
        <v>0.21367521367521369</v>
      </c>
      <c r="H15" s="381">
        <v>12</v>
      </c>
      <c r="I15" s="368">
        <v>0.24203307785397338</v>
      </c>
      <c r="J15" s="176"/>
      <c r="K15" s="178" t="str">
        <f t="shared" si="0"/>
        <v>Energie Slunce (solární kolektor)</v>
      </c>
      <c r="L15" s="168">
        <f t="shared" si="0"/>
        <v>1</v>
      </c>
      <c r="M15" s="168">
        <f t="shared" si="1"/>
        <v>5</v>
      </c>
      <c r="N15" s="168">
        <f t="shared" si="2"/>
        <v>6</v>
      </c>
      <c r="O15" s="246"/>
    </row>
    <row r="16" spans="1:15" x14ac:dyDescent="0.2">
      <c r="A16" s="57" t="s">
        <v>41</v>
      </c>
      <c r="B16" s="375">
        <v>1463940.79</v>
      </c>
      <c r="C16" s="467">
        <v>0.21827126197287722</v>
      </c>
      <c r="D16" s="381">
        <v>1180895.2900000003</v>
      </c>
      <c r="E16" s="380">
        <v>0.22181272284252906</v>
      </c>
      <c r="F16" s="381">
        <v>1042718.63</v>
      </c>
      <c r="G16" s="368">
        <v>0.23653541714885384</v>
      </c>
      <c r="H16" s="381">
        <v>3687554.71</v>
      </c>
      <c r="I16" s="368">
        <v>0.22431586961286742</v>
      </c>
      <c r="J16" s="176"/>
      <c r="K16" s="178" t="str">
        <f t="shared" si="0"/>
        <v>Hnědé uhlí</v>
      </c>
      <c r="L16" s="168">
        <f t="shared" si="0"/>
        <v>1463940.79</v>
      </c>
      <c r="M16" s="168">
        <f t="shared" si="1"/>
        <v>1180895.2900000003</v>
      </c>
      <c r="N16" s="168">
        <f t="shared" si="2"/>
        <v>1042718.63</v>
      </c>
      <c r="O16" s="246"/>
    </row>
    <row r="17" spans="1:18" x14ac:dyDescent="0.2">
      <c r="A17" s="57" t="s">
        <v>80</v>
      </c>
      <c r="B17" s="375">
        <v>0</v>
      </c>
      <c r="C17" s="467">
        <v>0</v>
      </c>
      <c r="D17" s="381">
        <v>0</v>
      </c>
      <c r="E17" s="380">
        <v>0</v>
      </c>
      <c r="F17" s="381">
        <v>0</v>
      </c>
      <c r="G17" s="368">
        <v>0</v>
      </c>
      <c r="H17" s="381">
        <v>0</v>
      </c>
      <c r="I17" s="368">
        <v>0</v>
      </c>
      <c r="J17" s="176"/>
      <c r="K17" s="178" t="str">
        <f t="shared" si="0"/>
        <v>Jaderné palivo</v>
      </c>
      <c r="L17" s="168">
        <f t="shared" si="0"/>
        <v>0</v>
      </c>
      <c r="M17" s="168">
        <f t="shared" si="1"/>
        <v>0</v>
      </c>
      <c r="N17" s="168">
        <f t="shared" si="2"/>
        <v>0</v>
      </c>
      <c r="O17" s="246"/>
    </row>
    <row r="18" spans="1:18" x14ac:dyDescent="0.2">
      <c r="A18" s="57" t="s">
        <v>40</v>
      </c>
      <c r="B18" s="375">
        <v>0</v>
      </c>
      <c r="C18" s="467">
        <v>0</v>
      </c>
      <c r="D18" s="381">
        <v>0</v>
      </c>
      <c r="E18" s="380">
        <v>0</v>
      </c>
      <c r="F18" s="381">
        <v>0</v>
      </c>
      <c r="G18" s="368">
        <v>0</v>
      </c>
      <c r="H18" s="381">
        <v>0</v>
      </c>
      <c r="I18" s="368">
        <v>0</v>
      </c>
      <c r="J18" s="176"/>
      <c r="K18" s="178" t="str">
        <f t="shared" si="0"/>
        <v>Koks</v>
      </c>
      <c r="L18" s="168">
        <f t="shared" si="0"/>
        <v>0</v>
      </c>
      <c r="M18" s="168">
        <f t="shared" si="1"/>
        <v>0</v>
      </c>
      <c r="N18" s="168">
        <f t="shared" si="2"/>
        <v>0</v>
      </c>
      <c r="O18" s="246"/>
    </row>
    <row r="19" spans="1:18" x14ac:dyDescent="0.2">
      <c r="A19" s="57" t="s">
        <v>39</v>
      </c>
      <c r="B19" s="375">
        <v>1189</v>
      </c>
      <c r="C19" s="467">
        <v>2.2910121915375593E-2</v>
      </c>
      <c r="D19" s="381">
        <v>705</v>
      </c>
      <c r="E19" s="380">
        <v>1.5453971256314923E-2</v>
      </c>
      <c r="F19" s="381">
        <v>1002</v>
      </c>
      <c r="G19" s="368">
        <v>2.3276801756288122E-2</v>
      </c>
      <c r="H19" s="381">
        <v>2896</v>
      </c>
      <c r="I19" s="368">
        <v>2.0602575388796597E-2</v>
      </c>
      <c r="J19" s="176"/>
      <c r="K19" s="178" t="str">
        <f t="shared" si="0"/>
        <v>Odpadní teplo</v>
      </c>
      <c r="L19" s="168">
        <f t="shared" si="0"/>
        <v>1189</v>
      </c>
      <c r="M19" s="168">
        <f t="shared" si="1"/>
        <v>705</v>
      </c>
      <c r="N19" s="168">
        <f t="shared" si="2"/>
        <v>1002</v>
      </c>
      <c r="O19" s="246"/>
    </row>
    <row r="20" spans="1:18" x14ac:dyDescent="0.2">
      <c r="A20" s="57" t="s">
        <v>38</v>
      </c>
      <c r="B20" s="375">
        <v>0</v>
      </c>
      <c r="C20" s="467">
        <v>0</v>
      </c>
      <c r="D20" s="381">
        <v>0</v>
      </c>
      <c r="E20" s="380">
        <v>0</v>
      </c>
      <c r="F20" s="381">
        <v>0</v>
      </c>
      <c r="G20" s="368">
        <v>0</v>
      </c>
      <c r="H20" s="381">
        <v>0</v>
      </c>
      <c r="I20" s="368">
        <v>0</v>
      </c>
      <c r="J20" s="176"/>
      <c r="K20" s="178" t="str">
        <f t="shared" si="0"/>
        <v>Ostatní kapalná paliva</v>
      </c>
      <c r="L20" s="168">
        <f t="shared" si="0"/>
        <v>0</v>
      </c>
      <c r="M20" s="168">
        <f t="shared" si="1"/>
        <v>0</v>
      </c>
      <c r="N20" s="168">
        <f t="shared" si="2"/>
        <v>0</v>
      </c>
      <c r="O20" s="246"/>
    </row>
    <row r="21" spans="1:18" x14ac:dyDescent="0.2">
      <c r="A21" s="57" t="s">
        <v>37</v>
      </c>
      <c r="B21" s="375">
        <v>886.89</v>
      </c>
      <c r="C21" s="467">
        <v>3.0780978142836242E-3</v>
      </c>
      <c r="D21" s="381">
        <v>813.77</v>
      </c>
      <c r="E21" s="380">
        <v>3.3666388349372274E-3</v>
      </c>
      <c r="F21" s="381">
        <v>2284.6</v>
      </c>
      <c r="G21" s="368">
        <v>8.7848017989369757E-3</v>
      </c>
      <c r="H21" s="381">
        <v>3985.2599999999998</v>
      </c>
      <c r="I21" s="368">
        <v>5.0452211752047473E-3</v>
      </c>
      <c r="J21" s="176"/>
      <c r="K21" s="178" t="str">
        <f t="shared" si="0"/>
        <v>Ostatní pevná paliva</v>
      </c>
      <c r="L21" s="168">
        <f t="shared" si="0"/>
        <v>886.89</v>
      </c>
      <c r="M21" s="168">
        <f t="shared" si="1"/>
        <v>813.77</v>
      </c>
      <c r="N21" s="168">
        <f t="shared" si="2"/>
        <v>2284.6</v>
      </c>
      <c r="O21" s="246"/>
    </row>
    <row r="22" spans="1:18" x14ac:dyDescent="0.2">
      <c r="A22" s="57" t="s">
        <v>36</v>
      </c>
      <c r="B22" s="375">
        <v>0</v>
      </c>
      <c r="C22" s="467">
        <v>0</v>
      </c>
      <c r="D22" s="381">
        <v>0</v>
      </c>
      <c r="E22" s="380">
        <v>0</v>
      </c>
      <c r="F22" s="381">
        <v>0</v>
      </c>
      <c r="G22" s="368">
        <v>0</v>
      </c>
      <c r="H22" s="381">
        <v>0</v>
      </c>
      <c r="I22" s="368">
        <v>0</v>
      </c>
      <c r="J22" s="176"/>
      <c r="K22" s="178" t="str">
        <f t="shared" si="0"/>
        <v>Ostatní plyny</v>
      </c>
      <c r="L22" s="168">
        <f t="shared" si="0"/>
        <v>0</v>
      </c>
      <c r="M22" s="168">
        <f t="shared" si="1"/>
        <v>0</v>
      </c>
      <c r="N22" s="168">
        <f t="shared" si="2"/>
        <v>0</v>
      </c>
      <c r="O22" s="246"/>
    </row>
    <row r="23" spans="1:18" x14ac:dyDescent="0.2">
      <c r="A23" s="57" t="s">
        <v>3</v>
      </c>
      <c r="B23" s="375">
        <v>0</v>
      </c>
      <c r="C23" s="467">
        <v>0</v>
      </c>
      <c r="D23" s="381">
        <v>0</v>
      </c>
      <c r="E23" s="380">
        <v>0</v>
      </c>
      <c r="F23" s="381">
        <v>0</v>
      </c>
      <c r="G23" s="368">
        <v>0</v>
      </c>
      <c r="H23" s="381">
        <v>0</v>
      </c>
      <c r="I23" s="368">
        <v>0</v>
      </c>
      <c r="J23" s="176"/>
      <c r="K23" s="178" t="str">
        <f t="shared" si="0"/>
        <v>Ostatní</v>
      </c>
      <c r="L23" s="168">
        <f t="shared" si="0"/>
        <v>0</v>
      </c>
      <c r="M23" s="168">
        <f t="shared" si="1"/>
        <v>0</v>
      </c>
      <c r="N23" s="168">
        <f t="shared" si="2"/>
        <v>0</v>
      </c>
      <c r="O23" s="246"/>
    </row>
    <row r="24" spans="1:18" x14ac:dyDescent="0.2">
      <c r="A24" s="57" t="s">
        <v>35</v>
      </c>
      <c r="B24" s="375">
        <v>226.637</v>
      </c>
      <c r="C24" s="467">
        <v>3.5638754985819927E-2</v>
      </c>
      <c r="D24" s="381">
        <v>281.86599999999999</v>
      </c>
      <c r="E24" s="380">
        <v>5.5944674978598917E-2</v>
      </c>
      <c r="F24" s="381">
        <v>244.39700000000002</v>
      </c>
      <c r="G24" s="368">
        <v>5.110379487973004E-2</v>
      </c>
      <c r="H24" s="381">
        <v>752.9</v>
      </c>
      <c r="I24" s="368">
        <v>4.6532903163044578E-2</v>
      </c>
      <c r="J24" s="176"/>
      <c r="K24" s="178" t="str">
        <f t="shared" si="0"/>
        <v>Topné oleje</v>
      </c>
      <c r="L24" s="168">
        <f t="shared" si="0"/>
        <v>226.637</v>
      </c>
      <c r="M24" s="168">
        <f t="shared" si="1"/>
        <v>281.86599999999999</v>
      </c>
      <c r="N24" s="168">
        <f t="shared" si="2"/>
        <v>244.39700000000002</v>
      </c>
      <c r="O24" s="246"/>
    </row>
    <row r="25" spans="1:18" x14ac:dyDescent="0.2">
      <c r="A25" s="218" t="s">
        <v>34</v>
      </c>
      <c r="B25" s="377">
        <v>148256.54200000002</v>
      </c>
      <c r="C25" s="468">
        <v>4.2386091485327473E-2</v>
      </c>
      <c r="D25" s="379">
        <v>143412.26700000002</v>
      </c>
      <c r="E25" s="378">
        <v>5.2550774305196675E-2</v>
      </c>
      <c r="F25" s="379">
        <v>127157.88799999999</v>
      </c>
      <c r="G25" s="378">
        <v>5.4888810698569566E-2</v>
      </c>
      <c r="H25" s="379">
        <v>418826.69699999999</v>
      </c>
      <c r="I25" s="378">
        <v>4.9023238617543236E-2</v>
      </c>
      <c r="J25" s="176"/>
      <c r="K25" s="178" t="str">
        <f t="shared" si="0"/>
        <v>Zemní plyn</v>
      </c>
      <c r="L25" s="168">
        <f t="shared" si="0"/>
        <v>148256.54200000002</v>
      </c>
      <c r="M25" s="168">
        <f t="shared" si="1"/>
        <v>143412.26700000002</v>
      </c>
      <c r="N25" s="168">
        <f t="shared" si="2"/>
        <v>127157.88799999999</v>
      </c>
      <c r="O25" s="173"/>
    </row>
    <row r="26" spans="1:18" ht="13.5" customHeight="1" x14ac:dyDescent="0.2">
      <c r="A26" s="242" t="s">
        <v>285</v>
      </c>
      <c r="B26" s="373">
        <v>1548769.14</v>
      </c>
      <c r="C26" s="370">
        <v>0.11909397141214574</v>
      </c>
      <c r="D26" s="367">
        <v>1292896.389</v>
      </c>
      <c r="E26" s="370">
        <v>0.1286189877691391</v>
      </c>
      <c r="F26" s="367">
        <v>1129589.6099999996</v>
      </c>
      <c r="G26" s="370">
        <v>0.13287425504067002</v>
      </c>
      <c r="H26" s="367">
        <v>3971255.1389999995</v>
      </c>
      <c r="I26" s="370">
        <v>0.12584015689880187</v>
      </c>
      <c r="J26" s="17"/>
      <c r="K26" s="178"/>
      <c r="L26" s="178" t="str">
        <f>+L9</f>
        <v>Leden</v>
      </c>
      <c r="M26" s="178" t="str">
        <f t="shared" ref="M26:N26" si="3">+M9</f>
        <v>Únor</v>
      </c>
      <c r="N26" s="178" t="str">
        <f t="shared" si="3"/>
        <v>Březen</v>
      </c>
      <c r="O26" s="127"/>
      <c r="P26" s="226"/>
      <c r="Q26" s="226"/>
      <c r="R26" s="226"/>
    </row>
    <row r="27" spans="1:18" ht="12.75" customHeight="1" x14ac:dyDescent="0.2">
      <c r="A27" s="57" t="s">
        <v>29</v>
      </c>
      <c r="B27" s="375">
        <v>454777.71799999994</v>
      </c>
      <c r="C27" s="368">
        <v>0.15007854910070079</v>
      </c>
      <c r="D27" s="363">
        <v>398554.24099999992</v>
      </c>
      <c r="E27" s="368">
        <v>0.16464057397928489</v>
      </c>
      <c r="F27" s="363">
        <v>387211.53199999995</v>
      </c>
      <c r="G27" s="368">
        <v>0.17645497055609366</v>
      </c>
      <c r="H27" s="363">
        <v>1240543.4909999997</v>
      </c>
      <c r="I27" s="368">
        <v>0.16225988298948565</v>
      </c>
      <c r="J27" s="176"/>
      <c r="K27" s="178" t="str">
        <f>+A27</f>
        <v>Průmysl</v>
      </c>
      <c r="L27" s="168">
        <f t="shared" ref="L27:L34" si="4">+B27</f>
        <v>454777.71799999994</v>
      </c>
      <c r="M27" s="168">
        <f t="shared" ref="M27:M34" si="5">+D27</f>
        <v>398554.24099999992</v>
      </c>
      <c r="N27" s="168">
        <f t="shared" ref="N27:N34" si="6">+F27</f>
        <v>387211.53199999995</v>
      </c>
      <c r="O27" s="127"/>
      <c r="P27" s="246"/>
      <c r="Q27" s="246"/>
      <c r="R27" s="246"/>
    </row>
    <row r="28" spans="1:18" ht="12.75" customHeight="1" x14ac:dyDescent="0.2">
      <c r="A28" s="57" t="s">
        <v>0</v>
      </c>
      <c r="B28" s="375">
        <v>93303.556999999986</v>
      </c>
      <c r="C28" s="380">
        <v>0.28801241857264781</v>
      </c>
      <c r="D28" s="381">
        <v>78264.023000000001</v>
      </c>
      <c r="E28" s="380">
        <v>0.29654811824674659</v>
      </c>
      <c r="F28" s="381">
        <v>71873.379000000001</v>
      </c>
      <c r="G28" s="368">
        <v>0.31672615141949972</v>
      </c>
      <c r="H28" s="381">
        <v>243440.95899999997</v>
      </c>
      <c r="I28" s="368">
        <v>0.29877409167744279</v>
      </c>
      <c r="J28" s="176"/>
      <c r="K28" s="178" t="str">
        <f t="shared" ref="K28:K34" si="7">+A28</f>
        <v>Energetika</v>
      </c>
      <c r="L28" s="168">
        <f t="shared" si="4"/>
        <v>93303.556999999986</v>
      </c>
      <c r="M28" s="168">
        <f t="shared" si="5"/>
        <v>78264.023000000001</v>
      </c>
      <c r="N28" s="168">
        <f t="shared" si="6"/>
        <v>71873.379000000001</v>
      </c>
      <c r="O28" s="127"/>
    </row>
    <row r="29" spans="1:18" ht="12.75" customHeight="1" x14ac:dyDescent="0.2">
      <c r="A29" s="57" t="s">
        <v>1</v>
      </c>
      <c r="B29" s="375">
        <v>25414.53</v>
      </c>
      <c r="C29" s="380">
        <v>0.18575383053920494</v>
      </c>
      <c r="D29" s="381">
        <v>21159.18</v>
      </c>
      <c r="E29" s="380">
        <v>0.18012680942093598</v>
      </c>
      <c r="F29" s="381">
        <v>16884.82</v>
      </c>
      <c r="G29" s="368">
        <v>0.19839521062158536</v>
      </c>
      <c r="H29" s="381">
        <v>63458.53</v>
      </c>
      <c r="I29" s="368">
        <v>0.18697622719279891</v>
      </c>
      <c r="J29" s="176"/>
      <c r="K29" s="178" t="str">
        <f t="shared" si="7"/>
        <v>Doprava</v>
      </c>
      <c r="L29" s="168">
        <f t="shared" si="4"/>
        <v>25414.53</v>
      </c>
      <c r="M29" s="168">
        <f t="shared" si="5"/>
        <v>21159.18</v>
      </c>
      <c r="N29" s="168">
        <f t="shared" si="6"/>
        <v>16884.82</v>
      </c>
      <c r="O29" s="127"/>
    </row>
    <row r="30" spans="1:18" ht="12.75" customHeight="1" x14ac:dyDescent="0.2">
      <c r="A30" s="57" t="s">
        <v>2</v>
      </c>
      <c r="B30" s="375">
        <v>1532.087</v>
      </c>
      <c r="C30" s="380">
        <v>2.4773094893869477E-2</v>
      </c>
      <c r="D30" s="381">
        <v>1330.03</v>
      </c>
      <c r="E30" s="380">
        <v>3.046278941974688E-2</v>
      </c>
      <c r="F30" s="381">
        <v>1002.3059999999999</v>
      </c>
      <c r="G30" s="368">
        <v>3.0405424467559405E-2</v>
      </c>
      <c r="H30" s="381">
        <v>3864.4230000000002</v>
      </c>
      <c r="I30" s="368">
        <v>2.7907952891621228E-2</v>
      </c>
      <c r="J30" s="176"/>
      <c r="K30" s="178" t="str">
        <f t="shared" si="7"/>
        <v>Stavebnictví</v>
      </c>
      <c r="L30" s="168">
        <f t="shared" si="4"/>
        <v>1532.087</v>
      </c>
      <c r="M30" s="168">
        <f t="shared" si="5"/>
        <v>1330.03</v>
      </c>
      <c r="N30" s="168">
        <f t="shared" si="6"/>
        <v>1002.3059999999999</v>
      </c>
    </row>
    <row r="31" spans="1:18" x14ac:dyDescent="0.2">
      <c r="A31" s="57" t="s">
        <v>6</v>
      </c>
      <c r="B31" s="375">
        <v>14902.25</v>
      </c>
      <c r="C31" s="380">
        <v>0.37826166526257166</v>
      </c>
      <c r="D31" s="381">
        <v>14290.26</v>
      </c>
      <c r="E31" s="380">
        <v>0.4073248966642094</v>
      </c>
      <c r="F31" s="381">
        <v>14503.2</v>
      </c>
      <c r="G31" s="368">
        <v>0.39001771715018679</v>
      </c>
      <c r="H31" s="381">
        <v>43695.710000000006</v>
      </c>
      <c r="I31" s="368">
        <v>0.39130765388468602</v>
      </c>
      <c r="J31" s="176"/>
      <c r="K31" s="178" t="str">
        <f t="shared" si="7"/>
        <v>Zemědělství a lesnictví</v>
      </c>
      <c r="L31" s="168">
        <f t="shared" si="4"/>
        <v>14902.25</v>
      </c>
      <c r="M31" s="168">
        <f t="shared" si="5"/>
        <v>14290.26</v>
      </c>
      <c r="N31" s="168">
        <f t="shared" si="6"/>
        <v>14503.2</v>
      </c>
    </row>
    <row r="32" spans="1:18" x14ac:dyDescent="0.2">
      <c r="A32" s="57" t="s">
        <v>28</v>
      </c>
      <c r="B32" s="375">
        <v>628774.8330000001</v>
      </c>
      <c r="C32" s="380">
        <v>0.10855969273401569</v>
      </c>
      <c r="D32" s="381">
        <v>509376.23700000002</v>
      </c>
      <c r="E32" s="380">
        <v>0.11583252942724907</v>
      </c>
      <c r="F32" s="381">
        <v>422285.6069999999</v>
      </c>
      <c r="G32" s="368">
        <v>0.11545644335781305</v>
      </c>
      <c r="H32" s="381">
        <v>1560436.6769999999</v>
      </c>
      <c r="I32" s="368">
        <v>0.11269108842422215</v>
      </c>
      <c r="J32" s="176"/>
      <c r="K32" s="178" t="str">
        <f t="shared" si="7"/>
        <v>Domácnosti</v>
      </c>
      <c r="L32" s="168">
        <f t="shared" si="4"/>
        <v>628774.8330000001</v>
      </c>
      <c r="M32" s="168">
        <f t="shared" si="5"/>
        <v>509376.23700000002</v>
      </c>
      <c r="N32" s="168">
        <f t="shared" si="6"/>
        <v>422285.6069999999</v>
      </c>
    </row>
    <row r="33" spans="1:14" x14ac:dyDescent="0.2">
      <c r="A33" s="57" t="s">
        <v>5</v>
      </c>
      <c r="B33" s="375">
        <v>302386.57899999991</v>
      </c>
      <c r="C33" s="380">
        <v>9.243222410621596E-2</v>
      </c>
      <c r="D33" s="381">
        <v>247382.43100000001</v>
      </c>
      <c r="E33" s="380">
        <v>9.8667980663795674E-2</v>
      </c>
      <c r="F33" s="381">
        <v>197809.21400000004</v>
      </c>
      <c r="G33" s="368">
        <v>9.6334950559136823E-2</v>
      </c>
      <c r="H33" s="381">
        <v>747578.22399999993</v>
      </c>
      <c r="I33" s="368">
        <v>9.5451637416191462E-2</v>
      </c>
      <c r="J33" s="176"/>
      <c r="K33" s="178" t="str">
        <f t="shared" si="7"/>
        <v>Obchod, služby, školství, zdravotnictví</v>
      </c>
      <c r="L33" s="168">
        <f t="shared" si="4"/>
        <v>302386.57899999991</v>
      </c>
      <c r="M33" s="168">
        <f t="shared" si="5"/>
        <v>247382.43100000001</v>
      </c>
      <c r="N33" s="168">
        <f t="shared" si="6"/>
        <v>197809.21400000004</v>
      </c>
    </row>
    <row r="34" spans="1:14" ht="12.75" thickBot="1" x14ac:dyDescent="0.25">
      <c r="A34" s="58" t="s">
        <v>3</v>
      </c>
      <c r="B34" s="376">
        <v>27677.586000000003</v>
      </c>
      <c r="C34" s="369">
        <v>7.9327718966996794E-2</v>
      </c>
      <c r="D34" s="364">
        <v>22539.987000000001</v>
      </c>
      <c r="E34" s="369">
        <v>8.4572804974522756E-2</v>
      </c>
      <c r="F34" s="364">
        <v>18019.552000000003</v>
      </c>
      <c r="G34" s="369">
        <v>8.430760988529154E-2</v>
      </c>
      <c r="H34" s="364">
        <v>68237.125</v>
      </c>
      <c r="I34" s="369">
        <v>8.2297349290416461E-2</v>
      </c>
      <c r="J34" s="176"/>
      <c r="K34" s="178" t="str">
        <f t="shared" si="7"/>
        <v>Ostatní</v>
      </c>
      <c r="L34" s="168">
        <f t="shared" si="4"/>
        <v>27677.586000000003</v>
      </c>
      <c r="M34" s="168">
        <f t="shared" si="5"/>
        <v>22539.987000000001</v>
      </c>
      <c r="N34" s="168">
        <f t="shared" si="6"/>
        <v>18019.552000000003</v>
      </c>
    </row>
    <row r="35" spans="1:14" ht="18" customHeight="1" x14ac:dyDescent="0.2">
      <c r="A35" s="244" t="s">
        <v>259</v>
      </c>
      <c r="B35" s="244"/>
      <c r="C35" s="244"/>
      <c r="D35" s="14"/>
      <c r="F35" s="17"/>
      <c r="G35" s="178"/>
      <c r="H35" s="178"/>
      <c r="I35" s="4" t="s">
        <v>82</v>
      </c>
      <c r="J35" s="178"/>
    </row>
    <row r="36" spans="1:14" x14ac:dyDescent="0.2">
      <c r="A36" s="119"/>
      <c r="B36" s="119"/>
      <c r="C36" s="119"/>
    </row>
    <row r="37" spans="1:14" x14ac:dyDescent="0.2">
      <c r="B37" s="127"/>
      <c r="C37" s="127"/>
      <c r="D37" s="127"/>
    </row>
    <row r="38" spans="1:14" x14ac:dyDescent="0.2">
      <c r="B38" s="127"/>
      <c r="C38" s="127"/>
      <c r="D38" s="127"/>
    </row>
    <row r="39" spans="1:14" x14ac:dyDescent="0.2">
      <c r="B39" s="127"/>
      <c r="C39" s="127"/>
      <c r="D39" s="127"/>
      <c r="L39" s="184" t="s">
        <v>253</v>
      </c>
      <c r="M39" s="219">
        <v>0.30481519943219665</v>
      </c>
    </row>
    <row r="40" spans="1:14" x14ac:dyDescent="0.2">
      <c r="B40" s="226"/>
      <c r="C40" s="226"/>
      <c r="D40" s="226"/>
      <c r="L40" s="184" t="s">
        <v>66</v>
      </c>
      <c r="M40" s="219">
        <v>0.17066216336559661</v>
      </c>
    </row>
    <row r="41" spans="1:14" x14ac:dyDescent="0.2">
      <c r="B41" s="127"/>
      <c r="C41" s="127"/>
      <c r="D41" s="127"/>
      <c r="L41" s="184" t="s">
        <v>182</v>
      </c>
      <c r="M41" s="219">
        <v>0.13049253464614771</v>
      </c>
    </row>
  </sheetData>
  <mergeCells count="4">
    <mergeCell ref="B5:C5"/>
    <mergeCell ref="D5:E5"/>
    <mergeCell ref="F5:G5"/>
    <mergeCell ref="H5:I5"/>
  </mergeCells>
  <conditionalFormatting sqref="C10:C25 C27:C34 E10:E25 E27:E34 G10:G25 G27:G34 I10:I25 I27:I34">
    <cfRule type="dataBar" priority="1">
      <dataBar>
        <cfvo type="num" val="0"/>
        <cfvo type="num" val="1"/>
        <color rgb="FF63C384"/>
      </dataBar>
      <extLst>
        <ext xmlns:x14="http://schemas.microsoft.com/office/spreadsheetml/2009/9/main" uri="{B025F937-C7B1-47D3-B67F-A62EFF666E3E}">
          <x14:id>{B6095D53-D731-43D5-9334-7A24E669E498}</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B6095D53-D731-43D5-9334-7A24E669E498}">
            <x14:dataBar minLength="0" maxLength="100" gradient="0" direction="rightToLeft">
              <x14:cfvo type="num">
                <xm:f>0</xm:f>
              </x14:cfvo>
              <x14:cfvo type="num">
                <xm:f>1</xm:f>
              </x14:cfvo>
              <x14:negativeFillColor rgb="FFFF0000"/>
              <x14:axisColor rgb="FF000000"/>
            </x14:dataBar>
          </x14:cfRule>
          <xm:sqref>C10:C25 C27:C34 E10:E25 E27:E34 G10:G25 G27:G34 I10:I25 I27:I34</xm:sqref>
        </x14:conditionalFormatting>
      </x14:conditionalFormattings>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showGridLines="0" view="pageBreakPreview" zoomScaleNormal="100" zoomScaleSheetLayoutView="100" workbookViewId="0">
      <selection activeCell="S32" sqref="S32"/>
    </sheetView>
  </sheetViews>
  <sheetFormatPr defaultRowHeight="12" x14ac:dyDescent="0.2"/>
  <cols>
    <col min="1" max="1" width="42.7109375" style="123" customWidth="1"/>
    <col min="2" max="9" width="11.42578125" style="123" customWidth="1"/>
    <col min="10" max="12" width="8" style="123" customWidth="1"/>
    <col min="13" max="13" width="8.42578125" style="123" customWidth="1"/>
    <col min="14" max="14" width="7.85546875" style="123" customWidth="1"/>
    <col min="15" max="20" width="9.140625" style="123" customWidth="1"/>
    <col min="21" max="16384" width="9.140625" style="123"/>
  </cols>
  <sheetData>
    <row r="1" spans="1:15" ht="18.75" x14ac:dyDescent="0.3">
      <c r="A1" s="164" t="s">
        <v>199</v>
      </c>
      <c r="I1" s="165" t="str">
        <f>Obsah!$A$1</f>
        <v>I. čtvrtletí 2019</v>
      </c>
    </row>
    <row r="2" spans="1:15" ht="1.5" customHeight="1" x14ac:dyDescent="0.2">
      <c r="F2" s="178"/>
      <c r="G2" s="178"/>
      <c r="H2" s="178"/>
      <c r="I2" s="178"/>
      <c r="J2" s="178"/>
    </row>
    <row r="3" spans="1:15" ht="5.0999999999999996" customHeight="1" x14ac:dyDescent="0.2">
      <c r="F3" s="178"/>
      <c r="G3" s="178"/>
      <c r="H3" s="178"/>
      <c r="I3" s="178"/>
      <c r="J3" s="178"/>
    </row>
    <row r="4" spans="1:15" ht="5.0999999999999996" customHeight="1" x14ac:dyDescent="0.2">
      <c r="A4" s="279"/>
      <c r="B4" s="245"/>
      <c r="C4" s="245"/>
      <c r="D4" s="245"/>
      <c r="E4" s="245"/>
      <c r="F4" s="184"/>
      <c r="J4" s="184"/>
      <c r="K4" s="239"/>
    </row>
    <row r="5" spans="1:15" ht="12.75" customHeight="1" x14ac:dyDescent="0.2">
      <c r="A5" s="26"/>
      <c r="B5" s="536" t="s">
        <v>8</v>
      </c>
      <c r="C5" s="537"/>
      <c r="D5" s="536" t="s">
        <v>9</v>
      </c>
      <c r="E5" s="537"/>
      <c r="F5" s="536" t="s">
        <v>10</v>
      </c>
      <c r="G5" s="538"/>
      <c r="H5" s="536" t="s">
        <v>7</v>
      </c>
      <c r="I5" s="538"/>
    </row>
    <row r="6" spans="1:15" x14ac:dyDescent="0.2">
      <c r="A6" s="26"/>
      <c r="B6" s="365" t="s">
        <v>282</v>
      </c>
      <c r="C6" s="365" t="s">
        <v>52</v>
      </c>
      <c r="D6" s="365" t="s">
        <v>282</v>
      </c>
      <c r="E6" s="365" t="s">
        <v>52</v>
      </c>
      <c r="F6" s="365" t="s">
        <v>282</v>
      </c>
      <c r="G6" s="366" t="s">
        <v>52</v>
      </c>
      <c r="H6" s="365" t="s">
        <v>282</v>
      </c>
      <c r="I6" s="366" t="s">
        <v>52</v>
      </c>
      <c r="J6" s="184"/>
      <c r="O6" s="184"/>
    </row>
    <row r="7" spans="1:15" x14ac:dyDescent="0.2">
      <c r="A7" s="243" t="s">
        <v>245</v>
      </c>
      <c r="B7" s="374">
        <v>1350.3339999999998</v>
      </c>
      <c r="C7" s="371">
        <v>3.0603454767230413E-2</v>
      </c>
      <c r="D7" s="372">
        <v>1350.3339999999998</v>
      </c>
      <c r="E7" s="371">
        <v>3.0622209001235526E-2</v>
      </c>
      <c r="F7" s="372">
        <v>1349.0599999999997</v>
      </c>
      <c r="G7" s="371">
        <v>3.0593529461488821E-2</v>
      </c>
      <c r="H7" s="372">
        <v>1349.0599999999997</v>
      </c>
      <c r="I7" s="371">
        <v>3.0593529461488821E-2</v>
      </c>
      <c r="J7" s="187"/>
      <c r="O7" s="92"/>
    </row>
    <row r="8" spans="1:15" x14ac:dyDescent="0.2">
      <c r="A8" s="240" t="s">
        <v>283</v>
      </c>
      <c r="B8" s="374">
        <v>1084174.1829999993</v>
      </c>
      <c r="C8" s="371">
        <v>4.9466961534291802E-2</v>
      </c>
      <c r="D8" s="372">
        <v>880562.89999999979</v>
      </c>
      <c r="E8" s="371">
        <v>5.036254824445395E-2</v>
      </c>
      <c r="F8" s="372">
        <v>779856.95999999985</v>
      </c>
      <c r="G8" s="371">
        <v>4.8705680818442981E-2</v>
      </c>
      <c r="H8" s="372">
        <v>2744594.0429999991</v>
      </c>
      <c r="I8" s="371">
        <v>4.9529573423374329E-2</v>
      </c>
      <c r="J8" s="187"/>
      <c r="O8" s="92"/>
    </row>
    <row r="9" spans="1:15" x14ac:dyDescent="0.2">
      <c r="A9" s="241" t="s">
        <v>284</v>
      </c>
      <c r="B9" s="373">
        <v>646209.69509718032</v>
      </c>
      <c r="C9" s="370">
        <v>4.6310241263699432E-2</v>
      </c>
      <c r="D9" s="367">
        <v>514272.75309316418</v>
      </c>
      <c r="E9" s="370">
        <v>4.744303423817036E-2</v>
      </c>
      <c r="F9" s="367">
        <v>427681.85878466791</v>
      </c>
      <c r="G9" s="370">
        <v>4.5970650113182757E-2</v>
      </c>
      <c r="H9" s="367">
        <v>1588164.3069750124</v>
      </c>
      <c r="I9" s="370">
        <v>4.6577709905447781E-2</v>
      </c>
      <c r="J9" s="176"/>
      <c r="K9" s="178"/>
      <c r="L9" s="178" t="str">
        <f>+B5</f>
        <v>Leden</v>
      </c>
      <c r="M9" s="178" t="str">
        <f>+D5</f>
        <v>Únor</v>
      </c>
      <c r="N9" s="178" t="str">
        <f>+F5</f>
        <v>Březen</v>
      </c>
      <c r="O9" s="179"/>
    </row>
    <row r="10" spans="1:15" x14ac:dyDescent="0.2">
      <c r="A10" s="57" t="s">
        <v>44</v>
      </c>
      <c r="B10" s="375">
        <v>49795.826999999997</v>
      </c>
      <c r="C10" s="73">
        <v>6.1062760748189303E-2</v>
      </c>
      <c r="D10" s="363">
        <v>42554.96</v>
      </c>
      <c r="E10" s="368">
        <v>6.5714386406508341E-2</v>
      </c>
      <c r="F10" s="363">
        <v>43030.023000000001</v>
      </c>
      <c r="G10" s="368">
        <v>6.4595380106957687E-2</v>
      </c>
      <c r="H10" s="363">
        <v>135380.81</v>
      </c>
      <c r="I10" s="368">
        <v>6.3582720858091121E-2</v>
      </c>
      <c r="J10" s="176"/>
      <c r="K10" s="178" t="str">
        <f>+A10</f>
        <v>Biomasa</v>
      </c>
      <c r="L10" s="168">
        <f>+B10</f>
        <v>49795.826999999997</v>
      </c>
      <c r="M10" s="168">
        <f>+D10</f>
        <v>42554.96</v>
      </c>
      <c r="N10" s="168">
        <f>+F10</f>
        <v>43030.023000000001</v>
      </c>
      <c r="O10" s="246"/>
    </row>
    <row r="11" spans="1:15" x14ac:dyDescent="0.2">
      <c r="A11" s="57" t="s">
        <v>43</v>
      </c>
      <c r="B11" s="375">
        <v>1363.5700000000002</v>
      </c>
      <c r="C11" s="467">
        <v>2.0342651121989182E-2</v>
      </c>
      <c r="D11" s="381">
        <v>1073.55</v>
      </c>
      <c r="E11" s="380">
        <v>1.8607639984467024E-2</v>
      </c>
      <c r="F11" s="381">
        <v>777.40000000000009</v>
      </c>
      <c r="G11" s="368">
        <v>1.3669391712244645E-2</v>
      </c>
      <c r="H11" s="381">
        <v>3214.52</v>
      </c>
      <c r="I11" s="368">
        <v>1.7701517151278458E-2</v>
      </c>
      <c r="J11" s="176"/>
      <c r="K11" s="178" t="str">
        <f t="shared" ref="K11:L25" si="0">+A11</f>
        <v>Bioplyn</v>
      </c>
      <c r="L11" s="168">
        <f t="shared" si="0"/>
        <v>1363.5700000000002</v>
      </c>
      <c r="M11" s="168">
        <f t="shared" ref="M11:M25" si="1">+D11</f>
        <v>1073.55</v>
      </c>
      <c r="N11" s="168">
        <f t="shared" ref="N11:N25" si="2">+F11</f>
        <v>777.40000000000009</v>
      </c>
      <c r="O11" s="246"/>
    </row>
    <row r="12" spans="1:15" x14ac:dyDescent="0.2">
      <c r="A12" s="57" t="s">
        <v>42</v>
      </c>
      <c r="B12" s="375">
        <v>13519</v>
      </c>
      <c r="C12" s="467">
        <v>6.7359692050959919E-3</v>
      </c>
      <c r="D12" s="381">
        <v>0</v>
      </c>
      <c r="E12" s="380">
        <v>0</v>
      </c>
      <c r="F12" s="381">
        <v>13668</v>
      </c>
      <c r="G12" s="368">
        <v>1.2215191969727078E-2</v>
      </c>
      <c r="H12" s="381">
        <v>27187</v>
      </c>
      <c r="I12" s="368">
        <v>6.0393341783946519E-3</v>
      </c>
      <c r="J12" s="176"/>
      <c r="K12" s="178" t="str">
        <f t="shared" si="0"/>
        <v>Černé uhlí</v>
      </c>
      <c r="L12" s="168">
        <f t="shared" si="0"/>
        <v>13519</v>
      </c>
      <c r="M12" s="168">
        <f t="shared" si="1"/>
        <v>0</v>
      </c>
      <c r="N12" s="168">
        <f t="shared" si="2"/>
        <v>13668</v>
      </c>
      <c r="O12" s="246"/>
    </row>
    <row r="13" spans="1:15" x14ac:dyDescent="0.2">
      <c r="A13" s="57" t="s">
        <v>67</v>
      </c>
      <c r="B13" s="375">
        <v>0</v>
      </c>
      <c r="C13" s="467">
        <v>0</v>
      </c>
      <c r="D13" s="381">
        <v>0</v>
      </c>
      <c r="E13" s="380">
        <v>0</v>
      </c>
      <c r="F13" s="381">
        <v>0</v>
      </c>
      <c r="G13" s="368">
        <v>0</v>
      </c>
      <c r="H13" s="381">
        <v>0</v>
      </c>
      <c r="I13" s="368">
        <v>0</v>
      </c>
      <c r="J13" s="176"/>
      <c r="K13" s="178" t="str">
        <f t="shared" si="0"/>
        <v>Elektrická energie</v>
      </c>
      <c r="L13" s="168">
        <f t="shared" si="0"/>
        <v>0</v>
      </c>
      <c r="M13" s="168">
        <f t="shared" si="1"/>
        <v>0</v>
      </c>
      <c r="N13" s="168">
        <f t="shared" si="2"/>
        <v>0</v>
      </c>
      <c r="O13" s="246"/>
    </row>
    <row r="14" spans="1:15" x14ac:dyDescent="0.2">
      <c r="A14" s="57" t="s">
        <v>68</v>
      </c>
      <c r="B14" s="375">
        <v>0</v>
      </c>
      <c r="C14" s="467">
        <v>0</v>
      </c>
      <c r="D14" s="381">
        <v>0</v>
      </c>
      <c r="E14" s="380">
        <v>0</v>
      </c>
      <c r="F14" s="381">
        <v>0</v>
      </c>
      <c r="G14" s="368">
        <v>0</v>
      </c>
      <c r="H14" s="381">
        <v>0</v>
      </c>
      <c r="I14" s="368">
        <v>0</v>
      </c>
      <c r="J14" s="176"/>
      <c r="K14" s="178" t="str">
        <f t="shared" si="0"/>
        <v>Energie prostředí (tepelné čerpadlo)</v>
      </c>
      <c r="L14" s="168">
        <f t="shared" si="0"/>
        <v>0</v>
      </c>
      <c r="M14" s="168">
        <f t="shared" si="1"/>
        <v>0</v>
      </c>
      <c r="N14" s="168">
        <f t="shared" si="2"/>
        <v>0</v>
      </c>
      <c r="O14" s="246"/>
    </row>
    <row r="15" spans="1:15" x14ac:dyDescent="0.2">
      <c r="A15" s="57" t="s">
        <v>69</v>
      </c>
      <c r="B15" s="375">
        <v>0</v>
      </c>
      <c r="C15" s="467">
        <v>0</v>
      </c>
      <c r="D15" s="381">
        <v>0</v>
      </c>
      <c r="E15" s="380">
        <v>0</v>
      </c>
      <c r="F15" s="381">
        <v>0</v>
      </c>
      <c r="G15" s="368">
        <v>0</v>
      </c>
      <c r="H15" s="381">
        <v>0</v>
      </c>
      <c r="I15" s="368">
        <v>0</v>
      </c>
      <c r="J15" s="176"/>
      <c r="K15" s="178" t="str">
        <f t="shared" si="0"/>
        <v>Energie Slunce (solární kolektor)</v>
      </c>
      <c r="L15" s="168">
        <f t="shared" si="0"/>
        <v>0</v>
      </c>
      <c r="M15" s="168">
        <f t="shared" si="1"/>
        <v>0</v>
      </c>
      <c r="N15" s="168">
        <f t="shared" si="2"/>
        <v>0</v>
      </c>
      <c r="O15" s="246"/>
    </row>
    <row r="16" spans="1:15" x14ac:dyDescent="0.2">
      <c r="A16" s="57" t="s">
        <v>41</v>
      </c>
      <c r="B16" s="375">
        <v>412221.37400000001</v>
      </c>
      <c r="C16" s="467">
        <v>6.1461556457603317E-2</v>
      </c>
      <c r="D16" s="381">
        <v>342877.69099999999</v>
      </c>
      <c r="E16" s="380">
        <v>6.4404215078772392E-2</v>
      </c>
      <c r="F16" s="381">
        <v>261050.61</v>
      </c>
      <c r="G16" s="368">
        <v>5.9218002974889543E-2</v>
      </c>
      <c r="H16" s="381">
        <v>1016149.6749999999</v>
      </c>
      <c r="I16" s="368">
        <v>6.1812912873218794E-2</v>
      </c>
      <c r="J16" s="176"/>
      <c r="K16" s="178" t="str">
        <f t="shared" si="0"/>
        <v>Hnědé uhlí</v>
      </c>
      <c r="L16" s="168">
        <f t="shared" si="0"/>
        <v>412221.37400000001</v>
      </c>
      <c r="M16" s="168">
        <f t="shared" si="1"/>
        <v>342877.69099999999</v>
      </c>
      <c r="N16" s="168">
        <f t="shared" si="2"/>
        <v>261050.61</v>
      </c>
      <c r="O16" s="246"/>
    </row>
    <row r="17" spans="1:18" x14ac:dyDescent="0.2">
      <c r="A17" s="57" t="s">
        <v>80</v>
      </c>
      <c r="B17" s="375">
        <v>0</v>
      </c>
      <c r="C17" s="467">
        <v>0</v>
      </c>
      <c r="D17" s="381">
        <v>0</v>
      </c>
      <c r="E17" s="380">
        <v>0</v>
      </c>
      <c r="F17" s="381">
        <v>0</v>
      </c>
      <c r="G17" s="368">
        <v>0</v>
      </c>
      <c r="H17" s="381">
        <v>0</v>
      </c>
      <c r="I17" s="368">
        <v>0</v>
      </c>
      <c r="J17" s="176"/>
      <c r="K17" s="178" t="str">
        <f t="shared" si="0"/>
        <v>Jaderné palivo</v>
      </c>
      <c r="L17" s="168">
        <f t="shared" si="0"/>
        <v>0</v>
      </c>
      <c r="M17" s="168">
        <f t="shared" si="1"/>
        <v>0</v>
      </c>
      <c r="N17" s="168">
        <f t="shared" si="2"/>
        <v>0</v>
      </c>
      <c r="O17" s="246"/>
    </row>
    <row r="18" spans="1:18" x14ac:dyDescent="0.2">
      <c r="A18" s="57" t="s">
        <v>40</v>
      </c>
      <c r="B18" s="375">
        <v>0</v>
      </c>
      <c r="C18" s="467">
        <v>0</v>
      </c>
      <c r="D18" s="381">
        <v>0</v>
      </c>
      <c r="E18" s="380">
        <v>0</v>
      </c>
      <c r="F18" s="381">
        <v>0</v>
      </c>
      <c r="G18" s="368">
        <v>0</v>
      </c>
      <c r="H18" s="381">
        <v>0</v>
      </c>
      <c r="I18" s="368">
        <v>0</v>
      </c>
      <c r="J18" s="176"/>
      <c r="K18" s="178" t="str">
        <f t="shared" si="0"/>
        <v>Koks</v>
      </c>
      <c r="L18" s="168">
        <f t="shared" si="0"/>
        <v>0</v>
      </c>
      <c r="M18" s="168">
        <f t="shared" si="1"/>
        <v>0</v>
      </c>
      <c r="N18" s="168">
        <f t="shared" si="2"/>
        <v>0</v>
      </c>
      <c r="O18" s="246"/>
    </row>
    <row r="19" spans="1:18" x14ac:dyDescent="0.2">
      <c r="A19" s="57" t="s">
        <v>39</v>
      </c>
      <c r="B19" s="375">
        <v>2558</v>
      </c>
      <c r="C19" s="467">
        <v>4.928855497016886E-2</v>
      </c>
      <c r="D19" s="381">
        <v>1859</v>
      </c>
      <c r="E19" s="380">
        <v>4.0750258958141043E-2</v>
      </c>
      <c r="F19" s="381">
        <v>1793</v>
      </c>
      <c r="G19" s="368">
        <v>4.1652001545932744E-2</v>
      </c>
      <c r="H19" s="381">
        <v>6210</v>
      </c>
      <c r="I19" s="368">
        <v>4.4178865042965081E-2</v>
      </c>
      <c r="J19" s="176"/>
      <c r="K19" s="178" t="str">
        <f t="shared" si="0"/>
        <v>Odpadní teplo</v>
      </c>
      <c r="L19" s="168">
        <f t="shared" si="0"/>
        <v>2558</v>
      </c>
      <c r="M19" s="168">
        <f t="shared" si="1"/>
        <v>1859</v>
      </c>
      <c r="N19" s="168">
        <f t="shared" si="2"/>
        <v>1793</v>
      </c>
      <c r="O19" s="246"/>
    </row>
    <row r="20" spans="1:18" x14ac:dyDescent="0.2">
      <c r="A20" s="57" t="s">
        <v>38</v>
      </c>
      <c r="B20" s="375">
        <v>10671</v>
      </c>
      <c r="C20" s="467">
        <v>0.72431157819286607</v>
      </c>
      <c r="D20" s="381">
        <v>7133</v>
      </c>
      <c r="E20" s="380">
        <v>0.58150189719783418</v>
      </c>
      <c r="F20" s="381">
        <v>6422</v>
      </c>
      <c r="G20" s="368">
        <v>0.49848525529205912</v>
      </c>
      <c r="H20" s="381">
        <v>24226</v>
      </c>
      <c r="I20" s="368">
        <v>0.60743965389429466</v>
      </c>
      <c r="J20" s="176"/>
      <c r="K20" s="178" t="str">
        <f t="shared" si="0"/>
        <v>Ostatní kapalná paliva</v>
      </c>
      <c r="L20" s="168">
        <f t="shared" si="0"/>
        <v>10671</v>
      </c>
      <c r="M20" s="168">
        <f t="shared" si="1"/>
        <v>7133</v>
      </c>
      <c r="N20" s="168">
        <f t="shared" si="2"/>
        <v>6422</v>
      </c>
      <c r="O20" s="246"/>
    </row>
    <row r="21" spans="1:18" x14ac:dyDescent="0.2">
      <c r="A21" s="57" t="s">
        <v>37</v>
      </c>
      <c r="B21" s="375">
        <v>2289.6</v>
      </c>
      <c r="C21" s="467">
        <v>7.946433893249203E-3</v>
      </c>
      <c r="D21" s="381">
        <v>2302.4</v>
      </c>
      <c r="E21" s="380">
        <v>9.525233485578816E-3</v>
      </c>
      <c r="F21" s="381">
        <v>2503</v>
      </c>
      <c r="G21" s="368">
        <v>9.624599011966755E-3</v>
      </c>
      <c r="H21" s="381">
        <v>7095</v>
      </c>
      <c r="I21" s="368">
        <v>8.9820599504367819E-3</v>
      </c>
      <c r="J21" s="176"/>
      <c r="K21" s="178" t="str">
        <f t="shared" si="0"/>
        <v>Ostatní pevná paliva</v>
      </c>
      <c r="L21" s="168">
        <f t="shared" si="0"/>
        <v>2289.6</v>
      </c>
      <c r="M21" s="168">
        <f t="shared" si="1"/>
        <v>2302.4</v>
      </c>
      <c r="N21" s="168">
        <f t="shared" si="2"/>
        <v>2503</v>
      </c>
      <c r="O21" s="246"/>
    </row>
    <row r="22" spans="1:18" x14ac:dyDescent="0.2">
      <c r="A22" s="57" t="s">
        <v>36</v>
      </c>
      <c r="B22" s="375">
        <v>13871</v>
      </c>
      <c r="C22" s="467">
        <v>3.0269159207578944E-2</v>
      </c>
      <c r="D22" s="381">
        <v>10426</v>
      </c>
      <c r="E22" s="380">
        <v>2.8252053166342758E-2</v>
      </c>
      <c r="F22" s="381">
        <v>7888</v>
      </c>
      <c r="G22" s="368">
        <v>2.0412568652012561E-2</v>
      </c>
      <c r="H22" s="381">
        <v>32185</v>
      </c>
      <c r="I22" s="368">
        <v>2.6517671752572653E-2</v>
      </c>
      <c r="J22" s="176"/>
      <c r="K22" s="178" t="str">
        <f t="shared" si="0"/>
        <v>Ostatní plyny</v>
      </c>
      <c r="L22" s="168">
        <f t="shared" si="0"/>
        <v>13871</v>
      </c>
      <c r="M22" s="168">
        <f t="shared" si="1"/>
        <v>10426</v>
      </c>
      <c r="N22" s="168">
        <f t="shared" si="2"/>
        <v>7888</v>
      </c>
      <c r="O22" s="246"/>
    </row>
    <row r="23" spans="1:18" x14ac:dyDescent="0.2">
      <c r="A23" s="57" t="s">
        <v>3</v>
      </c>
      <c r="B23" s="375">
        <v>0</v>
      </c>
      <c r="C23" s="467">
        <v>0</v>
      </c>
      <c r="D23" s="381">
        <v>0</v>
      </c>
      <c r="E23" s="380">
        <v>0</v>
      </c>
      <c r="F23" s="381">
        <v>0</v>
      </c>
      <c r="G23" s="368">
        <v>0</v>
      </c>
      <c r="H23" s="381">
        <v>0</v>
      </c>
      <c r="I23" s="368">
        <v>0</v>
      </c>
      <c r="J23" s="176"/>
      <c r="K23" s="178" t="str">
        <f t="shared" si="0"/>
        <v>Ostatní</v>
      </c>
      <c r="L23" s="168">
        <f t="shared" si="0"/>
        <v>0</v>
      </c>
      <c r="M23" s="168">
        <f t="shared" si="1"/>
        <v>0</v>
      </c>
      <c r="N23" s="168">
        <f t="shared" si="2"/>
        <v>0</v>
      </c>
      <c r="O23" s="246"/>
    </row>
    <row r="24" spans="1:18" x14ac:dyDescent="0.2">
      <c r="A24" s="57" t="s">
        <v>35</v>
      </c>
      <c r="B24" s="375">
        <v>146.38999999999999</v>
      </c>
      <c r="C24" s="467">
        <v>2.3019883524641519E-2</v>
      </c>
      <c r="D24" s="381">
        <v>104.52</v>
      </c>
      <c r="E24" s="380">
        <v>2.0745096708234264E-2</v>
      </c>
      <c r="F24" s="381">
        <v>95.86</v>
      </c>
      <c r="G24" s="368">
        <v>2.0044475902613049E-2</v>
      </c>
      <c r="H24" s="381">
        <v>346.77</v>
      </c>
      <c r="I24" s="368">
        <v>2.1432082387898749E-2</v>
      </c>
      <c r="J24" s="176"/>
      <c r="K24" s="178" t="str">
        <f t="shared" si="0"/>
        <v>Topné oleje</v>
      </c>
      <c r="L24" s="168">
        <f t="shared" si="0"/>
        <v>146.38999999999999</v>
      </c>
      <c r="M24" s="168">
        <f t="shared" si="1"/>
        <v>104.52</v>
      </c>
      <c r="N24" s="168">
        <f t="shared" si="2"/>
        <v>95.86</v>
      </c>
      <c r="O24" s="246"/>
    </row>
    <row r="25" spans="1:18" x14ac:dyDescent="0.2">
      <c r="A25" s="218" t="s">
        <v>34</v>
      </c>
      <c r="B25" s="377">
        <v>139773.93409718038</v>
      </c>
      <c r="C25" s="468">
        <v>3.9960939854561152E-2</v>
      </c>
      <c r="D25" s="379">
        <v>105941.63209316411</v>
      </c>
      <c r="E25" s="378">
        <v>3.8820352778134712E-2</v>
      </c>
      <c r="F25" s="379">
        <v>90453.965784667962</v>
      </c>
      <c r="G25" s="378">
        <v>3.9045242752769917E-2</v>
      </c>
      <c r="H25" s="379">
        <v>336169.53197501245</v>
      </c>
      <c r="I25" s="378">
        <v>3.9348301576770946E-2</v>
      </c>
      <c r="J25" s="176"/>
      <c r="K25" s="178" t="str">
        <f t="shared" si="0"/>
        <v>Zemní plyn</v>
      </c>
      <c r="L25" s="168">
        <f t="shared" si="0"/>
        <v>139773.93409718038</v>
      </c>
      <c r="M25" s="168">
        <f t="shared" si="1"/>
        <v>105941.63209316411</v>
      </c>
      <c r="N25" s="168">
        <f t="shared" si="2"/>
        <v>90453.965784667962</v>
      </c>
      <c r="O25" s="173"/>
    </row>
    <row r="26" spans="1:18" ht="13.5" customHeight="1" x14ac:dyDescent="0.2">
      <c r="A26" s="242" t="s">
        <v>285</v>
      </c>
      <c r="B26" s="373">
        <v>643739.77099999983</v>
      </c>
      <c r="C26" s="370">
        <v>4.9500938457706631E-2</v>
      </c>
      <c r="D26" s="367">
        <v>512329.57299999997</v>
      </c>
      <c r="E26" s="370">
        <v>5.0967201737196016E-2</v>
      </c>
      <c r="F26" s="367">
        <v>420381.223</v>
      </c>
      <c r="G26" s="370">
        <v>4.9449677426840706E-2</v>
      </c>
      <c r="H26" s="367">
        <v>1576450.5669999998</v>
      </c>
      <c r="I26" s="370">
        <v>4.9954178150447254E-2</v>
      </c>
      <c r="J26" s="17"/>
      <c r="K26" s="178"/>
      <c r="L26" s="178" t="str">
        <f>+L9</f>
        <v>Leden</v>
      </c>
      <c r="M26" s="178" t="str">
        <f t="shared" ref="M26:N26" si="3">+M9</f>
        <v>Únor</v>
      </c>
      <c r="N26" s="178" t="str">
        <f t="shared" si="3"/>
        <v>Březen</v>
      </c>
      <c r="O26" s="127"/>
      <c r="P26" s="226"/>
      <c r="Q26" s="226"/>
      <c r="R26" s="226"/>
    </row>
    <row r="27" spans="1:18" ht="12.75" customHeight="1" x14ac:dyDescent="0.2">
      <c r="A27" s="57" t="s">
        <v>29</v>
      </c>
      <c r="B27" s="375">
        <v>269961.02399999998</v>
      </c>
      <c r="C27" s="368">
        <v>8.908826706338209E-2</v>
      </c>
      <c r="D27" s="363">
        <v>229089.11599999998</v>
      </c>
      <c r="E27" s="368">
        <v>9.4635459043194509E-2</v>
      </c>
      <c r="F27" s="363">
        <v>203531.29300000001</v>
      </c>
      <c r="G27" s="368">
        <v>9.2750616512006875E-2</v>
      </c>
      <c r="H27" s="363">
        <v>702581.43299999996</v>
      </c>
      <c r="I27" s="368">
        <v>9.1895835926936634E-2</v>
      </c>
      <c r="J27" s="176"/>
      <c r="K27" s="178" t="str">
        <f>+A27</f>
        <v>Průmysl</v>
      </c>
      <c r="L27" s="168">
        <f t="shared" ref="L27:L34" si="4">+B27</f>
        <v>269961.02399999998</v>
      </c>
      <c r="M27" s="168">
        <f t="shared" ref="M27:M34" si="5">+D27</f>
        <v>229089.11599999998</v>
      </c>
      <c r="N27" s="168">
        <f t="shared" ref="N27:N34" si="6">+F27</f>
        <v>203531.29300000001</v>
      </c>
      <c r="O27" s="127"/>
      <c r="P27" s="246"/>
      <c r="Q27" s="246"/>
      <c r="R27" s="246"/>
    </row>
    <row r="28" spans="1:18" ht="12.75" customHeight="1" x14ac:dyDescent="0.2">
      <c r="A28" s="57" t="s">
        <v>0</v>
      </c>
      <c r="B28" s="375">
        <v>1677.29</v>
      </c>
      <c r="C28" s="380">
        <v>5.1775126809765291E-3</v>
      </c>
      <c r="D28" s="381">
        <v>2091.6909999999998</v>
      </c>
      <c r="E28" s="380">
        <v>7.9255704757683551E-3</v>
      </c>
      <c r="F28" s="381">
        <v>2352.8389999999999</v>
      </c>
      <c r="G28" s="368">
        <v>1.0368312325759783E-2</v>
      </c>
      <c r="H28" s="381">
        <v>6121.82</v>
      </c>
      <c r="I28" s="368">
        <v>7.5132846067731893E-3</v>
      </c>
      <c r="J28" s="176"/>
      <c r="K28" s="178" t="str">
        <f t="shared" ref="K28:K34" si="7">+A28</f>
        <v>Energetika</v>
      </c>
      <c r="L28" s="168">
        <f t="shared" si="4"/>
        <v>1677.29</v>
      </c>
      <c r="M28" s="168">
        <f t="shared" si="5"/>
        <v>2091.6909999999998</v>
      </c>
      <c r="N28" s="168">
        <f t="shared" si="6"/>
        <v>2352.8389999999999</v>
      </c>
      <c r="O28" s="127"/>
    </row>
    <row r="29" spans="1:18" ht="12.75" customHeight="1" x14ac:dyDescent="0.2">
      <c r="A29" s="57" t="s">
        <v>1</v>
      </c>
      <c r="B29" s="375">
        <v>3948.44</v>
      </c>
      <c r="C29" s="380">
        <v>2.8858997378830863E-2</v>
      </c>
      <c r="D29" s="381">
        <v>3101.38</v>
      </c>
      <c r="E29" s="380">
        <v>2.6401858871747508E-2</v>
      </c>
      <c r="F29" s="381">
        <v>2815.15</v>
      </c>
      <c r="G29" s="368">
        <v>3.3077775018114264E-2</v>
      </c>
      <c r="H29" s="381">
        <v>9864.9699999999993</v>
      </c>
      <c r="I29" s="368">
        <v>2.9066460757444988E-2</v>
      </c>
      <c r="J29" s="176"/>
      <c r="K29" s="178" t="str">
        <f t="shared" si="7"/>
        <v>Doprava</v>
      </c>
      <c r="L29" s="168">
        <f t="shared" si="4"/>
        <v>3948.44</v>
      </c>
      <c r="M29" s="168">
        <f t="shared" si="5"/>
        <v>3101.38</v>
      </c>
      <c r="N29" s="168">
        <f t="shared" si="6"/>
        <v>2815.15</v>
      </c>
      <c r="O29" s="127"/>
    </row>
    <row r="30" spans="1:18" ht="12.75" customHeight="1" x14ac:dyDescent="0.2">
      <c r="A30" s="57" t="s">
        <v>2</v>
      </c>
      <c r="B30" s="375">
        <v>3676.7200000000003</v>
      </c>
      <c r="C30" s="380">
        <v>5.9450757991019954E-2</v>
      </c>
      <c r="D30" s="381">
        <v>2851.6379999999999</v>
      </c>
      <c r="E30" s="380">
        <v>6.5313449993870926E-2</v>
      </c>
      <c r="F30" s="381">
        <v>2063.6239999999998</v>
      </c>
      <c r="G30" s="368">
        <v>6.2601005742201302E-2</v>
      </c>
      <c r="H30" s="381">
        <v>8591.982</v>
      </c>
      <c r="I30" s="368">
        <v>6.2049270719498749E-2</v>
      </c>
      <c r="J30" s="176"/>
      <c r="K30" s="178" t="str">
        <f t="shared" si="7"/>
        <v>Stavebnictví</v>
      </c>
      <c r="L30" s="168">
        <f t="shared" si="4"/>
        <v>3676.7200000000003</v>
      </c>
      <c r="M30" s="168">
        <f t="shared" si="5"/>
        <v>2851.6379999999999</v>
      </c>
      <c r="N30" s="168">
        <f t="shared" si="6"/>
        <v>2063.6239999999998</v>
      </c>
    </row>
    <row r="31" spans="1:18" x14ac:dyDescent="0.2">
      <c r="A31" s="57" t="s">
        <v>6</v>
      </c>
      <c r="B31" s="375">
        <v>1143.3600000000001</v>
      </c>
      <c r="C31" s="380">
        <v>2.9021742192931538E-2</v>
      </c>
      <c r="D31" s="381">
        <v>888.47</v>
      </c>
      <c r="E31" s="380">
        <v>2.5324658259489343E-2</v>
      </c>
      <c r="F31" s="381">
        <v>807.6</v>
      </c>
      <c r="G31" s="368">
        <v>2.1717849051967209E-2</v>
      </c>
      <c r="H31" s="381">
        <v>2839.4300000000003</v>
      </c>
      <c r="I31" s="368">
        <v>2.5427912526648364E-2</v>
      </c>
      <c r="J31" s="176"/>
      <c r="K31" s="178" t="str">
        <f t="shared" si="7"/>
        <v>Zemědělství a lesnictví</v>
      </c>
      <c r="L31" s="168">
        <f t="shared" si="4"/>
        <v>1143.3600000000001</v>
      </c>
      <c r="M31" s="168">
        <f t="shared" si="5"/>
        <v>888.47</v>
      </c>
      <c r="N31" s="168">
        <f t="shared" si="6"/>
        <v>807.6</v>
      </c>
    </row>
    <row r="32" spans="1:18" x14ac:dyDescent="0.2">
      <c r="A32" s="57" t="s">
        <v>28</v>
      </c>
      <c r="B32" s="375">
        <v>231989.8</v>
      </c>
      <c r="C32" s="380">
        <v>4.0053672767506827E-2</v>
      </c>
      <c r="D32" s="381">
        <v>176696.09299999999</v>
      </c>
      <c r="E32" s="380">
        <v>4.0180820983414731E-2</v>
      </c>
      <c r="F32" s="381">
        <v>133840.166</v>
      </c>
      <c r="G32" s="368">
        <v>3.6593029193105552E-2</v>
      </c>
      <c r="H32" s="381">
        <v>542526.05900000001</v>
      </c>
      <c r="I32" s="368">
        <v>3.9179963524539597E-2</v>
      </c>
      <c r="J32" s="176"/>
      <c r="K32" s="178" t="str">
        <f t="shared" si="7"/>
        <v>Domácnosti</v>
      </c>
      <c r="L32" s="168">
        <f t="shared" si="4"/>
        <v>231989.8</v>
      </c>
      <c r="M32" s="168">
        <f t="shared" si="5"/>
        <v>176696.09299999999</v>
      </c>
      <c r="N32" s="168">
        <f t="shared" si="6"/>
        <v>133840.166</v>
      </c>
    </row>
    <row r="33" spans="1:14" x14ac:dyDescent="0.2">
      <c r="A33" s="57" t="s">
        <v>5</v>
      </c>
      <c r="B33" s="375">
        <v>130281.81200000001</v>
      </c>
      <c r="C33" s="380">
        <v>3.9823981882965438E-2</v>
      </c>
      <c r="D33" s="381">
        <v>96808.83</v>
      </c>
      <c r="E33" s="380">
        <v>3.8612005419757081E-2</v>
      </c>
      <c r="F33" s="381">
        <v>74386.406999999992</v>
      </c>
      <c r="G33" s="368">
        <v>3.6226880920809015E-2</v>
      </c>
      <c r="H33" s="381">
        <v>301477.049</v>
      </c>
      <c r="I33" s="368">
        <v>3.8492932306775418E-2</v>
      </c>
      <c r="J33" s="176"/>
      <c r="K33" s="178" t="str">
        <f t="shared" si="7"/>
        <v>Obchod, služby, školství, zdravotnictví</v>
      </c>
      <c r="L33" s="168">
        <f t="shared" si="4"/>
        <v>130281.81200000001</v>
      </c>
      <c r="M33" s="168">
        <f t="shared" si="5"/>
        <v>96808.83</v>
      </c>
      <c r="N33" s="168">
        <f t="shared" si="6"/>
        <v>74386.406999999992</v>
      </c>
    </row>
    <row r="34" spans="1:14" ht="12.75" thickBot="1" x14ac:dyDescent="0.25">
      <c r="A34" s="58" t="s">
        <v>3</v>
      </c>
      <c r="B34" s="376">
        <v>1061.325</v>
      </c>
      <c r="C34" s="369">
        <v>3.0419015347887589E-3</v>
      </c>
      <c r="D34" s="364">
        <v>802.35500000000002</v>
      </c>
      <c r="E34" s="369">
        <v>3.0105346970844839E-3</v>
      </c>
      <c r="F34" s="364">
        <v>584.14400000000001</v>
      </c>
      <c r="G34" s="369">
        <v>2.7330193596840661E-3</v>
      </c>
      <c r="H34" s="364">
        <v>2447.8240000000001</v>
      </c>
      <c r="I34" s="369">
        <v>2.9521968683391101E-3</v>
      </c>
      <c r="J34" s="176"/>
      <c r="K34" s="178" t="str">
        <f t="shared" si="7"/>
        <v>Ostatní</v>
      </c>
      <c r="L34" s="168">
        <f t="shared" si="4"/>
        <v>1061.325</v>
      </c>
      <c r="M34" s="168">
        <f t="shared" si="5"/>
        <v>802.35500000000002</v>
      </c>
      <c r="N34" s="168">
        <f t="shared" si="6"/>
        <v>584.14400000000001</v>
      </c>
    </row>
    <row r="35" spans="1:14" ht="18" customHeight="1" x14ac:dyDescent="0.2">
      <c r="A35" s="244" t="s">
        <v>259</v>
      </c>
      <c r="B35" s="244"/>
      <c r="C35" s="244"/>
      <c r="D35" s="14"/>
      <c r="F35" s="17"/>
      <c r="G35" s="178"/>
      <c r="H35" s="178"/>
      <c r="I35" s="4" t="s">
        <v>82</v>
      </c>
      <c r="J35" s="178"/>
    </row>
    <row r="36" spans="1:14" x14ac:dyDescent="0.2">
      <c r="A36" s="119"/>
      <c r="B36" s="119"/>
      <c r="C36" s="119"/>
    </row>
    <row r="37" spans="1:14" x14ac:dyDescent="0.2">
      <c r="B37" s="127"/>
      <c r="C37" s="127"/>
      <c r="D37" s="127"/>
    </row>
    <row r="38" spans="1:14" x14ac:dyDescent="0.2">
      <c r="B38" s="127"/>
      <c r="C38" s="127"/>
      <c r="D38" s="127"/>
    </row>
    <row r="39" spans="1:14" x14ac:dyDescent="0.2">
      <c r="B39" s="127"/>
      <c r="C39" s="127"/>
      <c r="D39" s="127"/>
      <c r="L39" s="184" t="s">
        <v>253</v>
      </c>
      <c r="M39" s="219">
        <v>3.0593529461488821E-2</v>
      </c>
    </row>
    <row r="40" spans="1:14" x14ac:dyDescent="0.2">
      <c r="B40" s="226"/>
      <c r="C40" s="226"/>
      <c r="D40" s="226"/>
      <c r="L40" s="184" t="s">
        <v>66</v>
      </c>
      <c r="M40" s="219">
        <v>4.9529573423374329E-2</v>
      </c>
    </row>
    <row r="41" spans="1:14" x14ac:dyDescent="0.2">
      <c r="B41" s="127"/>
      <c r="C41" s="127"/>
      <c r="D41" s="127"/>
      <c r="L41" s="184" t="s">
        <v>182</v>
      </c>
      <c r="M41" s="219">
        <v>4.6577709905447781E-2</v>
      </c>
    </row>
  </sheetData>
  <mergeCells count="4">
    <mergeCell ref="B5:C5"/>
    <mergeCell ref="D5:E5"/>
    <mergeCell ref="F5:G5"/>
    <mergeCell ref="H5:I5"/>
  </mergeCells>
  <conditionalFormatting sqref="C10:C25 C27:C34 E10:E25 E27:E34 G10:G25 G27:G34 I10:I25 I27:I34">
    <cfRule type="dataBar" priority="1">
      <dataBar>
        <cfvo type="num" val="0"/>
        <cfvo type="num" val="1"/>
        <color rgb="FF63C384"/>
      </dataBar>
      <extLst>
        <ext xmlns:x14="http://schemas.microsoft.com/office/spreadsheetml/2009/9/main" uri="{B025F937-C7B1-47D3-B67F-A62EFF666E3E}">
          <x14:id>{CF5DDEA4-8D78-4353-A510-24F164A261BE}</x14:id>
        </ext>
      </extLst>
    </cfRule>
  </conditionalFormatting>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extLst>
    <ext xmlns:x14="http://schemas.microsoft.com/office/spreadsheetml/2009/9/main" uri="{78C0D931-6437-407d-A8EE-F0AAD7539E65}">
      <x14:conditionalFormattings>
        <x14:conditionalFormatting xmlns:xm="http://schemas.microsoft.com/office/excel/2006/main">
          <x14:cfRule type="dataBar" id="{CF5DDEA4-8D78-4353-A510-24F164A261BE}">
            <x14:dataBar minLength="0" maxLength="100" gradient="0" direction="rightToLeft">
              <x14:cfvo type="num">
                <xm:f>0</xm:f>
              </x14:cfvo>
              <x14:cfvo type="num">
                <xm:f>1</xm:f>
              </x14:cfvo>
              <x14:negativeFillColor rgb="FFFF0000"/>
              <x14:axisColor rgb="FF000000"/>
            </x14:dataBar>
          </x14:cfRule>
          <xm:sqref>C10:C25 C27:C34 E10:E25 E27:E34 G10:G25 G27:G34 I10:I25 I27:I34</xm:sqref>
        </x14:conditionalFormatting>
      </x14:conditionalFormattings>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
  <sheetViews>
    <sheetView showGridLines="0" zoomScaleNormal="100" workbookViewId="0">
      <selection activeCell="R33" sqref="R33"/>
    </sheetView>
  </sheetViews>
  <sheetFormatPr defaultRowHeight="12" x14ac:dyDescent="0.2"/>
  <cols>
    <col min="1" max="1" width="30.85546875" style="112" customWidth="1"/>
    <col min="2" max="3" width="8.28515625" style="112" customWidth="1"/>
    <col min="4" max="4" width="5.7109375" style="112" customWidth="1"/>
    <col min="5" max="6" width="8.28515625" style="112" customWidth="1"/>
    <col min="7" max="7" width="5.7109375" style="112" customWidth="1"/>
    <col min="8" max="9" width="8.28515625" style="112" customWidth="1"/>
    <col min="10" max="10" width="5.7109375" style="112" customWidth="1"/>
    <col min="11" max="12" width="8.28515625" style="112" customWidth="1"/>
    <col min="13" max="13" width="5.7109375" style="112" customWidth="1"/>
    <col min="14" max="16384" width="9.140625" style="112"/>
  </cols>
  <sheetData>
    <row r="1" spans="1:20" s="125" customFormat="1" ht="20.25" x14ac:dyDescent="0.35">
      <c r="A1" s="21" t="s">
        <v>254</v>
      </c>
      <c r="B1" s="121"/>
      <c r="C1" s="121"/>
      <c r="D1" s="121"/>
      <c r="E1" s="121"/>
      <c r="F1" s="121"/>
      <c r="G1" s="121"/>
      <c r="H1" s="121"/>
      <c r="I1" s="121"/>
      <c r="J1" s="111"/>
      <c r="M1" s="165" t="str">
        <f>Obsah!$A$1</f>
        <v>I. čtvrtletí 2019</v>
      </c>
    </row>
    <row r="2" spans="1:20" ht="7.5" customHeight="1" x14ac:dyDescent="0.2">
      <c r="A2" s="13"/>
      <c r="B2" s="13"/>
      <c r="C2" s="13"/>
      <c r="D2" s="13"/>
      <c r="E2" s="13"/>
      <c r="F2" s="13"/>
      <c r="G2" s="13"/>
      <c r="H2" s="13"/>
      <c r="I2" s="13"/>
      <c r="J2" s="13"/>
    </row>
    <row r="3" spans="1:20" ht="12.75" customHeight="1" x14ac:dyDescent="0.2">
      <c r="A3" s="508"/>
      <c r="B3" s="525" t="s">
        <v>8</v>
      </c>
      <c r="C3" s="509"/>
      <c r="D3" s="527"/>
      <c r="E3" s="525" t="s">
        <v>9</v>
      </c>
      <c r="F3" s="509"/>
      <c r="G3" s="527"/>
      <c r="H3" s="525" t="s">
        <v>10</v>
      </c>
      <c r="I3" s="509"/>
      <c r="J3" s="527"/>
      <c r="K3" s="525" t="s">
        <v>304</v>
      </c>
      <c r="L3" s="509"/>
      <c r="M3" s="509"/>
      <c r="N3" s="274"/>
      <c r="O3" s="556" t="str">
        <f>+B3</f>
        <v>Leden</v>
      </c>
      <c r="P3" s="556"/>
      <c r="Q3" s="556" t="str">
        <f>+E3</f>
        <v>Únor</v>
      </c>
      <c r="R3" s="556"/>
      <c r="S3" s="556" t="str">
        <f>+H3</f>
        <v>Březen</v>
      </c>
      <c r="T3" s="556"/>
    </row>
    <row r="4" spans="1:20" ht="25.5" customHeight="1" x14ac:dyDescent="0.2">
      <c r="A4" s="509"/>
      <c r="B4" s="188" t="s">
        <v>249</v>
      </c>
      <c r="C4" s="188" t="s">
        <v>255</v>
      </c>
      <c r="D4" s="276" t="s">
        <v>260</v>
      </c>
      <c r="E4" s="188" t="s">
        <v>249</v>
      </c>
      <c r="F4" s="188" t="s">
        <v>255</v>
      </c>
      <c r="G4" s="276" t="s">
        <v>260</v>
      </c>
      <c r="H4" s="188" t="s">
        <v>249</v>
      </c>
      <c r="I4" s="188" t="s">
        <v>255</v>
      </c>
      <c r="J4" s="276" t="s">
        <v>260</v>
      </c>
      <c r="K4" s="188" t="s">
        <v>249</v>
      </c>
      <c r="L4" s="188" t="s">
        <v>255</v>
      </c>
      <c r="M4" s="277" t="s">
        <v>260</v>
      </c>
      <c r="N4" s="274"/>
      <c r="O4" s="189" t="str">
        <f>+B4</f>
        <v>Qnetto</v>
      </c>
      <c r="P4" s="189" t="str">
        <f>+C4</f>
        <v>QKVET</v>
      </c>
      <c r="Q4" s="189" t="str">
        <f>+E4</f>
        <v>Qnetto</v>
      </c>
      <c r="R4" s="189" t="str">
        <f>+F4</f>
        <v>QKVET</v>
      </c>
      <c r="S4" s="189" t="str">
        <f>+H4</f>
        <v>Qnetto</v>
      </c>
      <c r="T4" s="189" t="str">
        <f>+I4</f>
        <v>QKVET</v>
      </c>
    </row>
    <row r="5" spans="1:20" x14ac:dyDescent="0.2">
      <c r="A5" s="267" t="s">
        <v>7</v>
      </c>
      <c r="B5" s="268">
        <v>20900.837742756106</v>
      </c>
      <c r="C5" s="268">
        <v>13564.534722800001</v>
      </c>
      <c r="D5" s="269">
        <v>0.64899478622579376</v>
      </c>
      <c r="E5" s="270">
        <v>16563.964897138736</v>
      </c>
      <c r="F5" s="268">
        <v>11197.519979999997</v>
      </c>
      <c r="G5" s="269">
        <v>0.67601688662925508</v>
      </c>
      <c r="H5" s="270">
        <v>15092.072898688588</v>
      </c>
      <c r="I5" s="268">
        <v>9964.96486</v>
      </c>
      <c r="J5" s="269">
        <v>0.66027807623867873</v>
      </c>
      <c r="K5" s="271">
        <v>52556.87553858343</v>
      </c>
      <c r="L5" s="272">
        <v>34727.019562799993</v>
      </c>
      <c r="M5" s="273">
        <v>0.66075121869270836</v>
      </c>
      <c r="N5" s="274"/>
    </row>
    <row r="6" spans="1:20" x14ac:dyDescent="0.2">
      <c r="A6" s="36" t="s">
        <v>44</v>
      </c>
      <c r="B6" s="264">
        <v>1891.6875120000002</v>
      </c>
      <c r="C6" s="265">
        <v>964.67159839999988</v>
      </c>
      <c r="D6" s="266">
        <v>0.50995293476357195</v>
      </c>
      <c r="E6" s="264">
        <v>1655.1441229999996</v>
      </c>
      <c r="F6" s="265">
        <v>1066.2937529999999</v>
      </c>
      <c r="G6" s="266">
        <v>0.64423015384745452</v>
      </c>
      <c r="H6" s="264">
        <v>1781.7568529999999</v>
      </c>
      <c r="I6" s="265">
        <v>1222.334073</v>
      </c>
      <c r="J6" s="256">
        <v>0.68602742901867775</v>
      </c>
      <c r="K6" s="261">
        <v>5328.5884879999994</v>
      </c>
      <c r="L6" s="261">
        <v>3253.2994243999997</v>
      </c>
      <c r="M6" s="262">
        <v>0.61053681133877047</v>
      </c>
      <c r="N6" s="274"/>
      <c r="O6" s="227"/>
      <c r="P6" s="484">
        <f>+L6/$L$5</f>
        <v>9.3682079987220487E-2</v>
      </c>
    </row>
    <row r="7" spans="1:20" x14ac:dyDescent="0.2">
      <c r="A7" s="47" t="s">
        <v>43</v>
      </c>
      <c r="B7" s="251">
        <v>227.83563599999988</v>
      </c>
      <c r="C7" s="260">
        <v>222.43711799999988</v>
      </c>
      <c r="D7" s="256">
        <v>0.97630520802285736</v>
      </c>
      <c r="E7" s="251">
        <v>198.74735500000017</v>
      </c>
      <c r="F7" s="252">
        <v>191.43256400000016</v>
      </c>
      <c r="G7" s="256">
        <v>0.96319553032542238</v>
      </c>
      <c r="H7" s="251">
        <v>201.70879300000004</v>
      </c>
      <c r="I7" s="260">
        <v>193.29446599999991</v>
      </c>
      <c r="J7" s="256">
        <v>0.95828477839337367</v>
      </c>
      <c r="K7" s="250">
        <v>628.29178400000012</v>
      </c>
      <c r="L7" s="275">
        <v>607.16414799999995</v>
      </c>
      <c r="M7" s="258">
        <v>0.96637289148444416</v>
      </c>
      <c r="N7" s="274"/>
      <c r="O7" s="227"/>
      <c r="P7" s="484">
        <f t="shared" ref="P7:P21" si="0">+L7/$L$5</f>
        <v>1.7483911825545824E-2</v>
      </c>
    </row>
    <row r="8" spans="1:20" x14ac:dyDescent="0.2">
      <c r="A8" s="47" t="s">
        <v>42</v>
      </c>
      <c r="B8" s="251">
        <v>2628.5830219999998</v>
      </c>
      <c r="C8" s="260">
        <v>2018.9595060000001</v>
      </c>
      <c r="D8" s="256">
        <v>0.76807903311489933</v>
      </c>
      <c r="E8" s="251">
        <v>1747.3325369999998</v>
      </c>
      <c r="F8" s="252">
        <v>1359.1928990000001</v>
      </c>
      <c r="G8" s="256">
        <v>0.77786733218715332</v>
      </c>
      <c r="H8" s="251">
        <v>1490.1946340000002</v>
      </c>
      <c r="I8" s="260">
        <v>1201.8244810000003</v>
      </c>
      <c r="J8" s="256">
        <v>0.80648826239163618</v>
      </c>
      <c r="K8" s="250">
        <v>5866.1101929999995</v>
      </c>
      <c r="L8" s="275">
        <v>4579.9768860000004</v>
      </c>
      <c r="M8" s="258">
        <v>0.78075193532253528</v>
      </c>
      <c r="N8" s="274"/>
      <c r="O8" s="227"/>
      <c r="P8" s="484">
        <f t="shared" si="0"/>
        <v>0.13188511262009159</v>
      </c>
    </row>
    <row r="9" spans="1:20" x14ac:dyDescent="0.2">
      <c r="A9" s="36" t="s">
        <v>67</v>
      </c>
      <c r="B9" s="251">
        <v>1.0918239999999999</v>
      </c>
      <c r="C9" s="260">
        <v>0</v>
      </c>
      <c r="D9" s="256">
        <v>0</v>
      </c>
      <c r="E9" s="251">
        <v>1.0474460000000001</v>
      </c>
      <c r="F9" s="252">
        <v>0</v>
      </c>
      <c r="G9" s="256">
        <v>0</v>
      </c>
      <c r="H9" s="251">
        <v>1.521258</v>
      </c>
      <c r="I9" s="260">
        <v>0</v>
      </c>
      <c r="J9" s="256">
        <v>0</v>
      </c>
      <c r="K9" s="250">
        <v>3.6605279999999998</v>
      </c>
      <c r="L9" s="275">
        <v>0</v>
      </c>
      <c r="M9" s="258">
        <v>0</v>
      </c>
      <c r="N9" s="274"/>
      <c r="O9" s="227"/>
      <c r="P9" s="484">
        <f t="shared" si="0"/>
        <v>0</v>
      </c>
    </row>
    <row r="10" spans="1:20" x14ac:dyDescent="0.2">
      <c r="A10" s="47" t="s">
        <v>68</v>
      </c>
      <c r="B10" s="251">
        <v>1.515936</v>
      </c>
      <c r="C10" s="260">
        <v>0</v>
      </c>
      <c r="D10" s="256">
        <v>0</v>
      </c>
      <c r="E10" s="251">
        <v>1.120344</v>
      </c>
      <c r="F10" s="252">
        <v>0</v>
      </c>
      <c r="G10" s="256">
        <v>0</v>
      </c>
      <c r="H10" s="251">
        <v>1.152612</v>
      </c>
      <c r="I10" s="260">
        <v>0</v>
      </c>
      <c r="J10" s="256">
        <v>0</v>
      </c>
      <c r="K10" s="250">
        <v>3.7888920000000001</v>
      </c>
      <c r="L10" s="275">
        <v>0</v>
      </c>
      <c r="M10" s="258">
        <v>0</v>
      </c>
      <c r="N10" s="274"/>
      <c r="O10" s="227"/>
      <c r="P10" s="484">
        <f t="shared" si="0"/>
        <v>0</v>
      </c>
    </row>
    <row r="11" spans="1:20" x14ac:dyDescent="0.2">
      <c r="A11" s="36" t="s">
        <v>69</v>
      </c>
      <c r="B11" s="251">
        <v>5.8230000000000001E-3</v>
      </c>
      <c r="C11" s="260">
        <v>0</v>
      </c>
      <c r="D11" s="256">
        <v>0</v>
      </c>
      <c r="E11" s="251">
        <v>1.7783E-2</v>
      </c>
      <c r="F11" s="252">
        <v>0</v>
      </c>
      <c r="G11" s="256">
        <v>0</v>
      </c>
      <c r="H11" s="251">
        <v>3.0668000000000001E-2</v>
      </c>
      <c r="I11" s="260">
        <v>0</v>
      </c>
      <c r="J11" s="256">
        <v>0</v>
      </c>
      <c r="K11" s="250">
        <v>5.4274000000000003E-2</v>
      </c>
      <c r="L11" s="275">
        <v>0</v>
      </c>
      <c r="M11" s="258">
        <v>0</v>
      </c>
      <c r="N11" s="274"/>
      <c r="O11" s="227"/>
      <c r="P11" s="484">
        <f t="shared" si="0"/>
        <v>0</v>
      </c>
    </row>
    <row r="12" spans="1:20" x14ac:dyDescent="0.2">
      <c r="A12" s="47" t="s">
        <v>41</v>
      </c>
      <c r="B12" s="251">
        <v>9617.031880999999</v>
      </c>
      <c r="C12" s="260">
        <v>8114.7466468000002</v>
      </c>
      <c r="D12" s="256">
        <v>0.84378909701152116</v>
      </c>
      <c r="E12" s="251">
        <v>7761.1352000000015</v>
      </c>
      <c r="F12" s="252">
        <v>6749.2033249999977</v>
      </c>
      <c r="G12" s="256">
        <v>0.86961548163727342</v>
      </c>
      <c r="H12" s="251">
        <v>6746.6111440000004</v>
      </c>
      <c r="I12" s="260">
        <v>5611.1830819999996</v>
      </c>
      <c r="J12" s="256">
        <v>0.83170394176196483</v>
      </c>
      <c r="K12" s="250">
        <v>24124.778225000002</v>
      </c>
      <c r="L12" s="275">
        <v>20475.133053799997</v>
      </c>
      <c r="M12" s="258">
        <v>0.84871798044477131</v>
      </c>
      <c r="N12" s="274"/>
      <c r="O12" s="227"/>
      <c r="P12" s="484">
        <f t="shared" si="0"/>
        <v>0.58960237047619279</v>
      </c>
    </row>
    <row r="13" spans="1:20" x14ac:dyDescent="0.2">
      <c r="A13" s="47" t="s">
        <v>80</v>
      </c>
      <c r="B13" s="251">
        <v>152.78700000000001</v>
      </c>
      <c r="C13" s="260">
        <v>0</v>
      </c>
      <c r="D13" s="256">
        <v>0</v>
      </c>
      <c r="E13" s="251">
        <v>118.488</v>
      </c>
      <c r="F13" s="252">
        <v>0</v>
      </c>
      <c r="G13" s="256">
        <v>0</v>
      </c>
      <c r="H13" s="251">
        <v>100.035</v>
      </c>
      <c r="I13" s="260">
        <v>0</v>
      </c>
      <c r="J13" s="256">
        <v>0</v>
      </c>
      <c r="K13" s="250">
        <v>371.30999999999995</v>
      </c>
      <c r="L13" s="275">
        <v>0</v>
      </c>
      <c r="M13" s="258">
        <v>0</v>
      </c>
      <c r="N13" s="274"/>
      <c r="O13" s="227"/>
      <c r="P13" s="484">
        <f t="shared" si="0"/>
        <v>0</v>
      </c>
    </row>
    <row r="14" spans="1:20" x14ac:dyDescent="0.2">
      <c r="A14" s="47" t="s">
        <v>40</v>
      </c>
      <c r="B14" s="251">
        <v>6.6599999999999993E-2</v>
      </c>
      <c r="C14" s="260">
        <v>0</v>
      </c>
      <c r="D14" s="256">
        <v>0</v>
      </c>
      <c r="E14" s="251">
        <v>3.7350000000000001E-2</v>
      </c>
      <c r="F14" s="252">
        <v>0</v>
      </c>
      <c r="G14" s="256">
        <v>0</v>
      </c>
      <c r="H14" s="251">
        <v>2.8559999999999999E-2</v>
      </c>
      <c r="I14" s="260">
        <v>0</v>
      </c>
      <c r="J14" s="256">
        <v>0</v>
      </c>
      <c r="K14" s="250">
        <v>0.13250999999999999</v>
      </c>
      <c r="L14" s="275">
        <v>0</v>
      </c>
      <c r="M14" s="258">
        <v>0</v>
      </c>
      <c r="N14" s="274"/>
      <c r="O14" s="227"/>
      <c r="P14" s="484">
        <f t="shared" si="0"/>
        <v>0</v>
      </c>
    </row>
    <row r="15" spans="1:20" x14ac:dyDescent="0.2">
      <c r="A15" s="47" t="s">
        <v>39</v>
      </c>
      <c r="B15" s="251">
        <v>628.45171699999992</v>
      </c>
      <c r="C15" s="260">
        <v>78.894800000000004</v>
      </c>
      <c r="D15" s="256">
        <v>0.12553836335528704</v>
      </c>
      <c r="E15" s="251">
        <v>537.709836</v>
      </c>
      <c r="F15" s="252">
        <v>56.716650000000001</v>
      </c>
      <c r="G15" s="256">
        <v>0.10547817094422651</v>
      </c>
      <c r="H15" s="251">
        <v>588.52874100000008</v>
      </c>
      <c r="I15" s="260">
        <v>63.973610000000001</v>
      </c>
      <c r="J15" s="256">
        <v>0.10870091049640003</v>
      </c>
      <c r="K15" s="250">
        <v>1754.690294</v>
      </c>
      <c r="L15" s="275">
        <v>199.58506</v>
      </c>
      <c r="M15" s="258">
        <v>0.11374375334636688</v>
      </c>
      <c r="N15" s="274"/>
      <c r="O15" s="227"/>
      <c r="P15" s="484">
        <f t="shared" si="0"/>
        <v>5.7472556675666449E-3</v>
      </c>
    </row>
    <row r="16" spans="1:20" x14ac:dyDescent="0.2">
      <c r="A16" s="47" t="s">
        <v>38</v>
      </c>
      <c r="B16" s="251">
        <v>73.413166000000004</v>
      </c>
      <c r="C16" s="260">
        <v>28.560317000000001</v>
      </c>
      <c r="D16" s="256">
        <v>0.38903535368574077</v>
      </c>
      <c r="E16" s="251">
        <v>55.979408999999997</v>
      </c>
      <c r="F16" s="252">
        <v>18.803297999999998</v>
      </c>
      <c r="G16" s="256">
        <v>0.33589668658345428</v>
      </c>
      <c r="H16" s="251">
        <v>58.434992999999992</v>
      </c>
      <c r="I16" s="260">
        <v>7.7914560000000002</v>
      </c>
      <c r="J16" s="256">
        <v>0.13333544850428922</v>
      </c>
      <c r="K16" s="250">
        <v>187.82756799999999</v>
      </c>
      <c r="L16" s="275">
        <v>55.155070999999992</v>
      </c>
      <c r="M16" s="258">
        <v>0.29364736810093817</v>
      </c>
      <c r="N16" s="274"/>
      <c r="O16" s="227"/>
      <c r="P16" s="484">
        <f t="shared" si="0"/>
        <v>1.5882466072349836E-3</v>
      </c>
    </row>
    <row r="17" spans="1:16" x14ac:dyDescent="0.2">
      <c r="A17" s="47" t="s">
        <v>37</v>
      </c>
      <c r="B17" s="251">
        <v>323.3735620260681</v>
      </c>
      <c r="C17" s="260">
        <v>174.35837800000002</v>
      </c>
      <c r="D17" s="256">
        <v>0.53918563072247838</v>
      </c>
      <c r="E17" s="251">
        <v>273.73712311172369</v>
      </c>
      <c r="F17" s="252">
        <v>151.96063900000001</v>
      </c>
      <c r="G17" s="256">
        <v>0.5551334699239111</v>
      </c>
      <c r="H17" s="251">
        <v>295.69396998092179</v>
      </c>
      <c r="I17" s="260">
        <v>159.35422900000003</v>
      </c>
      <c r="J17" s="256">
        <v>0.53891605909407481</v>
      </c>
      <c r="K17" s="250">
        <v>892.80465511871353</v>
      </c>
      <c r="L17" s="275">
        <v>485.67324600000006</v>
      </c>
      <c r="M17" s="258">
        <v>0.5439860144271107</v>
      </c>
      <c r="N17" s="274"/>
      <c r="O17" s="227"/>
      <c r="P17" s="484">
        <f t="shared" si="0"/>
        <v>1.3985457206360985E-2</v>
      </c>
    </row>
    <row r="18" spans="1:16" x14ac:dyDescent="0.2">
      <c r="A18" s="47" t="s">
        <v>36</v>
      </c>
      <c r="B18" s="251">
        <v>950.57170900000006</v>
      </c>
      <c r="C18" s="260">
        <v>430.00439599999993</v>
      </c>
      <c r="D18" s="256">
        <v>0.45236397415231711</v>
      </c>
      <c r="E18" s="251">
        <v>817.99763000000007</v>
      </c>
      <c r="F18" s="252">
        <v>375.00474500000001</v>
      </c>
      <c r="G18" s="256">
        <v>0.45844233680725943</v>
      </c>
      <c r="H18" s="251">
        <v>850.90587099999993</v>
      </c>
      <c r="I18" s="260">
        <v>425.80900200000002</v>
      </c>
      <c r="J18" s="256">
        <v>0.50041845580355626</v>
      </c>
      <c r="K18" s="250">
        <v>2619.4752100000001</v>
      </c>
      <c r="L18" s="275">
        <v>1230.818143</v>
      </c>
      <c r="M18" s="258">
        <v>0.46987203326119659</v>
      </c>
      <c r="N18" s="274"/>
      <c r="O18" s="227"/>
      <c r="P18" s="484">
        <f t="shared" si="0"/>
        <v>3.5442665638904046E-2</v>
      </c>
    </row>
    <row r="19" spans="1:16" x14ac:dyDescent="0.2">
      <c r="A19" s="47" t="s">
        <v>3</v>
      </c>
      <c r="B19" s="251">
        <v>0</v>
      </c>
      <c r="C19" s="260">
        <v>0</v>
      </c>
      <c r="D19" s="256">
        <v>0</v>
      </c>
      <c r="E19" s="251">
        <v>0</v>
      </c>
      <c r="F19" s="252">
        <v>0</v>
      </c>
      <c r="G19" s="256">
        <v>0</v>
      </c>
      <c r="H19" s="251">
        <v>0</v>
      </c>
      <c r="I19" s="260">
        <v>0</v>
      </c>
      <c r="J19" s="256">
        <v>0</v>
      </c>
      <c r="K19" s="250">
        <v>0</v>
      </c>
      <c r="L19" s="275">
        <v>0</v>
      </c>
      <c r="M19" s="258">
        <v>0</v>
      </c>
      <c r="N19" s="274"/>
      <c r="O19" s="227"/>
      <c r="P19" s="484">
        <f t="shared" si="0"/>
        <v>0</v>
      </c>
    </row>
    <row r="20" spans="1:16" x14ac:dyDescent="0.2">
      <c r="A20" s="47" t="s">
        <v>35</v>
      </c>
      <c r="B20" s="251">
        <v>7.6507240000000012</v>
      </c>
      <c r="C20" s="260">
        <v>1.124023</v>
      </c>
      <c r="D20" s="256">
        <v>0.14691720678984105</v>
      </c>
      <c r="E20" s="251">
        <v>6.7062389999999992</v>
      </c>
      <c r="F20" s="252">
        <v>1.2237300000000002</v>
      </c>
      <c r="G20" s="256">
        <v>0.18247634777108307</v>
      </c>
      <c r="H20" s="251">
        <v>5.9919200000000004</v>
      </c>
      <c r="I20" s="260">
        <v>2.4140579999999998</v>
      </c>
      <c r="J20" s="256">
        <v>0.40288555254409264</v>
      </c>
      <c r="K20" s="250">
        <v>20.348883000000001</v>
      </c>
      <c r="L20" s="275">
        <v>4.7618109999999998</v>
      </c>
      <c r="M20" s="258">
        <v>0.23400847112836609</v>
      </c>
      <c r="N20" s="274"/>
      <c r="O20" s="227"/>
      <c r="P20" s="484">
        <f t="shared" si="0"/>
        <v>1.371212116659994E-4</v>
      </c>
    </row>
    <row r="21" spans="1:16" ht="12.75" thickBot="1" x14ac:dyDescent="0.25">
      <c r="A21" s="37" t="s">
        <v>34</v>
      </c>
      <c r="B21" s="253">
        <v>4396.7716307300343</v>
      </c>
      <c r="C21" s="263">
        <v>1530.777939600001</v>
      </c>
      <c r="D21" s="257">
        <v>0.3481595288918457</v>
      </c>
      <c r="E21" s="253">
        <v>3388.7645220270128</v>
      </c>
      <c r="F21" s="254">
        <v>1227.6883769999984</v>
      </c>
      <c r="G21" s="257">
        <v>0.3622819965860738</v>
      </c>
      <c r="H21" s="253">
        <v>2969.4778817076663</v>
      </c>
      <c r="I21" s="263">
        <v>1076.9864029999987</v>
      </c>
      <c r="J21" s="257">
        <v>0.36268544367154976</v>
      </c>
      <c r="K21" s="255">
        <v>10755.014034464713</v>
      </c>
      <c r="L21" s="255">
        <v>3835.4527195999981</v>
      </c>
      <c r="M21" s="259">
        <v>0.35661996416826547</v>
      </c>
      <c r="N21" s="274"/>
      <c r="O21" s="227"/>
      <c r="P21" s="484">
        <f t="shared" si="0"/>
        <v>0.1104457787592167</v>
      </c>
    </row>
    <row r="22" spans="1:16" s="126" customFormat="1" ht="11.25" x14ac:dyDescent="0.2">
      <c r="A22" s="119"/>
      <c r="B22" s="5"/>
      <c r="C22" s="5"/>
      <c r="D22" s="5"/>
      <c r="E22" s="5"/>
      <c r="F22" s="5"/>
      <c r="G22" s="5"/>
      <c r="H22" s="5"/>
      <c r="I22" s="5"/>
      <c r="M22" s="4" t="s">
        <v>82</v>
      </c>
    </row>
    <row r="23" spans="1:16" x14ac:dyDescent="0.2">
      <c r="A23" s="225"/>
      <c r="B23" s="52"/>
      <c r="C23" s="13"/>
      <c r="D23" s="13"/>
      <c r="E23" s="13"/>
      <c r="F23" s="13"/>
      <c r="G23" s="13"/>
      <c r="H23" s="13"/>
      <c r="I23" s="13"/>
    </row>
    <row r="24" spans="1:16" x14ac:dyDescent="0.2">
      <c r="A24" s="225"/>
      <c r="B24" s="52"/>
    </row>
    <row r="25" spans="1:16" x14ac:dyDescent="0.2">
      <c r="A25" s="225"/>
      <c r="B25" s="52"/>
      <c r="C25" s="127"/>
      <c r="D25" s="127"/>
      <c r="E25" s="127"/>
      <c r="F25" s="127"/>
      <c r="G25" s="127"/>
      <c r="H25" s="127"/>
      <c r="I25" s="127"/>
      <c r="J25" s="127"/>
    </row>
    <row r="26" spans="1:16" x14ac:dyDescent="0.2">
      <c r="A26" s="225"/>
      <c r="B26" s="52"/>
      <c r="C26" s="127"/>
      <c r="D26" s="127"/>
      <c r="E26" s="127"/>
      <c r="F26" s="127"/>
      <c r="G26" s="127"/>
      <c r="H26" s="127"/>
      <c r="I26" s="127"/>
      <c r="J26" s="127"/>
    </row>
    <row r="27" spans="1:16" x14ac:dyDescent="0.2">
      <c r="A27" s="225"/>
      <c r="B27" s="52"/>
    </row>
    <row r="28" spans="1:16" x14ac:dyDescent="0.2">
      <c r="A28" s="225"/>
      <c r="B28" s="52"/>
    </row>
    <row r="29" spans="1:16" x14ac:dyDescent="0.2">
      <c r="A29" s="225"/>
      <c r="B29" s="52"/>
    </row>
    <row r="30" spans="1:16" x14ac:dyDescent="0.2">
      <c r="A30" s="225"/>
      <c r="B30" s="52"/>
    </row>
    <row r="31" spans="1:16" x14ac:dyDescent="0.2">
      <c r="A31" s="225"/>
      <c r="B31" s="52"/>
    </row>
    <row r="32" spans="1:16" x14ac:dyDescent="0.2">
      <c r="A32" s="225"/>
      <c r="B32" s="52"/>
    </row>
    <row r="33" spans="1:2" x14ac:dyDescent="0.2">
      <c r="A33" s="225"/>
      <c r="B33" s="52"/>
    </row>
    <row r="34" spans="1:2" x14ac:dyDescent="0.2">
      <c r="A34" s="225"/>
      <c r="B34" s="52"/>
    </row>
    <row r="35" spans="1:2" x14ac:dyDescent="0.2">
      <c r="A35" s="225"/>
      <c r="B35" s="52"/>
    </row>
    <row r="36" spans="1:2" x14ac:dyDescent="0.2">
      <c r="A36" s="225"/>
      <c r="B36" s="52"/>
    </row>
    <row r="37" spans="1:2" x14ac:dyDescent="0.2">
      <c r="A37" s="225"/>
      <c r="B37" s="52"/>
    </row>
    <row r="38" spans="1:2" x14ac:dyDescent="0.2">
      <c r="A38" s="225"/>
      <c r="B38" s="52"/>
    </row>
  </sheetData>
  <mergeCells count="8">
    <mergeCell ref="O3:P3"/>
    <mergeCell ref="Q3:R3"/>
    <mergeCell ref="S3:T3"/>
    <mergeCell ref="K3:M3"/>
    <mergeCell ref="A3:A4"/>
    <mergeCell ref="B3:D3"/>
    <mergeCell ref="E3:G3"/>
    <mergeCell ref="H3:J3"/>
  </mergeCells>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4"/>
  <sheetViews>
    <sheetView showGridLines="0" zoomScale="85" zoomScaleNormal="85" workbookViewId="0">
      <selection activeCell="O51" sqref="O51"/>
    </sheetView>
  </sheetViews>
  <sheetFormatPr defaultRowHeight="12" x14ac:dyDescent="0.2"/>
  <cols>
    <col min="1" max="1" width="32.5703125" style="389" customWidth="1"/>
    <col min="2" max="13" width="9.28515625" style="389" customWidth="1"/>
    <col min="14" max="14" width="10.140625" style="393" customWidth="1"/>
    <col min="15" max="15" width="8.42578125" style="389" customWidth="1"/>
    <col min="16" max="16" width="11.42578125" style="389" bestFit="1" customWidth="1"/>
    <col min="17" max="17" width="9.5703125" style="389" bestFit="1" customWidth="1"/>
    <col min="18" max="16384" width="9.140625" style="389"/>
  </cols>
  <sheetData>
    <row r="1" spans="1:14" s="387" customFormat="1" ht="18.75" x14ac:dyDescent="0.3">
      <c r="A1" s="383" t="s">
        <v>292</v>
      </c>
      <c r="B1" s="384"/>
      <c r="C1" s="384"/>
      <c r="D1" s="384"/>
      <c r="E1" s="384"/>
      <c r="F1" s="384"/>
      <c r="G1" s="384"/>
      <c r="H1" s="384"/>
      <c r="I1" s="384"/>
      <c r="J1" s="384"/>
      <c r="K1" s="384"/>
      <c r="L1" s="384"/>
      <c r="M1" s="385" t="s">
        <v>281</v>
      </c>
      <c r="N1" s="386"/>
    </row>
    <row r="2" spans="1:14" ht="7.5" customHeight="1" x14ac:dyDescent="0.2">
      <c r="A2" s="388"/>
      <c r="B2" s="388"/>
      <c r="C2" s="388"/>
      <c r="D2" s="388"/>
      <c r="E2" s="388"/>
      <c r="F2" s="388"/>
      <c r="G2" s="388"/>
      <c r="H2" s="388"/>
      <c r="I2" s="388"/>
      <c r="J2" s="388"/>
      <c r="K2" s="388"/>
      <c r="L2" s="388"/>
      <c r="M2" s="388"/>
      <c r="N2" s="388"/>
    </row>
    <row r="3" spans="1:14" x14ac:dyDescent="0.2">
      <c r="A3" s="567"/>
      <c r="B3" s="569" t="s">
        <v>281</v>
      </c>
      <c r="C3" s="569"/>
      <c r="D3" s="569"/>
      <c r="E3" s="569" t="s">
        <v>286</v>
      </c>
      <c r="F3" s="569"/>
      <c r="G3" s="569"/>
      <c r="H3" s="569" t="s">
        <v>293</v>
      </c>
      <c r="I3" s="569"/>
      <c r="J3" s="569"/>
      <c r="K3" s="569" t="s">
        <v>263</v>
      </c>
      <c r="L3" s="569"/>
      <c r="M3" s="570"/>
      <c r="N3" s="390"/>
    </row>
    <row r="4" spans="1:14" x14ac:dyDescent="0.2">
      <c r="A4" s="568"/>
      <c r="B4" s="391" t="s">
        <v>8</v>
      </c>
      <c r="C4" s="391" t="s">
        <v>9</v>
      </c>
      <c r="D4" s="391" t="s">
        <v>10</v>
      </c>
      <c r="E4" s="391" t="s">
        <v>8</v>
      </c>
      <c r="F4" s="391" t="s">
        <v>9</v>
      </c>
      <c r="G4" s="391" t="s">
        <v>10</v>
      </c>
      <c r="H4" s="391" t="s">
        <v>8</v>
      </c>
      <c r="I4" s="391" t="s">
        <v>9</v>
      </c>
      <c r="J4" s="391" t="s">
        <v>10</v>
      </c>
      <c r="K4" s="391" t="s">
        <v>8</v>
      </c>
      <c r="L4" s="391" t="s">
        <v>9</v>
      </c>
      <c r="M4" s="392" t="s">
        <v>10</v>
      </c>
    </row>
    <row r="5" spans="1:14" s="395" customFormat="1" ht="12" customHeight="1" x14ac:dyDescent="0.2">
      <c r="A5" s="557" t="s">
        <v>287</v>
      </c>
      <c r="B5" s="559">
        <f>SUM(B6:D6)</f>
        <v>55413.238057583425</v>
      </c>
      <c r="C5" s="560"/>
      <c r="D5" s="561"/>
      <c r="E5" s="559">
        <f>+E6+F6+G6</f>
        <v>59627.700000000004</v>
      </c>
      <c r="F5" s="560"/>
      <c r="G5" s="561"/>
      <c r="H5" s="562">
        <f t="shared" ref="H5:J10" si="0">+B5-E5</f>
        <v>-4214.4619424165794</v>
      </c>
      <c r="I5" s="563"/>
      <c r="J5" s="564"/>
      <c r="K5" s="565">
        <f>+B5/E5-1</f>
        <v>-7.067959928718659E-2</v>
      </c>
      <c r="L5" s="566"/>
      <c r="M5" s="566"/>
      <c r="N5" s="394"/>
    </row>
    <row r="6" spans="1:14" s="395" customFormat="1" ht="12" customHeight="1" x14ac:dyDescent="0.2">
      <c r="A6" s="558"/>
      <c r="B6" s="396">
        <v>21917.137203756109</v>
      </c>
      <c r="C6" s="397">
        <v>17484.478659138731</v>
      </c>
      <c r="D6" s="398">
        <v>16011.622194688589</v>
      </c>
      <c r="E6" s="397">
        <v>20172</v>
      </c>
      <c r="F6" s="397">
        <v>19846.8</v>
      </c>
      <c r="G6" s="397">
        <v>19608.900000000001</v>
      </c>
      <c r="H6" s="396">
        <f t="shared" si="0"/>
        <v>1745.1372037561086</v>
      </c>
      <c r="I6" s="397">
        <f t="shared" si="0"/>
        <v>-2362.3213408612683</v>
      </c>
      <c r="J6" s="398">
        <f t="shared" si="0"/>
        <v>-3597.2778053114125</v>
      </c>
      <c r="K6" s="399">
        <f>+B6/E6-1</f>
        <v>8.6512849680552728E-2</v>
      </c>
      <c r="L6" s="400">
        <f t="shared" ref="L6:M6" si="1">+C6/F6-1</f>
        <v>-0.11902782014537705</v>
      </c>
      <c r="M6" s="400">
        <f t="shared" si="1"/>
        <v>-0.18345128004688749</v>
      </c>
      <c r="N6" s="401"/>
    </row>
    <row r="7" spans="1:14" s="388" customFormat="1" ht="12" customHeight="1" x14ac:dyDescent="0.2">
      <c r="A7" s="571" t="s">
        <v>288</v>
      </c>
      <c r="B7" s="572">
        <f>SUM(B8:D8)</f>
        <v>34097.088719023923</v>
      </c>
      <c r="C7" s="573"/>
      <c r="D7" s="574"/>
      <c r="E7" s="573">
        <f>SUM(E8:G8)</f>
        <v>37940.800000000003</v>
      </c>
      <c r="F7" s="573"/>
      <c r="G7" s="573"/>
      <c r="H7" s="562">
        <f t="shared" si="0"/>
        <v>-3843.7112809760802</v>
      </c>
      <c r="I7" s="563"/>
      <c r="J7" s="564"/>
      <c r="K7" s="575">
        <f>+B7/E7-1</f>
        <v>-0.1013081242613777</v>
      </c>
      <c r="L7" s="576"/>
      <c r="M7" s="576"/>
      <c r="N7" s="402"/>
    </row>
    <row r="8" spans="1:14" s="403" customFormat="1" ht="12" customHeight="1" x14ac:dyDescent="0.2">
      <c r="A8" s="558"/>
      <c r="B8" s="396">
        <v>13953.926333865071</v>
      </c>
      <c r="C8" s="397">
        <v>10839.79474228917</v>
      </c>
      <c r="D8" s="398">
        <v>9303.3676428696817</v>
      </c>
      <c r="E8" s="397">
        <v>12367.6</v>
      </c>
      <c r="F8" s="397">
        <v>13045.5</v>
      </c>
      <c r="G8" s="397">
        <v>12527.7</v>
      </c>
      <c r="H8" s="396">
        <f t="shared" si="0"/>
        <v>1586.3263338650704</v>
      </c>
      <c r="I8" s="397">
        <f t="shared" si="0"/>
        <v>-2205.7052577108298</v>
      </c>
      <c r="J8" s="398">
        <f t="shared" si="0"/>
        <v>-3224.332357130319</v>
      </c>
      <c r="K8" s="399">
        <f t="shared" ref="K8:M8" si="2">+B8/E8-1</f>
        <v>0.12826468626613652</v>
      </c>
      <c r="L8" s="400">
        <f t="shared" si="2"/>
        <v>-0.16907786268911351</v>
      </c>
      <c r="M8" s="400">
        <f t="shared" si="2"/>
        <v>-0.25737624281634452</v>
      </c>
    </row>
    <row r="9" spans="1:14" s="388" customFormat="1" ht="12" hidden="1" customHeight="1" x14ac:dyDescent="0.2">
      <c r="A9" s="571" t="s">
        <v>289</v>
      </c>
      <c r="B9" s="572">
        <v>-0.1</v>
      </c>
      <c r="C9" s="573"/>
      <c r="D9" s="574"/>
      <c r="E9" s="573">
        <v>0.6</v>
      </c>
      <c r="F9" s="573"/>
      <c r="G9" s="573"/>
      <c r="H9" s="562">
        <f t="shared" si="0"/>
        <v>-0.7</v>
      </c>
      <c r="I9" s="563"/>
      <c r="J9" s="564"/>
      <c r="K9" s="575"/>
      <c r="L9" s="576"/>
      <c r="M9" s="576"/>
      <c r="N9" s="402"/>
    </row>
    <row r="10" spans="1:14" s="403" customFormat="1" ht="12" hidden="1" customHeight="1" x14ac:dyDescent="0.2">
      <c r="A10" s="558"/>
      <c r="B10" s="396">
        <v>2</v>
      </c>
      <c r="C10" s="397">
        <v>-3.3</v>
      </c>
      <c r="D10" s="398">
        <v>1</v>
      </c>
      <c r="E10" s="397">
        <v>-5.6</v>
      </c>
      <c r="F10" s="397">
        <v>1.2</v>
      </c>
      <c r="G10" s="397">
        <v>6.1</v>
      </c>
      <c r="H10" s="396">
        <f t="shared" si="0"/>
        <v>7.6</v>
      </c>
      <c r="I10" s="397">
        <f t="shared" si="0"/>
        <v>-4.5</v>
      </c>
      <c r="J10" s="398">
        <f t="shared" si="0"/>
        <v>-5.0999999999999996</v>
      </c>
      <c r="K10" s="399"/>
      <c r="L10" s="400"/>
      <c r="M10" s="400"/>
    </row>
    <row r="11" spans="1:14" s="403" customFormat="1" ht="10.5" hidden="1" customHeight="1" x14ac:dyDescent="0.2">
      <c r="A11" s="577" t="s">
        <v>100</v>
      </c>
      <c r="B11" s="572">
        <f>SUM(B12:D12)</f>
        <v>47.837087000014435</v>
      </c>
      <c r="C11" s="573"/>
      <c r="D11" s="574"/>
      <c r="E11" s="573">
        <f>SUM(E12:G12)</f>
        <v>36.200000000000003</v>
      </c>
      <c r="F11" s="573"/>
      <c r="G11" s="573"/>
      <c r="H11" s="572">
        <f>SUM(H12:J12)</f>
        <v>11.637087000014434</v>
      </c>
      <c r="I11" s="573"/>
      <c r="J11" s="574"/>
      <c r="K11" s="579">
        <f>+B11/E11-1</f>
        <v>0.32146649171310582</v>
      </c>
      <c r="L11" s="580"/>
      <c r="M11" s="581"/>
    </row>
    <row r="12" spans="1:14" s="403" customFormat="1" ht="10.5" hidden="1" customHeight="1" thickBot="1" x14ac:dyDescent="0.25">
      <c r="A12" s="578"/>
      <c r="B12" s="404">
        <v>16.350882000013371</v>
      </c>
      <c r="C12" s="405">
        <v>16.325118999999177</v>
      </c>
      <c r="D12" s="406">
        <v>15.161086000001887</v>
      </c>
      <c r="E12" s="405">
        <v>12</v>
      </c>
      <c r="F12" s="405">
        <v>11.9</v>
      </c>
      <c r="G12" s="405">
        <v>12.3</v>
      </c>
      <c r="H12" s="404">
        <f>+B12-E12</f>
        <v>4.350882000013371</v>
      </c>
      <c r="I12" s="405">
        <f t="shared" ref="I12:J12" si="3">+C12-F12</f>
        <v>4.4251189999991762</v>
      </c>
      <c r="J12" s="406">
        <f t="shared" si="3"/>
        <v>2.8610860000018867</v>
      </c>
      <c r="K12" s="404">
        <f>+E12-H12</f>
        <v>7.649117999986629</v>
      </c>
      <c r="L12" s="405">
        <f t="shared" ref="L12:M12" si="4">+F12-I12</f>
        <v>7.4748810000008241</v>
      </c>
      <c r="M12" s="405">
        <f t="shared" si="4"/>
        <v>9.438913999998114</v>
      </c>
    </row>
    <row r="13" spans="1:14" s="409" customFormat="1" ht="15" customHeight="1" x14ac:dyDescent="0.2">
      <c r="A13" s="407"/>
      <c r="B13" s="408"/>
      <c r="C13" s="408"/>
      <c r="D13" s="408"/>
      <c r="E13" s="408"/>
      <c r="F13" s="408"/>
      <c r="G13" s="408"/>
      <c r="K13" s="408"/>
      <c r="L13" s="408"/>
      <c r="M13" s="410"/>
      <c r="N13" s="411"/>
    </row>
    <row r="14" spans="1:14" s="409" customFormat="1" ht="11.25" hidden="1" customHeight="1" x14ac:dyDescent="0.2">
      <c r="A14" s="567"/>
      <c r="B14" s="569" t="s">
        <v>290</v>
      </c>
      <c r="C14" s="569"/>
      <c r="D14" s="569"/>
      <c r="E14" s="569" t="s">
        <v>291</v>
      </c>
      <c r="F14" s="569"/>
      <c r="G14" s="569"/>
      <c r="H14" s="569" t="s">
        <v>264</v>
      </c>
      <c r="I14" s="569"/>
      <c r="J14" s="569"/>
      <c r="K14" s="569" t="s">
        <v>263</v>
      </c>
      <c r="L14" s="569"/>
      <c r="M14" s="570"/>
      <c r="N14" s="411"/>
    </row>
    <row r="15" spans="1:14" s="409" customFormat="1" ht="11.25" hidden="1" customHeight="1" x14ac:dyDescent="0.2">
      <c r="A15" s="568"/>
      <c r="B15" s="391" t="s">
        <v>11</v>
      </c>
      <c r="C15" s="391" t="s">
        <v>12</v>
      </c>
      <c r="D15" s="391" t="s">
        <v>13</v>
      </c>
      <c r="E15" s="391" t="s">
        <v>11</v>
      </c>
      <c r="F15" s="391" t="s">
        <v>12</v>
      </c>
      <c r="G15" s="391" t="s">
        <v>13</v>
      </c>
      <c r="H15" s="391" t="s">
        <v>11</v>
      </c>
      <c r="I15" s="391" t="s">
        <v>12</v>
      </c>
      <c r="J15" s="391" t="s">
        <v>13</v>
      </c>
      <c r="K15" s="391" t="s">
        <v>11</v>
      </c>
      <c r="L15" s="391" t="s">
        <v>12</v>
      </c>
      <c r="M15" s="392" t="s">
        <v>13</v>
      </c>
      <c r="N15" s="411"/>
    </row>
    <row r="16" spans="1:14" s="409" customFormat="1" ht="11.25" hidden="1" customHeight="1" x14ac:dyDescent="0.2">
      <c r="A16" s="557" t="s">
        <v>287</v>
      </c>
      <c r="B16" s="559">
        <f>SUM(B17:D17)</f>
        <v>28402.406241999997</v>
      </c>
      <c r="C16" s="560"/>
      <c r="D16" s="561"/>
      <c r="E16" s="559">
        <f>SUM(E17:G17)</f>
        <v>33484.800000000003</v>
      </c>
      <c r="F16" s="560"/>
      <c r="G16" s="561"/>
      <c r="H16" s="562">
        <f t="shared" ref="H16:J21" si="5">+B16-E16</f>
        <v>-5082.3937580000056</v>
      </c>
      <c r="I16" s="563"/>
      <c r="J16" s="564"/>
      <c r="K16" s="565">
        <f>+B16/E16-1</f>
        <v>-0.15178211481030213</v>
      </c>
      <c r="L16" s="566"/>
      <c r="M16" s="566"/>
      <c r="N16" s="411"/>
    </row>
    <row r="17" spans="1:14" s="409" customFormat="1" ht="12" hidden="1" customHeight="1" x14ac:dyDescent="0.2">
      <c r="A17" s="558"/>
      <c r="B17" s="396">
        <v>11051.156638</v>
      </c>
      <c r="C17" s="397">
        <v>9067.5696679999965</v>
      </c>
      <c r="D17" s="398">
        <v>8283.6799360000005</v>
      </c>
      <c r="E17" s="397">
        <v>14105.7</v>
      </c>
      <c r="F17" s="397">
        <v>10974.1</v>
      </c>
      <c r="G17" s="397">
        <v>8405</v>
      </c>
      <c r="H17" s="396">
        <f t="shared" si="5"/>
        <v>-3054.5433620000003</v>
      </c>
      <c r="I17" s="397">
        <f t="shared" si="5"/>
        <v>-1906.5303320000039</v>
      </c>
      <c r="J17" s="398">
        <f t="shared" si="5"/>
        <v>-121.32006399999955</v>
      </c>
      <c r="K17" s="399">
        <f>+B17/E17-1</f>
        <v>-0.21654674082108649</v>
      </c>
      <c r="L17" s="400">
        <f t="shared" ref="L17:M17" si="6">+C17/F17-1</f>
        <v>-0.17372999444145798</v>
      </c>
      <c r="M17" s="400">
        <f t="shared" si="6"/>
        <v>-1.4434272932778103E-2</v>
      </c>
      <c r="N17" s="411"/>
    </row>
    <row r="18" spans="1:14" s="409" customFormat="1" ht="11.25" hidden="1" customHeight="1" x14ac:dyDescent="0.2">
      <c r="A18" s="571" t="s">
        <v>288</v>
      </c>
      <c r="B18" s="572">
        <f>SUM(B19:D19)</f>
        <v>12233.842046</v>
      </c>
      <c r="C18" s="573"/>
      <c r="D18" s="574"/>
      <c r="E18" s="573">
        <f>SUM(E19:G19)</f>
        <v>15946.999999999998</v>
      </c>
      <c r="F18" s="573"/>
      <c r="G18" s="573"/>
      <c r="H18" s="582">
        <f t="shared" si="5"/>
        <v>-3713.1579539999984</v>
      </c>
      <c r="I18" s="583"/>
      <c r="J18" s="584"/>
      <c r="K18" s="575">
        <f>+B18/E18-1</f>
        <v>-0.23284366677117951</v>
      </c>
      <c r="L18" s="576"/>
      <c r="M18" s="576"/>
      <c r="N18" s="411"/>
    </row>
    <row r="19" spans="1:14" s="409" customFormat="1" ht="12" hidden="1" customHeight="1" x14ac:dyDescent="0.2">
      <c r="A19" s="558"/>
      <c r="B19" s="396">
        <v>5419.7560549999998</v>
      </c>
      <c r="C19" s="397">
        <v>3699.9961249999997</v>
      </c>
      <c r="D19" s="398">
        <v>3114.0898660000003</v>
      </c>
      <c r="E19" s="397">
        <v>7792.2</v>
      </c>
      <c r="F19" s="397">
        <v>5009.3999999999996</v>
      </c>
      <c r="G19" s="397">
        <v>3145.4</v>
      </c>
      <c r="H19" s="396">
        <f t="shared" si="5"/>
        <v>-2372.443945</v>
      </c>
      <c r="I19" s="397">
        <f t="shared" si="5"/>
        <v>-1309.403875</v>
      </c>
      <c r="J19" s="398">
        <f t="shared" si="5"/>
        <v>-31.310133999999834</v>
      </c>
      <c r="K19" s="399">
        <f t="shared" ref="K19:M19" si="7">+B19/E19-1</f>
        <v>-0.30446394407227739</v>
      </c>
      <c r="L19" s="400">
        <f t="shared" si="7"/>
        <v>-0.26138936299756454</v>
      </c>
      <c r="M19" s="400">
        <f t="shared" si="7"/>
        <v>-9.9542614611813907E-3</v>
      </c>
      <c r="N19" s="411"/>
    </row>
    <row r="20" spans="1:14" s="409" customFormat="1" ht="12" hidden="1" customHeight="1" x14ac:dyDescent="0.2">
      <c r="A20" s="571" t="s">
        <v>289</v>
      </c>
      <c r="B20" s="572">
        <v>15.7</v>
      </c>
      <c r="C20" s="573"/>
      <c r="D20" s="574"/>
      <c r="E20" s="573">
        <v>13.2</v>
      </c>
      <c r="F20" s="573"/>
      <c r="G20" s="573"/>
      <c r="H20" s="562">
        <f t="shared" si="5"/>
        <v>2.5</v>
      </c>
      <c r="I20" s="563"/>
      <c r="J20" s="564"/>
      <c r="K20" s="575"/>
      <c r="L20" s="576"/>
      <c r="M20" s="576"/>
      <c r="N20" s="411"/>
    </row>
    <row r="21" spans="1:14" s="409" customFormat="1" ht="12" hidden="1" customHeight="1" x14ac:dyDescent="0.2">
      <c r="A21" s="558"/>
      <c r="B21" s="396">
        <v>13</v>
      </c>
      <c r="C21" s="397">
        <v>16.5</v>
      </c>
      <c r="D21" s="398">
        <v>17.7</v>
      </c>
      <c r="E21" s="397">
        <v>7.1</v>
      </c>
      <c r="F21" s="397">
        <v>14.1</v>
      </c>
      <c r="G21" s="397">
        <v>18.399999999999999</v>
      </c>
      <c r="H21" s="396">
        <f t="shared" si="5"/>
        <v>5.9</v>
      </c>
      <c r="I21" s="397">
        <f t="shared" si="5"/>
        <v>2.4000000000000004</v>
      </c>
      <c r="J21" s="398">
        <f t="shared" si="5"/>
        <v>-0.69999999999999929</v>
      </c>
      <c r="K21" s="399"/>
      <c r="L21" s="400"/>
      <c r="M21" s="400"/>
      <c r="N21" s="411"/>
    </row>
    <row r="22" spans="1:14" s="409" customFormat="1" ht="12.75" hidden="1" customHeight="1" x14ac:dyDescent="0.2">
      <c r="A22" s="577" t="s">
        <v>100</v>
      </c>
      <c r="B22" s="572">
        <f>SUM(B23:D23)</f>
        <v>1219.1085890000008</v>
      </c>
      <c r="C22" s="573"/>
      <c r="D22" s="574"/>
      <c r="E22" s="573">
        <f>SUM(E23:G23)</f>
        <v>36.200000000000003</v>
      </c>
      <c r="F22" s="573"/>
      <c r="G22" s="573"/>
      <c r="H22" s="572">
        <f>SUM(H23:J23)</f>
        <v>1182.9085890000006</v>
      </c>
      <c r="I22" s="573"/>
      <c r="J22" s="574"/>
      <c r="K22" s="579">
        <f>+B22/E22-1</f>
        <v>32.677032845303891</v>
      </c>
      <c r="L22" s="580"/>
      <c r="M22" s="581"/>
      <c r="N22" s="411"/>
    </row>
    <row r="23" spans="1:14" s="409" customFormat="1" ht="12.75" hidden="1" customHeight="1" thickBot="1" x14ac:dyDescent="0.25">
      <c r="A23" s="578"/>
      <c r="B23" s="404">
        <v>432.20034100000049</v>
      </c>
      <c r="C23" s="405">
        <v>381.919219</v>
      </c>
      <c r="D23" s="406">
        <v>404.98902900000019</v>
      </c>
      <c r="E23" s="405">
        <v>12</v>
      </c>
      <c r="F23" s="405">
        <v>11.9</v>
      </c>
      <c r="G23" s="405">
        <v>12.3</v>
      </c>
      <c r="H23" s="404">
        <f>+B23-E23</f>
        <v>420.20034100000049</v>
      </c>
      <c r="I23" s="405">
        <f t="shared" ref="I23:J23" si="8">+C23-F23</f>
        <v>370.01921900000002</v>
      </c>
      <c r="J23" s="406">
        <f t="shared" si="8"/>
        <v>392.68902900000018</v>
      </c>
      <c r="K23" s="404">
        <f>+E23-H23</f>
        <v>-408.20034100000049</v>
      </c>
      <c r="L23" s="405">
        <f t="shared" ref="L23:M23" si="9">+F23-I23</f>
        <v>-358.11921900000004</v>
      </c>
      <c r="M23" s="405">
        <f t="shared" si="9"/>
        <v>-380.38902900000016</v>
      </c>
      <c r="N23" s="411"/>
    </row>
    <row r="24" spans="1:14" s="409" customFormat="1" ht="12.75" hidden="1" customHeight="1" x14ac:dyDescent="0.2">
      <c r="A24" s="407"/>
      <c r="B24" s="408"/>
      <c r="C24" s="408"/>
      <c r="D24" s="408"/>
      <c r="E24" s="408"/>
      <c r="F24" s="408"/>
      <c r="G24" s="408"/>
      <c r="I24" s="408"/>
      <c r="K24" s="408"/>
      <c r="L24" s="408"/>
      <c r="M24" s="410" t="s">
        <v>82</v>
      </c>
      <c r="N24" s="411"/>
    </row>
    <row r="25" spans="1:14" s="409" customFormat="1" ht="11.25" customHeight="1" x14ac:dyDescent="0.2">
      <c r="A25" s="407"/>
      <c r="B25" s="408"/>
      <c r="C25" s="408"/>
      <c r="D25" s="408"/>
      <c r="E25" s="408"/>
      <c r="F25" s="408"/>
      <c r="G25" s="408"/>
      <c r="I25" s="408"/>
      <c r="K25" s="408"/>
      <c r="L25" s="408"/>
      <c r="M25" s="410"/>
      <c r="N25" s="411"/>
    </row>
    <row r="26" spans="1:14" s="409" customFormat="1" ht="11.25" customHeight="1" x14ac:dyDescent="0.2">
      <c r="A26" s="407"/>
      <c r="B26" s="408"/>
      <c r="C26" s="408"/>
      <c r="D26" s="408"/>
      <c r="E26" s="408"/>
      <c r="F26" s="408"/>
      <c r="G26" s="408"/>
      <c r="I26" s="408"/>
      <c r="K26" s="408"/>
      <c r="L26" s="408"/>
      <c r="M26" s="410"/>
      <c r="N26" s="411"/>
    </row>
    <row r="27" spans="1:14" s="409" customFormat="1" ht="11.25" customHeight="1" x14ac:dyDescent="0.2">
      <c r="A27" s="407"/>
      <c r="B27" s="408"/>
      <c r="C27" s="408"/>
      <c r="D27" s="408"/>
      <c r="E27" s="408"/>
      <c r="F27" s="408"/>
      <c r="G27" s="408"/>
      <c r="I27" s="408"/>
      <c r="K27" s="408"/>
      <c r="L27" s="408"/>
      <c r="M27" s="410"/>
      <c r="N27" s="411"/>
    </row>
    <row r="28" spans="1:14" s="409" customFormat="1" ht="11.25" customHeight="1" x14ac:dyDescent="0.2">
      <c r="A28" s="407"/>
      <c r="B28" s="408"/>
      <c r="C28" s="408"/>
      <c r="D28" s="408"/>
      <c r="E28" s="408"/>
      <c r="F28" s="408"/>
      <c r="G28" s="408"/>
      <c r="I28" s="408"/>
      <c r="K28" s="408"/>
      <c r="L28" s="408"/>
      <c r="M28" s="410"/>
      <c r="N28" s="411"/>
    </row>
    <row r="29" spans="1:14" s="409" customFormat="1" ht="11.25" customHeight="1" x14ac:dyDescent="0.2">
      <c r="A29" s="407"/>
      <c r="B29" s="408"/>
      <c r="C29" s="408"/>
      <c r="D29" s="408"/>
      <c r="E29" s="408"/>
      <c r="F29" s="408"/>
      <c r="G29" s="408"/>
      <c r="I29" s="408"/>
      <c r="K29" s="408"/>
      <c r="L29" s="408"/>
      <c r="M29" s="410"/>
      <c r="N29" s="411"/>
    </row>
    <row r="30" spans="1:14" s="409" customFormat="1" ht="11.25" customHeight="1" x14ac:dyDescent="0.2">
      <c r="A30" s="407"/>
      <c r="B30" s="408"/>
      <c r="C30" s="408"/>
      <c r="D30" s="408"/>
      <c r="E30" s="408"/>
      <c r="F30" s="408"/>
      <c r="G30" s="408"/>
      <c r="I30" s="408"/>
      <c r="K30" s="408"/>
      <c r="L30" s="408"/>
      <c r="M30" s="410"/>
      <c r="N30" s="411"/>
    </row>
    <row r="31" spans="1:14" s="409" customFormat="1" ht="11.25" customHeight="1" x14ac:dyDescent="0.2">
      <c r="A31" s="407"/>
      <c r="B31" s="408"/>
      <c r="C31" s="408"/>
      <c r="D31" s="408"/>
      <c r="E31" s="408"/>
      <c r="F31" s="408"/>
      <c r="G31" s="408"/>
      <c r="I31" s="408"/>
      <c r="K31" s="408"/>
      <c r="L31" s="408"/>
      <c r="M31" s="410"/>
      <c r="N31" s="411"/>
    </row>
    <row r="32" spans="1:14" s="409" customFormat="1" ht="11.25" customHeight="1" x14ac:dyDescent="0.2">
      <c r="A32" s="407"/>
      <c r="B32" s="408"/>
      <c r="C32" s="408"/>
      <c r="D32" s="408"/>
      <c r="E32" s="408"/>
      <c r="F32" s="408"/>
      <c r="G32" s="408"/>
      <c r="I32" s="408"/>
      <c r="K32" s="408"/>
      <c r="L32" s="408"/>
      <c r="M32" s="410"/>
      <c r="N32" s="411"/>
    </row>
    <row r="33" spans="1:15" s="409" customFormat="1" ht="11.25" customHeight="1" x14ac:dyDescent="0.2">
      <c r="A33" s="407"/>
      <c r="B33" s="408"/>
      <c r="C33" s="408"/>
      <c r="D33" s="408"/>
      <c r="E33" s="408"/>
      <c r="F33" s="408"/>
      <c r="G33" s="408"/>
      <c r="I33" s="408"/>
      <c r="K33" s="408"/>
      <c r="L33" s="408"/>
      <c r="M33" s="410"/>
      <c r="N33" s="411"/>
    </row>
    <row r="34" spans="1:15" s="409" customFormat="1" ht="11.25" customHeight="1" x14ac:dyDescent="0.2">
      <c r="A34" s="407"/>
      <c r="B34" s="408"/>
      <c r="C34" s="408"/>
      <c r="D34" s="408"/>
      <c r="E34" s="408"/>
      <c r="F34" s="408"/>
      <c r="G34" s="408"/>
      <c r="I34" s="408"/>
      <c r="K34" s="408"/>
      <c r="L34" s="408"/>
      <c r="M34" s="410"/>
      <c r="N34" s="411"/>
    </row>
    <row r="35" spans="1:15" s="409" customFormat="1" ht="11.25" customHeight="1" x14ac:dyDescent="0.2">
      <c r="A35" s="407"/>
      <c r="B35" s="408"/>
      <c r="C35" s="408"/>
      <c r="D35" s="408"/>
      <c r="E35" s="408"/>
      <c r="F35" s="408"/>
      <c r="G35" s="408"/>
      <c r="I35" s="408"/>
      <c r="K35" s="408"/>
      <c r="L35" s="408"/>
      <c r="M35" s="410"/>
      <c r="N35" s="411"/>
    </row>
    <row r="36" spans="1:15" s="409" customFormat="1" ht="11.25" customHeight="1" x14ac:dyDescent="0.2">
      <c r="A36" s="407"/>
      <c r="B36" s="408"/>
      <c r="C36" s="408"/>
      <c r="D36" s="408"/>
      <c r="E36" s="408"/>
      <c r="F36" s="408"/>
      <c r="G36" s="408"/>
      <c r="I36" s="408"/>
      <c r="K36" s="408"/>
      <c r="L36" s="408"/>
      <c r="M36" s="410"/>
      <c r="N36" s="411"/>
    </row>
    <row r="37" spans="1:15" s="409" customFormat="1" ht="11.25" customHeight="1" x14ac:dyDescent="0.2">
      <c r="A37" s="407"/>
      <c r="B37" s="408"/>
      <c r="C37" s="408"/>
      <c r="D37" s="408"/>
      <c r="E37" s="408"/>
      <c r="F37" s="408"/>
      <c r="G37" s="408"/>
      <c r="I37" s="408"/>
      <c r="K37" s="408"/>
      <c r="L37" s="408"/>
      <c r="M37" s="410"/>
      <c r="N37" s="411"/>
    </row>
    <row r="38" spans="1:15" x14ac:dyDescent="0.2">
      <c r="A38" s="412"/>
      <c r="B38" s="413"/>
      <c r="C38" s="413"/>
      <c r="D38" s="413"/>
      <c r="E38" s="413"/>
      <c r="F38" s="413"/>
      <c r="G38" s="413"/>
      <c r="H38" s="413"/>
      <c r="I38" s="413"/>
      <c r="J38" s="413"/>
      <c r="K38" s="413"/>
      <c r="L38" s="413"/>
      <c r="M38" s="413"/>
      <c r="N38" s="414"/>
      <c r="O38" s="415"/>
    </row>
    <row r="39" spans="1:15" x14ac:dyDescent="0.2">
      <c r="A39" s="416"/>
      <c r="B39" s="417"/>
      <c r="C39" s="417"/>
      <c r="D39" s="417"/>
      <c r="E39" s="417"/>
      <c r="F39" s="417"/>
      <c r="G39" s="417"/>
      <c r="H39" s="417"/>
      <c r="I39" s="417"/>
      <c r="J39" s="417"/>
      <c r="K39" s="417"/>
      <c r="L39" s="417"/>
      <c r="M39" s="417"/>
      <c r="N39" s="414"/>
      <c r="O39" s="415"/>
    </row>
    <row r="40" spans="1:15" x14ac:dyDescent="0.2">
      <c r="A40" s="416"/>
      <c r="B40" s="413"/>
      <c r="C40" s="413"/>
      <c r="D40" s="413"/>
      <c r="E40" s="413"/>
      <c r="F40" s="413"/>
      <c r="G40" s="413"/>
      <c r="H40" s="413"/>
      <c r="I40" s="413"/>
      <c r="J40" s="413"/>
      <c r="K40" s="413"/>
      <c r="L40" s="413"/>
      <c r="M40" s="413"/>
      <c r="N40" s="417"/>
      <c r="O40" s="415"/>
    </row>
    <row r="41" spans="1:15" x14ac:dyDescent="0.2">
      <c r="A41" s="418"/>
      <c r="B41" s="419"/>
      <c r="C41" s="419"/>
      <c r="D41" s="419"/>
      <c r="E41" s="419"/>
      <c r="F41" s="419"/>
      <c r="G41" s="419"/>
      <c r="H41" s="419"/>
      <c r="I41" s="419"/>
      <c r="J41" s="419"/>
      <c r="K41" s="419"/>
      <c r="L41" s="419"/>
      <c r="M41" s="419"/>
      <c r="N41" s="417"/>
      <c r="O41" s="415"/>
    </row>
    <row r="42" spans="1:15" x14ac:dyDescent="0.2">
      <c r="A42" s="418"/>
      <c r="B42" s="419"/>
      <c r="C42" s="419"/>
      <c r="D42" s="419"/>
      <c r="E42" s="419"/>
      <c r="F42" s="419"/>
      <c r="G42" s="419"/>
      <c r="H42" s="419"/>
      <c r="I42" s="419"/>
      <c r="J42" s="419"/>
      <c r="K42" s="419"/>
      <c r="L42" s="419"/>
      <c r="M42" s="419"/>
      <c r="N42" s="414"/>
      <c r="O42" s="415"/>
    </row>
    <row r="43" spans="1:15" x14ac:dyDescent="0.2">
      <c r="A43" s="418"/>
      <c r="B43" s="419"/>
      <c r="C43" s="419"/>
      <c r="D43" s="419"/>
      <c r="E43" s="419"/>
      <c r="F43" s="419"/>
      <c r="G43" s="419"/>
      <c r="H43" s="419"/>
      <c r="I43" s="419"/>
      <c r="J43" s="419"/>
      <c r="K43" s="419"/>
      <c r="L43" s="419"/>
      <c r="M43" s="419"/>
      <c r="N43" s="414"/>
      <c r="O43" s="415"/>
    </row>
    <row r="44" spans="1:15" x14ac:dyDescent="0.2">
      <c r="A44" s="412"/>
      <c r="B44" s="412"/>
      <c r="C44" s="412"/>
      <c r="D44" s="412"/>
      <c r="E44" s="412"/>
      <c r="F44" s="412"/>
      <c r="G44" s="412"/>
      <c r="H44" s="412"/>
      <c r="I44" s="412"/>
      <c r="J44" s="412"/>
      <c r="K44" s="412"/>
      <c r="L44" s="412"/>
      <c r="M44" s="412"/>
      <c r="N44" s="414"/>
      <c r="O44" s="415"/>
    </row>
    <row r="45" spans="1:15" x14ac:dyDescent="0.2">
      <c r="A45" s="412"/>
      <c r="B45" s="412"/>
      <c r="C45" s="412"/>
      <c r="D45" s="412"/>
      <c r="E45" s="412"/>
      <c r="F45" s="412"/>
      <c r="G45" s="412"/>
      <c r="H45" s="412"/>
      <c r="I45" s="412"/>
      <c r="J45" s="412"/>
      <c r="K45" s="412"/>
      <c r="L45" s="412"/>
      <c r="M45" s="412"/>
      <c r="N45" s="414"/>
    </row>
    <row r="62" spans="1:4" x14ac:dyDescent="0.2">
      <c r="A62" s="420"/>
      <c r="B62" s="421"/>
      <c r="C62" s="422"/>
      <c r="D62" s="422"/>
    </row>
    <row r="63" spans="1:4" x14ac:dyDescent="0.2">
      <c r="B63" s="422"/>
      <c r="C63" s="422"/>
      <c r="D63" s="422"/>
    </row>
    <row r="64" spans="1:4" x14ac:dyDescent="0.2">
      <c r="B64" s="422"/>
      <c r="C64" s="422"/>
      <c r="D64" s="422"/>
    </row>
  </sheetData>
  <mergeCells count="50">
    <mergeCell ref="A20:A21"/>
    <mergeCell ref="B20:D20"/>
    <mergeCell ref="E20:G20"/>
    <mergeCell ref="H20:J20"/>
    <mergeCell ref="K20:M20"/>
    <mergeCell ref="A22:A23"/>
    <mergeCell ref="B22:D22"/>
    <mergeCell ref="E22:G22"/>
    <mergeCell ref="H22:J22"/>
    <mergeCell ref="K22:M22"/>
    <mergeCell ref="A16:A17"/>
    <mergeCell ref="B16:D16"/>
    <mergeCell ref="E16:G16"/>
    <mergeCell ref="H16:J16"/>
    <mergeCell ref="K16:M16"/>
    <mergeCell ref="A18:A19"/>
    <mergeCell ref="B18:D18"/>
    <mergeCell ref="E18:G18"/>
    <mergeCell ref="H18:J18"/>
    <mergeCell ref="K18:M18"/>
    <mergeCell ref="A11:A12"/>
    <mergeCell ref="B11:D11"/>
    <mergeCell ref="E11:G11"/>
    <mergeCell ref="H11:J11"/>
    <mergeCell ref="K11:M11"/>
    <mergeCell ref="A14:A15"/>
    <mergeCell ref="B14:D14"/>
    <mergeCell ref="E14:G14"/>
    <mergeCell ref="H14:J14"/>
    <mergeCell ref="K14:M14"/>
    <mergeCell ref="A7:A8"/>
    <mergeCell ref="B7:D7"/>
    <mergeCell ref="E7:G7"/>
    <mergeCell ref="H7:J7"/>
    <mergeCell ref="K7:M7"/>
    <mergeCell ref="A9:A10"/>
    <mergeCell ref="B9:D9"/>
    <mergeCell ref="E9:G9"/>
    <mergeCell ref="H9:J9"/>
    <mergeCell ref="K9:M9"/>
    <mergeCell ref="A3:A4"/>
    <mergeCell ref="B3:D3"/>
    <mergeCell ref="E3:G3"/>
    <mergeCell ref="H3:J3"/>
    <mergeCell ref="K3:M3"/>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7"/>
  <sheetViews>
    <sheetView showGridLines="0" zoomScaleNormal="100" workbookViewId="0">
      <selection activeCell="C11" sqref="C11"/>
    </sheetView>
  </sheetViews>
  <sheetFormatPr defaultRowHeight="12" x14ac:dyDescent="0.2"/>
  <cols>
    <col min="1" max="1" width="30.85546875" style="112" customWidth="1"/>
    <col min="2" max="3" width="8.5703125" style="112" customWidth="1"/>
    <col min="4" max="4" width="9.28515625" style="112" customWidth="1"/>
    <col min="5" max="5" width="8.5703125" style="112" customWidth="1"/>
    <col min="6" max="6" width="8.5703125" style="281" customWidth="1"/>
    <col min="7" max="7" width="30.85546875" style="112" customWidth="1"/>
    <col min="8" max="9" width="8.5703125" style="112" customWidth="1"/>
    <col min="10" max="10" width="9.28515625" style="112" customWidth="1"/>
    <col min="11" max="14" width="8.5703125" style="112" customWidth="1"/>
    <col min="15" max="15" width="10.42578125" style="112" customWidth="1"/>
    <col min="16" max="16" width="8.42578125" style="112" customWidth="1"/>
    <col min="17" max="17" width="11.42578125" style="112" bestFit="1" customWidth="1"/>
    <col min="18" max="16384" width="9.140625" style="112"/>
  </cols>
  <sheetData>
    <row r="1" spans="1:15" s="125" customFormat="1" ht="18.75" x14ac:dyDescent="0.3">
      <c r="A1" s="21" t="s">
        <v>265</v>
      </c>
      <c r="B1" s="121"/>
      <c r="C1" s="121"/>
      <c r="D1" s="121"/>
      <c r="E1" s="121"/>
      <c r="F1" s="282"/>
      <c r="G1" s="21"/>
      <c r="H1" s="121"/>
      <c r="J1" s="121"/>
      <c r="K1" s="165" t="str">
        <f>Obsah!$A$1</f>
        <v>I. čtvrtletí 2019</v>
      </c>
      <c r="L1" s="121"/>
      <c r="M1" s="121"/>
    </row>
    <row r="2" spans="1:15" ht="7.5" customHeight="1" x14ac:dyDescent="0.2">
      <c r="A2" s="13"/>
      <c r="B2" s="13"/>
      <c r="C2" s="13"/>
      <c r="D2" s="13"/>
      <c r="E2" s="13"/>
      <c r="F2" s="279"/>
      <c r="G2" s="13"/>
      <c r="H2" s="13"/>
      <c r="I2" s="13"/>
      <c r="J2" s="13"/>
      <c r="K2" s="13"/>
      <c r="L2" s="13"/>
      <c r="M2" s="13"/>
      <c r="N2" s="13"/>
      <c r="O2" s="13"/>
    </row>
    <row r="3" spans="1:15" ht="36" x14ac:dyDescent="0.2">
      <c r="A3" s="286"/>
      <c r="B3" s="315" t="s">
        <v>294</v>
      </c>
      <c r="C3" s="315" t="s">
        <v>295</v>
      </c>
      <c r="D3" s="287" t="s">
        <v>296</v>
      </c>
      <c r="E3" s="287" t="s">
        <v>263</v>
      </c>
      <c r="F3" s="285"/>
      <c r="G3" s="286"/>
      <c r="H3" s="315" t="s">
        <v>294</v>
      </c>
      <c r="I3" s="315" t="s">
        <v>295</v>
      </c>
      <c r="J3" s="287" t="s">
        <v>296</v>
      </c>
      <c r="K3" s="287" t="s">
        <v>263</v>
      </c>
    </row>
    <row r="4" spans="1:15" s="128" customFormat="1" ht="12.75" thickBot="1" x14ac:dyDescent="0.25">
      <c r="A4" s="292" t="s">
        <v>66</v>
      </c>
      <c r="B4" s="293">
        <f>SUM(B5:B20)</f>
        <v>59627.706383635305</v>
      </c>
      <c r="C4" s="293">
        <f>SUM(C5:C20)</f>
        <v>55413.238057583432</v>
      </c>
      <c r="D4" s="293">
        <f>+C4-B4</f>
        <v>-4214.4683260518723</v>
      </c>
      <c r="E4" s="294">
        <f>+C4/B4-1</f>
        <v>-7.0679698778561839E-2</v>
      </c>
      <c r="F4" s="283"/>
      <c r="G4" s="292" t="s">
        <v>182</v>
      </c>
      <c r="H4" s="293">
        <f>SUM(H5:H20)</f>
        <v>37940.742589806337</v>
      </c>
      <c r="I4" s="293">
        <f t="shared" ref="I4" si="0">SUM(I5:I20)</f>
        <v>34097.08871902393</v>
      </c>
      <c r="J4" s="293">
        <f>+I4-H4</f>
        <v>-3843.6538707824075</v>
      </c>
      <c r="K4" s="294">
        <f>+I4/H4-1</f>
        <v>-0.10130676440199915</v>
      </c>
    </row>
    <row r="5" spans="1:15" x14ac:dyDescent="0.2">
      <c r="A5" s="36" t="s">
        <v>44</v>
      </c>
      <c r="B5" s="120">
        <v>5169.4202580000001</v>
      </c>
      <c r="C5" s="120">
        <f>+'4.1'!N7</f>
        <v>5506.3560779999989</v>
      </c>
      <c r="D5" s="120">
        <f t="shared" ref="D5:D20" si="1">+C5-B5</f>
        <v>336.93581999999878</v>
      </c>
      <c r="E5" s="288">
        <f t="shared" ref="E5:E20" si="2">+C5/B5-1</f>
        <v>6.5178647349974916E-2</v>
      </c>
      <c r="G5" s="36" t="s">
        <v>44</v>
      </c>
      <c r="H5" s="120">
        <v>2124.5552869999997</v>
      </c>
      <c r="I5" s="120">
        <f>+'5.1'!N7</f>
        <v>2129.2075609999997</v>
      </c>
      <c r="J5" s="120">
        <f t="shared" ref="J5:J20" si="3">+I5-H5</f>
        <v>4.652274000000034</v>
      </c>
      <c r="K5" s="288">
        <f t="shared" ref="K5:K17" si="4">+I5/H5-1</f>
        <v>2.1897636782939323E-3</v>
      </c>
    </row>
    <row r="6" spans="1:15" x14ac:dyDescent="0.2">
      <c r="A6" s="29" t="s">
        <v>43</v>
      </c>
      <c r="B6" s="113">
        <v>1219.3235890000008</v>
      </c>
      <c r="C6" s="113">
        <f>+'4.1'!N8</f>
        <v>1171.7185399999992</v>
      </c>
      <c r="D6" s="113">
        <f t="shared" si="1"/>
        <v>-47.6050490000016</v>
      </c>
      <c r="E6" s="290">
        <f t="shared" si="2"/>
        <v>-3.9042178326955668E-2</v>
      </c>
      <c r="G6" s="29" t="s">
        <v>43</v>
      </c>
      <c r="H6" s="113">
        <v>186.403413</v>
      </c>
      <c r="I6" s="113">
        <f>+'5.1'!N8</f>
        <v>181.59573399999996</v>
      </c>
      <c r="J6" s="113">
        <f t="shared" si="3"/>
        <v>-4.8076790000000358</v>
      </c>
      <c r="K6" s="290">
        <f t="shared" si="4"/>
        <v>-2.5791797063286825E-2</v>
      </c>
    </row>
    <row r="7" spans="1:15" x14ac:dyDescent="0.2">
      <c r="A7" s="29" t="s">
        <v>42</v>
      </c>
      <c r="B7" s="113">
        <v>7545.4482779999998</v>
      </c>
      <c r="C7" s="113">
        <f>+'4.1'!N9</f>
        <v>6163.4537319999999</v>
      </c>
      <c r="D7" s="113">
        <f t="shared" si="1"/>
        <v>-1381.9945459999999</v>
      </c>
      <c r="E7" s="290">
        <f t="shared" si="2"/>
        <v>-0.18315605582102168</v>
      </c>
      <c r="G7" s="29" t="s">
        <v>42</v>
      </c>
      <c r="H7" s="113">
        <v>5660.9099530000003</v>
      </c>
      <c r="I7" s="113">
        <f>+'5.1'!N9</f>
        <v>4501.6551820000004</v>
      </c>
      <c r="J7" s="113">
        <f t="shared" si="3"/>
        <v>-1159.2547709999999</v>
      </c>
      <c r="K7" s="290">
        <f t="shared" si="4"/>
        <v>-0.20478240788579449</v>
      </c>
    </row>
    <row r="8" spans="1:15" x14ac:dyDescent="0.2">
      <c r="A8" s="291" t="s">
        <v>67</v>
      </c>
      <c r="B8" s="113">
        <v>2.954164</v>
      </c>
      <c r="C8" s="113">
        <f>+'4.1'!N10</f>
        <v>3.6605279999999998</v>
      </c>
      <c r="D8" s="113">
        <f t="shared" si="1"/>
        <v>0.70636399999999977</v>
      </c>
      <c r="E8" s="290">
        <f t="shared" si="2"/>
        <v>0.23910791682519994</v>
      </c>
      <c r="G8" s="291" t="s">
        <v>67</v>
      </c>
      <c r="H8" s="113">
        <v>2.1233240000000002</v>
      </c>
      <c r="I8" s="113">
        <f>+'5.1'!N10</f>
        <v>2.7125180000000002</v>
      </c>
      <c r="J8" s="113">
        <f t="shared" si="3"/>
        <v>0.589194</v>
      </c>
      <c r="K8" s="290">
        <f t="shared" si="4"/>
        <v>0.2774866200353785</v>
      </c>
    </row>
    <row r="9" spans="1:15" x14ac:dyDescent="0.2">
      <c r="A9" s="29" t="s">
        <v>68</v>
      </c>
      <c r="B9" s="113">
        <v>37.695730317762298</v>
      </c>
      <c r="C9" s="113">
        <f>+'4.1'!N11</f>
        <v>3.7888920000000001</v>
      </c>
      <c r="D9" s="113">
        <f t="shared" si="1"/>
        <v>-33.906838317762301</v>
      </c>
      <c r="E9" s="290">
        <f t="shared" si="2"/>
        <v>-0.89948750248208698</v>
      </c>
      <c r="G9" s="29" t="s">
        <v>68</v>
      </c>
      <c r="H9" s="113">
        <v>33.884761162355879</v>
      </c>
      <c r="I9" s="113">
        <f>+'5.1'!N11</f>
        <v>3.7888920000000001</v>
      </c>
      <c r="J9" s="113">
        <f t="shared" si="3"/>
        <v>-30.095869162355879</v>
      </c>
      <c r="K9" s="290">
        <f t="shared" si="4"/>
        <v>-0.88818301000128486</v>
      </c>
    </row>
    <row r="10" spans="1:15" x14ac:dyDescent="0.2">
      <c r="A10" s="291" t="s">
        <v>69</v>
      </c>
      <c r="B10" s="113">
        <v>4.7870000000000003E-2</v>
      </c>
      <c r="C10" s="113">
        <f>+'4.1'!N12</f>
        <v>5.4274000000000003E-2</v>
      </c>
      <c r="D10" s="113">
        <f t="shared" si="1"/>
        <v>6.404E-3</v>
      </c>
      <c r="E10" s="290">
        <f t="shared" si="2"/>
        <v>0.13377898475036565</v>
      </c>
      <c r="G10" s="291" t="s">
        <v>69</v>
      </c>
      <c r="H10" s="113">
        <v>4.7870000000000003E-2</v>
      </c>
      <c r="I10" s="113">
        <f>+'5.1'!N12</f>
        <v>4.9579999999999999E-2</v>
      </c>
      <c r="J10" s="113">
        <f t="shared" si="3"/>
        <v>1.7099999999999962E-3</v>
      </c>
      <c r="K10" s="290">
        <f t="shared" si="4"/>
        <v>3.5721746396490506E-2</v>
      </c>
    </row>
    <row r="11" spans="1:15" x14ac:dyDescent="0.2">
      <c r="A11" s="29" t="s">
        <v>41</v>
      </c>
      <c r="B11" s="113">
        <v>26306.942199999998</v>
      </c>
      <c r="C11" s="113">
        <f>+'4.1'!N13</f>
        <v>24924.771859</v>
      </c>
      <c r="D11" s="113">
        <f t="shared" si="1"/>
        <v>-1382.1703409999973</v>
      </c>
      <c r="E11" s="290">
        <f t="shared" si="2"/>
        <v>-5.2540136762835088E-2</v>
      </c>
      <c r="G11" s="29" t="s">
        <v>41</v>
      </c>
      <c r="H11" s="113">
        <v>17913.841374000003</v>
      </c>
      <c r="I11" s="113">
        <f>+'5.1'!N13</f>
        <v>16439.116485000002</v>
      </c>
      <c r="J11" s="113">
        <f t="shared" si="3"/>
        <v>-1474.724889000001</v>
      </c>
      <c r="K11" s="290">
        <f t="shared" si="4"/>
        <v>-8.232320797148529E-2</v>
      </c>
    </row>
    <row r="12" spans="1:15" x14ac:dyDescent="0.2">
      <c r="A12" s="29" t="s">
        <v>80</v>
      </c>
      <c r="B12" s="113">
        <v>390.42200000000003</v>
      </c>
      <c r="C12" s="113">
        <f>+'4.1'!N14</f>
        <v>371.30999999999995</v>
      </c>
      <c r="D12" s="113">
        <f t="shared" si="1"/>
        <v>-19.11200000000008</v>
      </c>
      <c r="E12" s="290">
        <f t="shared" si="2"/>
        <v>-4.8952159458227507E-2</v>
      </c>
      <c r="G12" s="29" t="s">
        <v>80</v>
      </c>
      <c r="H12" s="113">
        <v>101.06048000000001</v>
      </c>
      <c r="I12" s="113">
        <f>+'5.1'!N14</f>
        <v>95.144570000000002</v>
      </c>
      <c r="J12" s="113">
        <f t="shared" si="3"/>
        <v>-5.9159100000000109</v>
      </c>
      <c r="K12" s="290">
        <f t="shared" si="4"/>
        <v>-5.8538312899364953E-2</v>
      </c>
    </row>
    <row r="13" spans="1:15" x14ac:dyDescent="0.2">
      <c r="A13" s="29" t="s">
        <v>40</v>
      </c>
      <c r="B13" s="113">
        <v>0.309305</v>
      </c>
      <c r="C13" s="113">
        <f>+'4.1'!N15</f>
        <v>0.13250999999999999</v>
      </c>
      <c r="D13" s="113">
        <f t="shared" si="1"/>
        <v>-0.17679500000000001</v>
      </c>
      <c r="E13" s="290">
        <f t="shared" si="2"/>
        <v>-0.57158791484133786</v>
      </c>
      <c r="G13" s="29" t="s">
        <v>40</v>
      </c>
      <c r="H13" s="113">
        <v>0.309305</v>
      </c>
      <c r="I13" s="113">
        <f>+'5.1'!N15</f>
        <v>0.13250999999999999</v>
      </c>
      <c r="J13" s="113">
        <f t="shared" si="3"/>
        <v>-0.17679500000000001</v>
      </c>
      <c r="K13" s="290">
        <f t="shared" si="4"/>
        <v>-0.57158791484133786</v>
      </c>
    </row>
    <row r="14" spans="1:15" x14ac:dyDescent="0.2">
      <c r="A14" s="29" t="s">
        <v>39</v>
      </c>
      <c r="B14" s="113">
        <v>2026.87336</v>
      </c>
      <c r="C14" s="113">
        <f>+'4.1'!N16</f>
        <v>1909.9445370000001</v>
      </c>
      <c r="D14" s="113">
        <f t="shared" si="1"/>
        <v>-116.92882299999997</v>
      </c>
      <c r="E14" s="290">
        <f t="shared" si="2"/>
        <v>-5.7689259382243785E-2</v>
      </c>
      <c r="G14" s="29" t="s">
        <v>39</v>
      </c>
      <c r="H14" s="113">
        <v>126.19340699999998</v>
      </c>
      <c r="I14" s="113">
        <f>+'5.1'!N16</f>
        <v>140.56495100000001</v>
      </c>
      <c r="J14" s="113">
        <f t="shared" si="3"/>
        <v>14.371544000000029</v>
      </c>
      <c r="K14" s="290">
        <f t="shared" si="4"/>
        <v>0.11388506215701133</v>
      </c>
    </row>
    <row r="15" spans="1:15" x14ac:dyDescent="0.2">
      <c r="A15" s="29" t="s">
        <v>38</v>
      </c>
      <c r="B15" s="113">
        <v>169.28408900000002</v>
      </c>
      <c r="C15" s="113">
        <f>+'4.1'!N17</f>
        <v>226.10829799999999</v>
      </c>
      <c r="D15" s="113">
        <f t="shared" si="1"/>
        <v>56.824208999999968</v>
      </c>
      <c r="E15" s="290">
        <f t="shared" si="2"/>
        <v>0.33567365566175544</v>
      </c>
      <c r="G15" s="29" t="s">
        <v>38</v>
      </c>
      <c r="H15" s="113">
        <v>35.156171999999998</v>
      </c>
      <c r="I15" s="113">
        <f>+'5.1'!N17</f>
        <v>39.882151</v>
      </c>
      <c r="J15" s="113">
        <f t="shared" si="3"/>
        <v>4.7259790000000024</v>
      </c>
      <c r="K15" s="290">
        <f t="shared" si="4"/>
        <v>0.13442814536235637</v>
      </c>
    </row>
    <row r="16" spans="1:15" x14ac:dyDescent="0.2">
      <c r="A16" s="29" t="s">
        <v>37</v>
      </c>
      <c r="B16" s="113">
        <v>1288.1994282020928</v>
      </c>
      <c r="C16" s="113">
        <f>+'4.1'!N18</f>
        <v>1236.2538621187136</v>
      </c>
      <c r="D16" s="113">
        <f t="shared" si="1"/>
        <v>-51.945566083379163</v>
      </c>
      <c r="E16" s="290">
        <f t="shared" si="2"/>
        <v>-4.0324164835159326E-2</v>
      </c>
      <c r="G16" s="29" t="s">
        <v>37</v>
      </c>
      <c r="H16" s="113">
        <v>840.87868773113155</v>
      </c>
      <c r="I16" s="113">
        <f>+'5.1'!N18</f>
        <v>789.90788740560379</v>
      </c>
      <c r="J16" s="113">
        <f t="shared" si="3"/>
        <v>-50.970800325527762</v>
      </c>
      <c r="K16" s="290">
        <f t="shared" si="4"/>
        <v>-6.0616116295036271E-2</v>
      </c>
    </row>
    <row r="17" spans="1:20" x14ac:dyDescent="0.2">
      <c r="A17" s="29" t="s">
        <v>36</v>
      </c>
      <c r="B17" s="113">
        <v>2994.1028430000006</v>
      </c>
      <c r="C17" s="113">
        <f>+'4.1'!N19</f>
        <v>2841.1140260000002</v>
      </c>
      <c r="D17" s="113">
        <f t="shared" si="1"/>
        <v>-152.98881700000038</v>
      </c>
      <c r="E17" s="290">
        <f t="shared" si="2"/>
        <v>-5.1096714115107078E-2</v>
      </c>
      <c r="G17" s="29" t="s">
        <v>36</v>
      </c>
      <c r="H17" s="113">
        <v>1256.6803560000003</v>
      </c>
      <c r="I17" s="113">
        <f>+'5.1'!N19</f>
        <v>1213.7189229999999</v>
      </c>
      <c r="J17" s="113">
        <f t="shared" si="3"/>
        <v>-42.961433000000397</v>
      </c>
      <c r="K17" s="290">
        <f t="shared" si="4"/>
        <v>-3.4186444305333241E-2</v>
      </c>
    </row>
    <row r="18" spans="1:20" x14ac:dyDescent="0.2">
      <c r="A18" s="29" t="s">
        <v>3</v>
      </c>
      <c r="B18" s="113">
        <v>0</v>
      </c>
      <c r="C18" s="113">
        <f>+'4.1'!N20</f>
        <v>0</v>
      </c>
      <c r="D18" s="113">
        <f t="shared" si="1"/>
        <v>0</v>
      </c>
      <c r="E18" s="290">
        <v>0</v>
      </c>
      <c r="G18" s="29" t="s">
        <v>3</v>
      </c>
      <c r="H18" s="113">
        <v>0</v>
      </c>
      <c r="I18" s="113">
        <f>+'5.1'!N20</f>
        <v>0</v>
      </c>
      <c r="J18" s="113">
        <f t="shared" si="3"/>
        <v>0</v>
      </c>
      <c r="K18" s="290">
        <v>0</v>
      </c>
    </row>
    <row r="19" spans="1:20" x14ac:dyDescent="0.2">
      <c r="A19" s="29" t="s">
        <v>35</v>
      </c>
      <c r="B19" s="113">
        <v>54.927078999999992</v>
      </c>
      <c r="C19" s="113">
        <f>+'4.1'!N21</f>
        <v>22.290457999999997</v>
      </c>
      <c r="D19" s="113">
        <f t="shared" si="1"/>
        <v>-32.636620999999991</v>
      </c>
      <c r="E19" s="290">
        <f t="shared" si="2"/>
        <v>-0.59418089572904464</v>
      </c>
      <c r="G19" s="29" t="s">
        <v>35</v>
      </c>
      <c r="H19" s="113">
        <v>41.330740999999996</v>
      </c>
      <c r="I19" s="113">
        <f>+'5.1'!N21</f>
        <v>16.179949000000001</v>
      </c>
      <c r="J19" s="113">
        <f t="shared" si="3"/>
        <v>-25.150791999999996</v>
      </c>
      <c r="K19" s="290">
        <f t="shared" ref="K19:K20" si="5">+I19/H19-1</f>
        <v>-0.60852506854401667</v>
      </c>
    </row>
    <row r="20" spans="1:20" ht="12.75" thickBot="1" x14ac:dyDescent="0.25">
      <c r="A20" s="37" t="s">
        <v>34</v>
      </c>
      <c r="B20" s="114">
        <v>12421.756190115455</v>
      </c>
      <c r="C20" s="114">
        <f>+'4.1'!N22</f>
        <v>11032.280463464713</v>
      </c>
      <c r="D20" s="114">
        <f t="shared" si="1"/>
        <v>-1389.4757266507422</v>
      </c>
      <c r="E20" s="289">
        <f t="shared" si="2"/>
        <v>-0.11185823529175443</v>
      </c>
      <c r="G20" s="37" t="s">
        <v>34</v>
      </c>
      <c r="H20" s="114">
        <v>9617.3674589128441</v>
      </c>
      <c r="I20" s="114">
        <f>+'5.1'!N22</f>
        <v>8543.4318256183215</v>
      </c>
      <c r="J20" s="114">
        <f t="shared" si="3"/>
        <v>-1073.9356332945226</v>
      </c>
      <c r="K20" s="289">
        <f t="shared" si="5"/>
        <v>-0.11166627851983113</v>
      </c>
    </row>
    <row r="21" spans="1:20" s="126" customFormat="1" x14ac:dyDescent="0.2">
      <c r="A21" s="119"/>
      <c r="B21" s="5"/>
      <c r="C21" s="5"/>
      <c r="D21" s="5"/>
      <c r="E21" s="5"/>
      <c r="F21" s="5"/>
      <c r="G21" s="119"/>
      <c r="H21" s="5"/>
      <c r="I21" s="5"/>
      <c r="J21" s="112"/>
      <c r="K21" s="112"/>
      <c r="L21" s="112"/>
      <c r="M21" s="112"/>
      <c r="N21" s="112"/>
      <c r="O21" s="112"/>
      <c r="P21" s="112"/>
      <c r="Q21" s="112"/>
      <c r="R21" s="112"/>
      <c r="S21" s="112"/>
      <c r="T21" s="112"/>
    </row>
    <row r="22" spans="1:20" ht="36" x14ac:dyDescent="0.2">
      <c r="A22" s="286"/>
      <c r="B22" s="315" t="s">
        <v>294</v>
      </c>
      <c r="C22" s="315" t="s">
        <v>295</v>
      </c>
      <c r="D22" s="287" t="s">
        <v>296</v>
      </c>
      <c r="E22" s="287" t="s">
        <v>263</v>
      </c>
      <c r="G22" s="286"/>
      <c r="H22" s="315" t="s">
        <v>294</v>
      </c>
      <c r="I22" s="315" t="s">
        <v>295</v>
      </c>
      <c r="J22" s="287" t="s">
        <v>296</v>
      </c>
      <c r="K22" s="287" t="s">
        <v>263</v>
      </c>
      <c r="L22" s="127"/>
      <c r="M22" s="127"/>
      <c r="N22" s="127"/>
      <c r="O22" s="127"/>
    </row>
    <row r="23" spans="1:20" ht="12.75" thickBot="1" x14ac:dyDescent="0.25">
      <c r="A23" s="292" t="s">
        <v>66</v>
      </c>
      <c r="B23" s="293">
        <f>SUM(B24:B37)</f>
        <v>59627.706383635319</v>
      </c>
      <c r="C23" s="293">
        <f>SUM(C24:C37)</f>
        <v>55413.238057583425</v>
      </c>
      <c r="D23" s="293">
        <f t="shared" ref="D23:D37" si="6">+C23-B23</f>
        <v>-4214.4683260518941</v>
      </c>
      <c r="E23" s="294">
        <f t="shared" ref="E23:E37" si="7">+C23/B23-1</f>
        <v>-7.0679698778562172E-2</v>
      </c>
      <c r="F23" s="283"/>
      <c r="G23" s="292" t="s">
        <v>182</v>
      </c>
      <c r="H23" s="293">
        <f>SUM(H24:H37)</f>
        <v>37940.742589806337</v>
      </c>
      <c r="I23" s="293">
        <f>SUM(I24:I37)</f>
        <v>34097.088719023923</v>
      </c>
      <c r="J23" s="293">
        <f t="shared" ref="J23:J37" si="8">+I23-H23</f>
        <v>-3843.6538707824147</v>
      </c>
      <c r="K23" s="294">
        <f t="shared" ref="K23:K37" si="9">+I23/H23-1</f>
        <v>-0.10130676440199937</v>
      </c>
      <c r="L23" s="127"/>
      <c r="M23" s="127"/>
      <c r="N23" s="127"/>
      <c r="O23" s="127"/>
    </row>
    <row r="24" spans="1:20" x14ac:dyDescent="0.2">
      <c r="A24" s="36" t="s">
        <v>198</v>
      </c>
      <c r="B24" s="120">
        <v>2613.79756</v>
      </c>
      <c r="C24" s="120">
        <f>+'4.2'!N7</f>
        <v>2148.5750899999998</v>
      </c>
      <c r="D24" s="120">
        <f t="shared" si="6"/>
        <v>-465.22247000000016</v>
      </c>
      <c r="E24" s="288">
        <f t="shared" si="7"/>
        <v>-0.1779871850519289</v>
      </c>
      <c r="G24" s="36" t="s">
        <v>198</v>
      </c>
      <c r="H24" s="120">
        <v>2065.1384150000004</v>
      </c>
      <c r="I24" s="120">
        <f>+'5.2'!N7</f>
        <v>1670.857831</v>
      </c>
      <c r="J24" s="120">
        <f t="shared" si="8"/>
        <v>-394.28058400000032</v>
      </c>
      <c r="K24" s="288">
        <f t="shared" si="9"/>
        <v>-0.19092211017729788</v>
      </c>
    </row>
    <row r="25" spans="1:20" x14ac:dyDescent="0.2">
      <c r="A25" s="29" t="s">
        <v>110</v>
      </c>
      <c r="B25" s="113">
        <v>2964.5022919999997</v>
      </c>
      <c r="C25" s="120">
        <f>+'4.2'!N8</f>
        <v>2708.4653410000005</v>
      </c>
      <c r="D25" s="113">
        <f t="shared" si="6"/>
        <v>-256.03695099999914</v>
      </c>
      <c r="E25" s="290">
        <f t="shared" si="7"/>
        <v>-8.6367600959844082E-2</v>
      </c>
      <c r="G25" s="29" t="s">
        <v>110</v>
      </c>
      <c r="H25" s="113">
        <v>2156.0986799999991</v>
      </c>
      <c r="I25" s="113">
        <f>+'5.2'!N8</f>
        <v>1950.8785959999996</v>
      </c>
      <c r="J25" s="113">
        <f t="shared" si="8"/>
        <v>-205.22008399999959</v>
      </c>
      <c r="K25" s="290">
        <f t="shared" si="9"/>
        <v>-9.5181211279253497E-2</v>
      </c>
    </row>
    <row r="26" spans="1:20" x14ac:dyDescent="0.2">
      <c r="A26" s="29" t="s">
        <v>111</v>
      </c>
      <c r="B26" s="113">
        <v>3248.0908890000019</v>
      </c>
      <c r="C26" s="120">
        <f>+'4.2'!N9</f>
        <v>2895.4692749999995</v>
      </c>
      <c r="D26" s="113">
        <f t="shared" si="6"/>
        <v>-352.62161400000241</v>
      </c>
      <c r="E26" s="290">
        <f t="shared" si="7"/>
        <v>-0.10856272993905192</v>
      </c>
      <c r="G26" s="29" t="s">
        <v>111</v>
      </c>
      <c r="H26" s="113">
        <v>2453.3270508036853</v>
      </c>
      <c r="I26" s="113">
        <f>+'5.2'!N9</f>
        <v>2146.9471330000006</v>
      </c>
      <c r="J26" s="113">
        <f t="shared" si="8"/>
        <v>-306.37991780368475</v>
      </c>
      <c r="K26" s="290">
        <f t="shared" si="9"/>
        <v>-0.12488343847320227</v>
      </c>
    </row>
    <row r="27" spans="1:20" x14ac:dyDescent="0.2">
      <c r="A27" s="291" t="s">
        <v>112</v>
      </c>
      <c r="B27" s="113">
        <v>4821.8353310000002</v>
      </c>
      <c r="C27" s="120">
        <f>+'4.2'!N10</f>
        <v>4579.5588599999992</v>
      </c>
      <c r="D27" s="113">
        <f t="shared" si="6"/>
        <v>-242.27647100000104</v>
      </c>
      <c r="E27" s="290">
        <f t="shared" si="7"/>
        <v>-5.0245695750409491E-2</v>
      </c>
      <c r="G27" s="291" t="s">
        <v>112</v>
      </c>
      <c r="H27" s="113">
        <v>1731.0935670000001</v>
      </c>
      <c r="I27" s="113">
        <f>+'5.2'!N10</f>
        <v>1319.186829</v>
      </c>
      <c r="J27" s="113">
        <f t="shared" si="8"/>
        <v>-411.90673800000013</v>
      </c>
      <c r="K27" s="290">
        <f t="shared" si="9"/>
        <v>-0.23794597002277473</v>
      </c>
    </row>
    <row r="28" spans="1:20" x14ac:dyDescent="0.2">
      <c r="A28" s="29" t="s">
        <v>197</v>
      </c>
      <c r="B28" s="113">
        <v>1391.3388045173049</v>
      </c>
      <c r="C28" s="120">
        <f>+'4.2'!N11</f>
        <v>1204.7941782769938</v>
      </c>
      <c r="D28" s="113">
        <f t="shared" si="6"/>
        <v>-186.54462624031112</v>
      </c>
      <c r="E28" s="290">
        <f t="shared" si="7"/>
        <v>-0.13407562962712649</v>
      </c>
      <c r="G28" s="29" t="s">
        <v>197</v>
      </c>
      <c r="H28" s="113">
        <v>674.87186800000006</v>
      </c>
      <c r="I28" s="113">
        <f>+'5.2'!N11</f>
        <v>591.32559260000016</v>
      </c>
      <c r="J28" s="113">
        <f t="shared" si="8"/>
        <v>-83.546275399999899</v>
      </c>
      <c r="K28" s="290">
        <f t="shared" si="9"/>
        <v>-0.12379575940480581</v>
      </c>
    </row>
    <row r="29" spans="1:20" x14ac:dyDescent="0.2">
      <c r="A29" s="291" t="s">
        <v>113</v>
      </c>
      <c r="B29" s="113">
        <v>1700.319827326892</v>
      </c>
      <c r="C29" s="120">
        <f>+'4.2'!N12</f>
        <v>1546.4012878685494</v>
      </c>
      <c r="D29" s="113">
        <f t="shared" si="6"/>
        <v>-153.91853945834259</v>
      </c>
      <c r="E29" s="290">
        <f t="shared" si="7"/>
        <v>-9.0523286845581974E-2</v>
      </c>
      <c r="G29" s="291" t="s">
        <v>113</v>
      </c>
      <c r="H29" s="113">
        <v>1244.4122253268922</v>
      </c>
      <c r="I29" s="113">
        <f>+'5.2'!N12</f>
        <v>1158.9292968685493</v>
      </c>
      <c r="J29" s="113">
        <f t="shared" si="8"/>
        <v>-85.48292845834294</v>
      </c>
      <c r="K29" s="290">
        <f t="shared" si="9"/>
        <v>-6.869341743720625E-2</v>
      </c>
    </row>
    <row r="30" spans="1:20" x14ac:dyDescent="0.2">
      <c r="A30" s="29" t="s">
        <v>114</v>
      </c>
      <c r="B30" s="113">
        <v>1061.0134510000003</v>
      </c>
      <c r="C30" s="120">
        <f>+'4.2'!N13</f>
        <v>963.46055199999989</v>
      </c>
      <c r="D30" s="113">
        <f t="shared" si="6"/>
        <v>-97.552899000000366</v>
      </c>
      <c r="E30" s="290">
        <f t="shared" si="7"/>
        <v>-9.1943131265732059E-2</v>
      </c>
      <c r="G30" s="29" t="s">
        <v>114</v>
      </c>
      <c r="H30" s="113">
        <v>948.05407699999978</v>
      </c>
      <c r="I30" s="113">
        <f>+'5.2'!N13</f>
        <v>866.11267699999996</v>
      </c>
      <c r="J30" s="113">
        <f t="shared" si="8"/>
        <v>-81.941399999999817</v>
      </c>
      <c r="K30" s="290">
        <f t="shared" si="9"/>
        <v>-8.6431145636009732E-2</v>
      </c>
    </row>
    <row r="31" spans="1:20" x14ac:dyDescent="0.2">
      <c r="A31" s="29" t="s">
        <v>115</v>
      </c>
      <c r="B31" s="113">
        <v>11443.013052000002</v>
      </c>
      <c r="C31" s="120">
        <f>+'4.2'!N14</f>
        <v>10458.445908777445</v>
      </c>
      <c r="D31" s="113">
        <f t="shared" si="6"/>
        <v>-984.56714322255721</v>
      </c>
      <c r="E31" s="290">
        <f t="shared" si="7"/>
        <v>-8.6040900132546394E-2</v>
      </c>
      <c r="G31" s="29" t="s">
        <v>115</v>
      </c>
      <c r="H31" s="113">
        <v>6711.6755519999988</v>
      </c>
      <c r="I31" s="113">
        <f>+'5.2'!N14</f>
        <v>6037.021432777442</v>
      </c>
      <c r="J31" s="113">
        <f t="shared" si="8"/>
        <v>-674.6541192225568</v>
      </c>
      <c r="K31" s="290">
        <f t="shared" si="9"/>
        <v>-0.10051947743831535</v>
      </c>
    </row>
    <row r="32" spans="1:20" x14ac:dyDescent="0.2">
      <c r="A32" s="29" t="s">
        <v>116</v>
      </c>
      <c r="B32" s="113">
        <v>2345.855337</v>
      </c>
      <c r="C32" s="120">
        <f>+'4.2'!N15</f>
        <v>2190.9570089999997</v>
      </c>
      <c r="D32" s="113">
        <f t="shared" si="6"/>
        <v>-154.89832800000022</v>
      </c>
      <c r="E32" s="290">
        <f t="shared" si="7"/>
        <v>-6.6030639467347663E-2</v>
      </c>
      <c r="G32" s="29" t="s">
        <v>116</v>
      </c>
      <c r="H32" s="113">
        <v>1491.1494230000001</v>
      </c>
      <c r="I32" s="113">
        <f>+'5.2'!N15</f>
        <v>1334.9144130000002</v>
      </c>
      <c r="J32" s="113">
        <f t="shared" si="8"/>
        <v>-156.23500999999987</v>
      </c>
      <c r="K32" s="290">
        <f t="shared" si="9"/>
        <v>-0.10477488546095881</v>
      </c>
    </row>
    <row r="33" spans="1:11" x14ac:dyDescent="0.2">
      <c r="A33" s="29" t="s">
        <v>117</v>
      </c>
      <c r="B33" s="113">
        <v>2736.0777606713573</v>
      </c>
      <c r="C33" s="120">
        <f>+'4.2'!N16</f>
        <v>2586.5344024049018</v>
      </c>
      <c r="D33" s="113">
        <f t="shared" si="6"/>
        <v>-149.54335826645547</v>
      </c>
      <c r="E33" s="290">
        <f t="shared" si="7"/>
        <v>-5.4656106787608905E-2</v>
      </c>
      <c r="G33" s="29" t="s">
        <v>117</v>
      </c>
      <c r="H33" s="113">
        <v>1983.797735961788</v>
      </c>
      <c r="I33" s="113">
        <f>+'5.2'!N16</f>
        <v>1780.1468708029179</v>
      </c>
      <c r="J33" s="113">
        <f t="shared" si="8"/>
        <v>-203.65086515887015</v>
      </c>
      <c r="K33" s="290">
        <f t="shared" si="9"/>
        <v>-0.10265707106482602</v>
      </c>
    </row>
    <row r="34" spans="1:11" x14ac:dyDescent="0.2">
      <c r="A34" s="29" t="s">
        <v>118</v>
      </c>
      <c r="B34" s="113">
        <v>2326.8960391197584</v>
      </c>
      <c r="C34" s="120">
        <f>+'4.2'!N17</f>
        <v>2180.4487322555392</v>
      </c>
      <c r="D34" s="113">
        <f t="shared" si="6"/>
        <v>-146.44730686421917</v>
      </c>
      <c r="E34" s="290">
        <f t="shared" si="7"/>
        <v>-6.2936763998970413E-2</v>
      </c>
      <c r="G34" s="29" t="s">
        <v>118</v>
      </c>
      <c r="H34" s="113">
        <v>1874.1881627139678</v>
      </c>
      <c r="I34" s="113">
        <f>+'5.2'!N17</f>
        <v>1684.663689</v>
      </c>
      <c r="J34" s="113">
        <f t="shared" si="8"/>
        <v>-189.52447371396784</v>
      </c>
      <c r="K34" s="290">
        <f t="shared" si="9"/>
        <v>-0.10112350375723311</v>
      </c>
    </row>
    <row r="35" spans="1:11" x14ac:dyDescent="0.2">
      <c r="A35" s="29" t="s">
        <v>119</v>
      </c>
      <c r="B35" s="113">
        <v>10795.269812999999</v>
      </c>
      <c r="C35" s="120">
        <f>+'4.2'!N18</f>
        <v>9748.5902920000008</v>
      </c>
      <c r="D35" s="113">
        <f t="shared" si="6"/>
        <v>-1046.6795209999982</v>
      </c>
      <c r="E35" s="290">
        <f t="shared" si="7"/>
        <v>-9.6957235820039789E-2</v>
      </c>
      <c r="G35" s="29" t="s">
        <v>119</v>
      </c>
      <c r="H35" s="113">
        <v>8159.2465400000019</v>
      </c>
      <c r="I35" s="113">
        <f>+'5.2'!N18</f>
        <v>7518.5245199999981</v>
      </c>
      <c r="J35" s="113">
        <f t="shared" si="8"/>
        <v>-640.72202000000379</v>
      </c>
      <c r="K35" s="290">
        <f t="shared" si="9"/>
        <v>-7.8527106254103196E-2</v>
      </c>
    </row>
    <row r="36" spans="1:11" x14ac:dyDescent="0.2">
      <c r="A36" s="29" t="s">
        <v>120</v>
      </c>
      <c r="B36" s="113">
        <v>9335.9377740000018</v>
      </c>
      <c r="C36" s="120">
        <f>+'4.2'!N19</f>
        <v>9456.9430860000011</v>
      </c>
      <c r="D36" s="113">
        <f t="shared" si="6"/>
        <v>121.00531199999932</v>
      </c>
      <c r="E36" s="290">
        <f t="shared" si="7"/>
        <v>1.2961238059768565E-2</v>
      </c>
      <c r="G36" s="29" t="s">
        <v>120</v>
      </c>
      <c r="H36" s="113">
        <v>4772.350563</v>
      </c>
      <c r="I36" s="113">
        <f>+'5.2'!N19</f>
        <v>4449.4155310000015</v>
      </c>
      <c r="J36" s="113">
        <f t="shared" si="8"/>
        <v>-322.9350319999985</v>
      </c>
      <c r="K36" s="290">
        <f t="shared" si="9"/>
        <v>-6.7667919138990285E-2</v>
      </c>
    </row>
    <row r="37" spans="1:11" ht="12.75" thickBot="1" x14ac:dyDescent="0.25">
      <c r="A37" s="37" t="s">
        <v>121</v>
      </c>
      <c r="B37" s="114">
        <v>2843.7584529999995</v>
      </c>
      <c r="C37" s="114">
        <f>+'4.2'!N20</f>
        <v>2744.5940429999991</v>
      </c>
      <c r="D37" s="114">
        <f t="shared" si="6"/>
        <v>-99.164410000000316</v>
      </c>
      <c r="E37" s="289">
        <f t="shared" si="7"/>
        <v>-3.4870897665512879E-2</v>
      </c>
      <c r="G37" s="37" t="s">
        <v>121</v>
      </c>
      <c r="H37" s="114">
        <v>1675.3387300000002</v>
      </c>
      <c r="I37" s="114">
        <f>+'5.2'!N20</f>
        <v>1588.1643069750126</v>
      </c>
      <c r="J37" s="114">
        <f t="shared" si="8"/>
        <v>-87.174423024987618</v>
      </c>
      <c r="K37" s="289">
        <f t="shared" si="9"/>
        <v>-5.2033909002382805E-2</v>
      </c>
    </row>
  </sheetData>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zoomScaleNormal="100" workbookViewId="0">
      <selection activeCell="C19" sqref="C19"/>
    </sheetView>
  </sheetViews>
  <sheetFormatPr defaultRowHeight="12.75" x14ac:dyDescent="0.2"/>
  <cols>
    <col min="1" max="1" width="31.28515625" customWidth="1"/>
    <col min="2" max="2" width="12.140625" bestFit="1" customWidth="1"/>
    <col min="4" max="4" width="8.42578125" customWidth="1"/>
  </cols>
  <sheetData>
    <row r="1" spans="1:5" ht="20.25" x14ac:dyDescent="0.35">
      <c r="A1" s="280" t="s">
        <v>274</v>
      </c>
      <c r="E1" s="165" t="str">
        <f>Obsah!$A$1</f>
        <v>I. čtvrtletí 2019</v>
      </c>
    </row>
    <row r="3" spans="1:5" ht="36" x14ac:dyDescent="0.2">
      <c r="A3" s="284"/>
      <c r="B3" s="315" t="s">
        <v>294</v>
      </c>
      <c r="C3" s="315" t="s">
        <v>295</v>
      </c>
      <c r="D3" s="287" t="s">
        <v>296</v>
      </c>
      <c r="E3" s="287" t="s">
        <v>263</v>
      </c>
    </row>
    <row r="4" spans="1:5" ht="14.25" thickBot="1" x14ac:dyDescent="0.25">
      <c r="A4" s="292" t="s">
        <v>255</v>
      </c>
      <c r="B4" s="293">
        <f>SUM(B5:B20)</f>
        <v>39281.477728200007</v>
      </c>
      <c r="C4" s="293">
        <f>SUM(C5:C20)</f>
        <v>34727.019562799993</v>
      </c>
      <c r="D4" s="293">
        <f>+C4-B4</f>
        <v>-4554.458165400014</v>
      </c>
      <c r="E4" s="294">
        <f>+C4/B4-1</f>
        <v>-0.11594416576977162</v>
      </c>
    </row>
    <row r="5" spans="1:5" x14ac:dyDescent="0.2">
      <c r="A5" s="36" t="s">
        <v>44</v>
      </c>
      <c r="B5" s="120">
        <v>3719.0754636000001</v>
      </c>
      <c r="C5" s="120">
        <f>+'9'!L6</f>
        <v>3253.2994243999997</v>
      </c>
      <c r="D5" s="120">
        <f t="shared" ref="D5:D20" si="0">+C5-B5</f>
        <v>-465.77603920000047</v>
      </c>
      <c r="E5" s="288">
        <f t="shared" ref="E5:E20" si="1">+C5/B5-1</f>
        <v>-0.12523973868202642</v>
      </c>
    </row>
    <row r="6" spans="1:5" x14ac:dyDescent="0.2">
      <c r="A6" s="29" t="s">
        <v>43</v>
      </c>
      <c r="B6" s="113">
        <v>649.05590300000017</v>
      </c>
      <c r="C6" s="120">
        <f>+'9'!L7</f>
        <v>607.16414799999995</v>
      </c>
      <c r="D6" s="113">
        <f t="shared" si="0"/>
        <v>-41.891755000000217</v>
      </c>
      <c r="E6" s="290">
        <f t="shared" si="1"/>
        <v>-6.454259919118277E-2</v>
      </c>
    </row>
    <row r="7" spans="1:5" x14ac:dyDescent="0.2">
      <c r="A7" s="29" t="s">
        <v>42</v>
      </c>
      <c r="B7" s="113">
        <v>6062.9243980000001</v>
      </c>
      <c r="C7" s="120">
        <f>+'9'!L8</f>
        <v>4579.9768860000004</v>
      </c>
      <c r="D7" s="113">
        <f t="shared" si="0"/>
        <v>-1482.9475119999997</v>
      </c>
      <c r="E7" s="290">
        <f t="shared" si="1"/>
        <v>-0.24459277646430577</v>
      </c>
    </row>
    <row r="8" spans="1:5" x14ac:dyDescent="0.2">
      <c r="A8" s="291" t="s">
        <v>67</v>
      </c>
      <c r="B8" s="113">
        <v>0</v>
      </c>
      <c r="C8" s="120">
        <f>+'9'!L9</f>
        <v>0</v>
      </c>
      <c r="D8" s="113">
        <f t="shared" si="0"/>
        <v>0</v>
      </c>
      <c r="E8" s="290">
        <v>0</v>
      </c>
    </row>
    <row r="9" spans="1:5" x14ac:dyDescent="0.2">
      <c r="A9" s="29" t="s">
        <v>68</v>
      </c>
      <c r="B9" s="113">
        <v>0</v>
      </c>
      <c r="C9" s="120">
        <f>+'9'!L10</f>
        <v>0</v>
      </c>
      <c r="D9" s="113">
        <f t="shared" si="0"/>
        <v>0</v>
      </c>
      <c r="E9" s="290">
        <v>0</v>
      </c>
    </row>
    <row r="10" spans="1:5" x14ac:dyDescent="0.2">
      <c r="A10" s="291" t="s">
        <v>69</v>
      </c>
      <c r="B10" s="113">
        <v>0</v>
      </c>
      <c r="C10" s="120">
        <f>+'9'!L11</f>
        <v>0</v>
      </c>
      <c r="D10" s="113">
        <f t="shared" si="0"/>
        <v>0</v>
      </c>
      <c r="E10" s="290">
        <v>0</v>
      </c>
    </row>
    <row r="11" spans="1:5" x14ac:dyDescent="0.2">
      <c r="A11" s="29" t="s">
        <v>41</v>
      </c>
      <c r="B11" s="113">
        <v>22425.852536399998</v>
      </c>
      <c r="C11" s="120">
        <f>+'9'!L12</f>
        <v>20475.133053799997</v>
      </c>
      <c r="D11" s="113">
        <f t="shared" si="0"/>
        <v>-1950.7194826000014</v>
      </c>
      <c r="E11" s="290">
        <f t="shared" si="1"/>
        <v>-8.6985298749902018E-2</v>
      </c>
    </row>
    <row r="12" spans="1:5" x14ac:dyDescent="0.2">
      <c r="A12" s="29" t="s">
        <v>80</v>
      </c>
      <c r="B12" s="113">
        <v>0</v>
      </c>
      <c r="C12" s="120">
        <f>+'9'!L13</f>
        <v>0</v>
      </c>
      <c r="D12" s="113">
        <f t="shared" si="0"/>
        <v>0</v>
      </c>
      <c r="E12" s="290">
        <v>0</v>
      </c>
    </row>
    <row r="13" spans="1:5" x14ac:dyDescent="0.2">
      <c r="A13" s="29" t="s">
        <v>40</v>
      </c>
      <c r="B13" s="113">
        <v>0</v>
      </c>
      <c r="C13" s="120">
        <f>+'9'!L14</f>
        <v>0</v>
      </c>
      <c r="D13" s="113">
        <f t="shared" si="0"/>
        <v>0</v>
      </c>
      <c r="E13" s="290">
        <v>0</v>
      </c>
    </row>
    <row r="14" spans="1:5" x14ac:dyDescent="0.2">
      <c r="A14" s="29" t="s">
        <v>39</v>
      </c>
      <c r="B14" s="113">
        <v>238.76624999999999</v>
      </c>
      <c r="C14" s="120">
        <f>+'9'!L15</f>
        <v>199.58506</v>
      </c>
      <c r="D14" s="113">
        <f t="shared" si="0"/>
        <v>-39.181189999999987</v>
      </c>
      <c r="E14" s="290">
        <f t="shared" si="1"/>
        <v>-0.16409852732536523</v>
      </c>
    </row>
    <row r="15" spans="1:5" x14ac:dyDescent="0.2">
      <c r="A15" s="29" t="s">
        <v>38</v>
      </c>
      <c r="B15" s="113">
        <v>120.46837200000002</v>
      </c>
      <c r="C15" s="120">
        <f>+'9'!L16</f>
        <v>55.155070999999992</v>
      </c>
      <c r="D15" s="113">
        <f t="shared" si="0"/>
        <v>-65.313301000000024</v>
      </c>
      <c r="E15" s="290">
        <f t="shared" si="1"/>
        <v>-0.54216139818009679</v>
      </c>
    </row>
    <row r="16" spans="1:5" x14ac:dyDescent="0.2">
      <c r="A16" s="29" t="s">
        <v>37</v>
      </c>
      <c r="B16" s="113">
        <v>731.37298399999997</v>
      </c>
      <c r="C16" s="120">
        <f>+'9'!L17</f>
        <v>485.67324600000006</v>
      </c>
      <c r="D16" s="113">
        <f t="shared" si="0"/>
        <v>-245.69973799999991</v>
      </c>
      <c r="E16" s="290">
        <f t="shared" si="1"/>
        <v>-0.33594314170073303</v>
      </c>
    </row>
    <row r="17" spans="1:5" x14ac:dyDescent="0.2">
      <c r="A17" s="29" t="s">
        <v>36</v>
      </c>
      <c r="B17" s="113">
        <v>1393.608847</v>
      </c>
      <c r="C17" s="120">
        <f>+'9'!L18</f>
        <v>1230.818143</v>
      </c>
      <c r="D17" s="113">
        <f t="shared" si="0"/>
        <v>-162.79070400000001</v>
      </c>
      <c r="E17" s="290">
        <f t="shared" si="1"/>
        <v>-0.11681233536256386</v>
      </c>
    </row>
    <row r="18" spans="1:5" x14ac:dyDescent="0.2">
      <c r="A18" s="29" t="s">
        <v>3</v>
      </c>
      <c r="B18" s="113">
        <v>0</v>
      </c>
      <c r="C18" s="120">
        <f>+'9'!L19</f>
        <v>0</v>
      </c>
      <c r="D18" s="113">
        <f t="shared" si="0"/>
        <v>0</v>
      </c>
      <c r="E18" s="290">
        <v>0</v>
      </c>
    </row>
    <row r="19" spans="1:5" x14ac:dyDescent="0.2">
      <c r="A19" s="29" t="s">
        <v>35</v>
      </c>
      <c r="B19" s="113">
        <v>5.6845330000000001</v>
      </c>
      <c r="C19" s="120">
        <f>+'9'!L20</f>
        <v>4.7618109999999998</v>
      </c>
      <c r="D19" s="113">
        <f t="shared" si="0"/>
        <v>-0.92272200000000026</v>
      </c>
      <c r="E19" s="290">
        <f t="shared" si="1"/>
        <v>-0.16232151348228607</v>
      </c>
    </row>
    <row r="20" spans="1:5" ht="13.5" thickBot="1" x14ac:dyDescent="0.25">
      <c r="A20" s="37" t="s">
        <v>34</v>
      </c>
      <c r="B20" s="114">
        <v>3934.6684411999977</v>
      </c>
      <c r="C20" s="114">
        <f>+'9'!L21</f>
        <v>3835.4527195999981</v>
      </c>
      <c r="D20" s="114">
        <f t="shared" si="0"/>
        <v>-99.215721599999597</v>
      </c>
      <c r="E20" s="289">
        <f t="shared" si="1"/>
        <v>-2.5215776902854037E-2</v>
      </c>
    </row>
  </sheetData>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4"/>
  <dimension ref="A1:R44"/>
  <sheetViews>
    <sheetView showGridLines="0" zoomScaleNormal="100" workbookViewId="0">
      <selection activeCell="B5" sqref="B5:D5"/>
    </sheetView>
  </sheetViews>
  <sheetFormatPr defaultRowHeight="12" x14ac:dyDescent="0.2"/>
  <cols>
    <col min="1" max="1" width="31.140625" style="112" customWidth="1"/>
    <col min="2" max="13" width="8.5703125" style="112" customWidth="1"/>
    <col min="14" max="14" width="10.140625" style="112" customWidth="1"/>
    <col min="15" max="15" width="8.42578125" style="112" customWidth="1"/>
    <col min="16" max="16" width="11.42578125" style="112" bestFit="1" customWidth="1"/>
    <col min="17" max="17" width="9.5703125" style="112" bestFit="1" customWidth="1"/>
    <col min="18" max="16384" width="9.140625" style="112"/>
  </cols>
  <sheetData>
    <row r="1" spans="1:18" s="125" customFormat="1" ht="18.75" x14ac:dyDescent="0.3">
      <c r="A1" s="21" t="s">
        <v>81</v>
      </c>
      <c r="B1" s="121"/>
      <c r="C1" s="121"/>
      <c r="D1" s="121"/>
      <c r="E1" s="121"/>
      <c r="F1" s="121"/>
      <c r="G1" s="121"/>
      <c r="H1" s="121"/>
      <c r="I1" s="121"/>
      <c r="J1" s="121"/>
      <c r="K1" s="121"/>
      <c r="L1" s="121"/>
      <c r="M1" s="121"/>
      <c r="N1" s="111" t="str">
        <f>Obsah!$A$1</f>
        <v>I. čtvrtletí 2019</v>
      </c>
    </row>
    <row r="2" spans="1:18" ht="7.5" customHeight="1" x14ac:dyDescent="0.2">
      <c r="A2" s="13"/>
      <c r="B2" s="13"/>
      <c r="C2" s="13"/>
      <c r="D2" s="13"/>
      <c r="E2" s="13"/>
      <c r="F2" s="13"/>
      <c r="G2" s="13"/>
      <c r="H2" s="13"/>
      <c r="I2" s="13"/>
      <c r="J2" s="13"/>
      <c r="K2" s="13"/>
      <c r="L2" s="13"/>
      <c r="M2" s="13"/>
      <c r="N2" s="13"/>
    </row>
    <row r="3" spans="1:18" x14ac:dyDescent="0.2">
      <c r="A3" s="508"/>
      <c r="B3" s="510" t="s">
        <v>48</v>
      </c>
      <c r="C3" s="510"/>
      <c r="D3" s="510"/>
      <c r="E3" s="510" t="s">
        <v>49</v>
      </c>
      <c r="F3" s="510"/>
      <c r="G3" s="510"/>
      <c r="H3" s="510" t="s">
        <v>50</v>
      </c>
      <c r="I3" s="510"/>
      <c r="J3" s="510"/>
      <c r="K3" s="510" t="s">
        <v>51</v>
      </c>
      <c r="L3" s="510"/>
      <c r="M3" s="510"/>
      <c r="N3" s="508" t="s">
        <v>7</v>
      </c>
      <c r="Q3" s="237"/>
      <c r="R3" s="237"/>
    </row>
    <row r="4" spans="1:18" x14ac:dyDescent="0.2">
      <c r="A4" s="509"/>
      <c r="B4" s="42" t="s">
        <v>8</v>
      </c>
      <c r="C4" s="42" t="s">
        <v>9</v>
      </c>
      <c r="D4" s="42" t="s">
        <v>10</v>
      </c>
      <c r="E4" s="42" t="s">
        <v>11</v>
      </c>
      <c r="F4" s="42" t="s">
        <v>12</v>
      </c>
      <c r="G4" s="42" t="s">
        <v>13</v>
      </c>
      <c r="H4" s="42" t="s">
        <v>14</v>
      </c>
      <c r="I4" s="42" t="s">
        <v>15</v>
      </c>
      <c r="J4" s="42" t="s">
        <v>16</v>
      </c>
      <c r="K4" s="42" t="s">
        <v>17</v>
      </c>
      <c r="L4" s="42" t="s">
        <v>18</v>
      </c>
      <c r="M4" s="42" t="s">
        <v>19</v>
      </c>
      <c r="N4" s="509"/>
    </row>
    <row r="5" spans="1:18" s="128" customFormat="1" x14ac:dyDescent="0.2">
      <c r="A5" s="504" t="s">
        <v>66</v>
      </c>
      <c r="B5" s="505">
        <f>SUM(B6:D6)</f>
        <v>55413.238057583425</v>
      </c>
      <c r="C5" s="506"/>
      <c r="D5" s="507"/>
      <c r="E5" s="512">
        <f>SUM(E6:G6)</f>
        <v>0</v>
      </c>
      <c r="F5" s="512"/>
      <c r="G5" s="512"/>
      <c r="H5" s="511">
        <f>SUM(H6:J6)</f>
        <v>0</v>
      </c>
      <c r="I5" s="512"/>
      <c r="J5" s="513"/>
      <c r="K5" s="511">
        <f>SUM(K6:M6)</f>
        <v>0</v>
      </c>
      <c r="L5" s="512"/>
      <c r="M5" s="513"/>
      <c r="N5" s="514">
        <f>SUM(B6:M6)</f>
        <v>55413.238057583425</v>
      </c>
      <c r="Q5" s="235"/>
      <c r="R5" s="235"/>
    </row>
    <row r="6" spans="1:18" s="128" customFormat="1" x14ac:dyDescent="0.2">
      <c r="A6" s="503"/>
      <c r="B6" s="214">
        <v>21917.137203756109</v>
      </c>
      <c r="C6" s="196">
        <v>17484.478659138731</v>
      </c>
      <c r="D6" s="215">
        <v>16011.622194688589</v>
      </c>
      <c r="E6" s="423">
        <v>0</v>
      </c>
      <c r="F6" s="423">
        <v>0</v>
      </c>
      <c r="G6" s="423">
        <v>0</v>
      </c>
      <c r="H6" s="424">
        <v>0</v>
      </c>
      <c r="I6" s="423">
        <v>0</v>
      </c>
      <c r="J6" s="425">
        <v>0</v>
      </c>
      <c r="K6" s="424">
        <v>0</v>
      </c>
      <c r="L6" s="423">
        <v>0</v>
      </c>
      <c r="M6" s="425">
        <v>0</v>
      </c>
      <c r="N6" s="501"/>
    </row>
    <row r="7" spans="1:18" ht="12.75" customHeight="1" x14ac:dyDescent="0.2">
      <c r="A7" s="502" t="s">
        <v>79</v>
      </c>
      <c r="B7" s="494">
        <f>SUM(B8:D8)</f>
        <v>2856.3625189999984</v>
      </c>
      <c r="C7" s="495"/>
      <c r="D7" s="496"/>
      <c r="E7" s="497">
        <f>SUM(E8:G8)</f>
        <v>0</v>
      </c>
      <c r="F7" s="497"/>
      <c r="G7" s="497"/>
      <c r="H7" s="498">
        <f>SUM(H8:J8)</f>
        <v>0</v>
      </c>
      <c r="I7" s="497"/>
      <c r="J7" s="499"/>
      <c r="K7" s="498">
        <f>SUM(K8:M8)</f>
        <v>0</v>
      </c>
      <c r="L7" s="497"/>
      <c r="M7" s="499"/>
      <c r="N7" s="500">
        <f>SUM(B8:M8)</f>
        <v>2856.3625189999984</v>
      </c>
      <c r="P7" s="295"/>
    </row>
    <row r="8" spans="1:18" s="128" customFormat="1" ht="12.75" customHeight="1" x14ac:dyDescent="0.2">
      <c r="A8" s="503"/>
      <c r="B8" s="214">
        <v>1016.2994609999995</v>
      </c>
      <c r="C8" s="196">
        <v>920.51376200000016</v>
      </c>
      <c r="D8" s="215">
        <v>919.54929599999878</v>
      </c>
      <c r="E8" s="423">
        <v>0</v>
      </c>
      <c r="F8" s="423">
        <v>0</v>
      </c>
      <c r="G8" s="423">
        <v>0</v>
      </c>
      <c r="H8" s="424">
        <v>0</v>
      </c>
      <c r="I8" s="423">
        <v>0</v>
      </c>
      <c r="J8" s="425">
        <v>0</v>
      </c>
      <c r="K8" s="424">
        <v>0</v>
      </c>
      <c r="L8" s="423">
        <v>0</v>
      </c>
      <c r="M8" s="425">
        <v>0</v>
      </c>
      <c r="N8" s="501"/>
      <c r="P8" s="278"/>
    </row>
    <row r="9" spans="1:18" s="186" customFormat="1" ht="12" customHeight="1" x14ac:dyDescent="0.2">
      <c r="A9" s="502" t="s">
        <v>101</v>
      </c>
      <c r="B9" s="494">
        <f>SUM(B10:D10)</f>
        <v>3797.6865543453123</v>
      </c>
      <c r="C9" s="495"/>
      <c r="D9" s="496"/>
      <c r="E9" s="497">
        <f>SUM(E10:G10)</f>
        <v>0</v>
      </c>
      <c r="F9" s="497"/>
      <c r="G9" s="497"/>
      <c r="H9" s="498">
        <f>SUM(H10:J10)</f>
        <v>0</v>
      </c>
      <c r="I9" s="497"/>
      <c r="J9" s="499"/>
      <c r="K9" s="498">
        <f>SUM(K10:M10)</f>
        <v>0</v>
      </c>
      <c r="L9" s="497"/>
      <c r="M9" s="499"/>
      <c r="N9" s="500">
        <f>SUM(B10:M10)</f>
        <v>3797.6865543453123</v>
      </c>
    </row>
    <row r="10" spans="1:18" s="186" customFormat="1" ht="12" customHeight="1" x14ac:dyDescent="0.2">
      <c r="A10" s="503"/>
      <c r="B10" s="214">
        <v>1426.9094426737465</v>
      </c>
      <c r="C10" s="196">
        <v>1152.7758927131422</v>
      </c>
      <c r="D10" s="215">
        <v>1218.0012189584238</v>
      </c>
      <c r="E10" s="423">
        <v>0</v>
      </c>
      <c r="F10" s="423">
        <v>0</v>
      </c>
      <c r="G10" s="423">
        <v>0</v>
      </c>
      <c r="H10" s="424">
        <v>0</v>
      </c>
      <c r="I10" s="423">
        <v>0</v>
      </c>
      <c r="J10" s="425">
        <v>0</v>
      </c>
      <c r="K10" s="424">
        <v>0</v>
      </c>
      <c r="L10" s="423">
        <v>0</v>
      </c>
      <c r="M10" s="425">
        <v>0</v>
      </c>
      <c r="N10" s="501"/>
      <c r="P10" s="278"/>
    </row>
    <row r="11" spans="1:18" s="13" customFormat="1" ht="12" customHeight="1" x14ac:dyDescent="0.2">
      <c r="A11" s="502" t="s">
        <v>279</v>
      </c>
      <c r="B11" s="494">
        <f>SUM(B12:D12)</f>
        <v>14598.291335214199</v>
      </c>
      <c r="C11" s="495"/>
      <c r="D11" s="496"/>
      <c r="E11" s="497">
        <f>SUM(E12:G12)</f>
        <v>0</v>
      </c>
      <c r="F11" s="497"/>
      <c r="G11" s="497"/>
      <c r="H11" s="498">
        <f>SUM(H12:J12)</f>
        <v>0</v>
      </c>
      <c r="I11" s="497"/>
      <c r="J11" s="499"/>
      <c r="K11" s="498">
        <f>SUM(K12:M12)</f>
        <v>0</v>
      </c>
      <c r="L11" s="497"/>
      <c r="M11" s="499"/>
      <c r="N11" s="500">
        <f>SUM(B12:M12)</f>
        <v>14598.291335214199</v>
      </c>
      <c r="P11" s="236"/>
      <c r="Q11" s="236"/>
      <c r="R11" s="236"/>
    </row>
    <row r="12" spans="1:18" s="186" customFormat="1" ht="12" customHeight="1" x14ac:dyDescent="0.2">
      <c r="A12" s="503"/>
      <c r="B12" s="214">
        <v>5498.9257302172819</v>
      </c>
      <c r="C12" s="196">
        <v>4551.4172871364226</v>
      </c>
      <c r="D12" s="215">
        <v>4547.9483178604933</v>
      </c>
      <c r="E12" s="423">
        <v>0</v>
      </c>
      <c r="F12" s="423">
        <v>0</v>
      </c>
      <c r="G12" s="423">
        <v>0</v>
      </c>
      <c r="H12" s="424">
        <v>0</v>
      </c>
      <c r="I12" s="423">
        <v>0</v>
      </c>
      <c r="J12" s="425">
        <v>0</v>
      </c>
      <c r="K12" s="424">
        <v>0</v>
      </c>
      <c r="L12" s="423">
        <v>0</v>
      </c>
      <c r="M12" s="425">
        <v>0</v>
      </c>
      <c r="N12" s="501"/>
      <c r="P12" s="278"/>
    </row>
    <row r="13" spans="1:18" s="13" customFormat="1" ht="12" customHeight="1" x14ac:dyDescent="0.2">
      <c r="A13" s="502" t="s">
        <v>182</v>
      </c>
      <c r="B13" s="494">
        <f>SUM(B14:D14)</f>
        <v>34097.088719023923</v>
      </c>
      <c r="C13" s="495"/>
      <c r="D13" s="496"/>
      <c r="E13" s="497">
        <f>SUM(E14:G14)</f>
        <v>0</v>
      </c>
      <c r="F13" s="497"/>
      <c r="G13" s="497"/>
      <c r="H13" s="498">
        <f>SUM(H14:J14)</f>
        <v>0</v>
      </c>
      <c r="I13" s="497"/>
      <c r="J13" s="499"/>
      <c r="K13" s="498">
        <f>SUM(K14:M14)</f>
        <v>0</v>
      </c>
      <c r="L13" s="497"/>
      <c r="M13" s="499"/>
      <c r="N13" s="500">
        <f>SUM(B14:M14)</f>
        <v>34097.088719023923</v>
      </c>
      <c r="Q13" s="236"/>
      <c r="R13" s="236"/>
    </row>
    <row r="14" spans="1:18" s="186" customFormat="1" ht="12" customHeight="1" x14ac:dyDescent="0.2">
      <c r="A14" s="503"/>
      <c r="B14" s="214">
        <v>13953.926333865071</v>
      </c>
      <c r="C14" s="196">
        <v>10839.79474228917</v>
      </c>
      <c r="D14" s="215">
        <v>9303.3676428696817</v>
      </c>
      <c r="E14" s="423">
        <v>0</v>
      </c>
      <c r="F14" s="423">
        <v>0</v>
      </c>
      <c r="G14" s="423">
        <v>0</v>
      </c>
      <c r="H14" s="424">
        <v>0</v>
      </c>
      <c r="I14" s="423">
        <v>0</v>
      </c>
      <c r="J14" s="425">
        <v>0</v>
      </c>
      <c r="K14" s="424">
        <v>0</v>
      </c>
      <c r="L14" s="423">
        <v>0</v>
      </c>
      <c r="M14" s="425">
        <v>0</v>
      </c>
      <c r="N14" s="501"/>
      <c r="P14" s="278"/>
    </row>
    <row r="15" spans="1:18" s="186" customFormat="1" ht="12" customHeight="1" x14ac:dyDescent="0.2">
      <c r="A15" s="492" t="s">
        <v>100</v>
      </c>
      <c r="B15" s="494">
        <f>SUM(B16:D16)</f>
        <v>63.808930000001055</v>
      </c>
      <c r="C15" s="495"/>
      <c r="D15" s="496"/>
      <c r="E15" s="497">
        <f>SUM(E16:G16)</f>
        <v>0</v>
      </c>
      <c r="F15" s="497"/>
      <c r="G15" s="497"/>
      <c r="H15" s="498">
        <f>SUM(H16:J16)</f>
        <v>0</v>
      </c>
      <c r="I15" s="497"/>
      <c r="J15" s="499"/>
      <c r="K15" s="498">
        <f>SUM(K16:M16)</f>
        <v>0</v>
      </c>
      <c r="L15" s="497"/>
      <c r="M15" s="499"/>
      <c r="N15" s="490">
        <f>SUM(B16:M16)</f>
        <v>63.808930000001055</v>
      </c>
    </row>
    <row r="16" spans="1:18" s="186" customFormat="1" ht="12" customHeight="1" thickBot="1" x14ac:dyDescent="0.25">
      <c r="A16" s="493"/>
      <c r="B16" s="205">
        <v>21.076236000011704</v>
      </c>
      <c r="C16" s="114">
        <v>19.976974999997765</v>
      </c>
      <c r="D16" s="206">
        <v>22.755718999991586</v>
      </c>
      <c r="E16" s="426">
        <v>0</v>
      </c>
      <c r="F16" s="426">
        <v>0</v>
      </c>
      <c r="G16" s="426">
        <v>0</v>
      </c>
      <c r="H16" s="427">
        <v>0</v>
      </c>
      <c r="I16" s="426">
        <v>0</v>
      </c>
      <c r="J16" s="428">
        <v>0</v>
      </c>
      <c r="K16" s="427">
        <v>0</v>
      </c>
      <c r="L16" s="426">
        <v>0</v>
      </c>
      <c r="M16" s="428">
        <v>0</v>
      </c>
      <c r="N16" s="491"/>
      <c r="P16" s="278"/>
    </row>
    <row r="17" spans="1:14" s="126" customFormat="1" ht="11.25" x14ac:dyDescent="0.2">
      <c r="A17" s="119"/>
      <c r="B17" s="5"/>
      <c r="C17" s="5"/>
      <c r="D17" s="5"/>
      <c r="E17" s="5"/>
      <c r="F17" s="5"/>
      <c r="G17" s="5"/>
      <c r="H17" s="5"/>
      <c r="I17" s="5"/>
      <c r="J17" s="5"/>
      <c r="K17" s="5"/>
      <c r="L17" s="5"/>
      <c r="M17" s="5"/>
      <c r="N17" s="4" t="s">
        <v>82</v>
      </c>
    </row>
    <row r="18" spans="1:14" x14ac:dyDescent="0.2">
      <c r="A18" s="189" t="str">
        <f>A5</f>
        <v>Výroba tepla brutto</v>
      </c>
      <c r="B18" s="190">
        <f t="shared" ref="B18:M18" si="0">B6</f>
        <v>21917.137203756109</v>
      </c>
      <c r="C18" s="190">
        <f t="shared" si="0"/>
        <v>17484.478659138731</v>
      </c>
      <c r="D18" s="190">
        <f t="shared" si="0"/>
        <v>16011.622194688589</v>
      </c>
      <c r="E18" s="190">
        <f t="shared" si="0"/>
        <v>0</v>
      </c>
      <c r="F18" s="190">
        <f t="shared" si="0"/>
        <v>0</v>
      </c>
      <c r="G18" s="190">
        <f t="shared" si="0"/>
        <v>0</v>
      </c>
      <c r="H18" s="190">
        <f t="shared" si="0"/>
        <v>0</v>
      </c>
      <c r="I18" s="190">
        <f t="shared" si="0"/>
        <v>0</v>
      </c>
      <c r="J18" s="190">
        <f t="shared" si="0"/>
        <v>0</v>
      </c>
      <c r="K18" s="190">
        <f t="shared" si="0"/>
        <v>0</v>
      </c>
      <c r="L18" s="190">
        <f t="shared" si="0"/>
        <v>0</v>
      </c>
      <c r="M18" s="190">
        <f t="shared" si="0"/>
        <v>0</v>
      </c>
    </row>
    <row r="19" spans="1:14" x14ac:dyDescent="0.2">
      <c r="A19" s="17" t="str">
        <f>A7</f>
        <v xml:space="preserve">Technologická vlastní spotřeba tepla </v>
      </c>
      <c r="B19" s="52">
        <f t="shared" ref="B19:M19" si="1">-B8</f>
        <v>-1016.2994609999995</v>
      </c>
      <c r="C19" s="52">
        <f t="shared" si="1"/>
        <v>-920.51376200000016</v>
      </c>
      <c r="D19" s="52">
        <f t="shared" si="1"/>
        <v>-919.54929599999878</v>
      </c>
      <c r="E19" s="52">
        <f t="shared" si="1"/>
        <v>0</v>
      </c>
      <c r="F19" s="52">
        <f t="shared" si="1"/>
        <v>0</v>
      </c>
      <c r="G19" s="52">
        <f t="shared" si="1"/>
        <v>0</v>
      </c>
      <c r="H19" s="52">
        <f t="shared" si="1"/>
        <v>0</v>
      </c>
      <c r="I19" s="52">
        <f t="shared" si="1"/>
        <v>0</v>
      </c>
      <c r="J19" s="52">
        <f t="shared" si="1"/>
        <v>0</v>
      </c>
      <c r="K19" s="52">
        <f t="shared" si="1"/>
        <v>0</v>
      </c>
      <c r="L19" s="52">
        <f t="shared" si="1"/>
        <v>0</v>
      </c>
      <c r="M19" s="52">
        <f t="shared" si="1"/>
        <v>0</v>
      </c>
    </row>
    <row r="20" spans="1:14" x14ac:dyDescent="0.2">
      <c r="A20" s="17" t="str">
        <f>A9</f>
        <v>Ztráty</v>
      </c>
      <c r="B20" s="190">
        <f t="shared" ref="B20:M20" si="2">-B10</f>
        <v>-1426.9094426737465</v>
      </c>
      <c r="C20" s="190">
        <f t="shared" si="2"/>
        <v>-1152.7758927131422</v>
      </c>
      <c r="D20" s="190">
        <f t="shared" si="2"/>
        <v>-1218.0012189584238</v>
      </c>
      <c r="E20" s="190">
        <f t="shared" si="2"/>
        <v>0</v>
      </c>
      <c r="F20" s="190">
        <f t="shared" si="2"/>
        <v>0</v>
      </c>
      <c r="G20" s="190">
        <f t="shared" si="2"/>
        <v>0</v>
      </c>
      <c r="H20" s="190">
        <f t="shared" si="2"/>
        <v>0</v>
      </c>
      <c r="I20" s="190">
        <f t="shared" si="2"/>
        <v>0</v>
      </c>
      <c r="J20" s="190">
        <f t="shared" si="2"/>
        <v>0</v>
      </c>
      <c r="K20" s="190">
        <f t="shared" si="2"/>
        <v>0</v>
      </c>
      <c r="L20" s="190">
        <f t="shared" si="2"/>
        <v>0</v>
      </c>
      <c r="M20" s="190">
        <f t="shared" si="2"/>
        <v>0</v>
      </c>
      <c r="N20" s="127"/>
    </row>
    <row r="21" spans="1:14" x14ac:dyDescent="0.2">
      <c r="A21" s="178" t="str">
        <f>A11</f>
        <v>Vlastní spotřeba tepla</v>
      </c>
      <c r="B21" s="168">
        <f>-B12</f>
        <v>-5498.9257302172819</v>
      </c>
      <c r="C21" s="168">
        <f t="shared" ref="C21:M21" si="3">-C12</f>
        <v>-4551.4172871364226</v>
      </c>
      <c r="D21" s="168">
        <f t="shared" si="3"/>
        <v>-4547.9483178604933</v>
      </c>
      <c r="E21" s="168">
        <f t="shared" si="3"/>
        <v>0</v>
      </c>
      <c r="F21" s="168">
        <f t="shared" si="3"/>
        <v>0</v>
      </c>
      <c r="G21" s="168">
        <f t="shared" si="3"/>
        <v>0</v>
      </c>
      <c r="H21" s="168">
        <f t="shared" si="3"/>
        <v>0</v>
      </c>
      <c r="I21" s="168">
        <f t="shared" si="3"/>
        <v>0</v>
      </c>
      <c r="J21" s="168">
        <f t="shared" si="3"/>
        <v>0</v>
      </c>
      <c r="K21" s="168">
        <f t="shared" si="3"/>
        <v>0</v>
      </c>
      <c r="L21" s="168">
        <f t="shared" si="3"/>
        <v>0</v>
      </c>
      <c r="M21" s="168">
        <f t="shared" si="3"/>
        <v>0</v>
      </c>
      <c r="N21" s="127"/>
    </row>
    <row r="22" spans="1:14" x14ac:dyDescent="0.2">
      <c r="A22" s="178" t="str">
        <f>A13</f>
        <v>Dodávky tepla</v>
      </c>
      <c r="B22" s="168">
        <f t="shared" ref="B22:M22" si="4">-B14</f>
        <v>-13953.926333865071</v>
      </c>
      <c r="C22" s="168">
        <f t="shared" si="4"/>
        <v>-10839.79474228917</v>
      </c>
      <c r="D22" s="168">
        <f t="shared" si="4"/>
        <v>-9303.3676428696817</v>
      </c>
      <c r="E22" s="168">
        <f t="shared" si="4"/>
        <v>0</v>
      </c>
      <c r="F22" s="168">
        <f t="shared" si="4"/>
        <v>0</v>
      </c>
      <c r="G22" s="168">
        <f t="shared" si="4"/>
        <v>0</v>
      </c>
      <c r="H22" s="168">
        <f t="shared" si="4"/>
        <v>0</v>
      </c>
      <c r="I22" s="168">
        <f t="shared" si="4"/>
        <v>0</v>
      </c>
      <c r="J22" s="168">
        <f t="shared" si="4"/>
        <v>0</v>
      </c>
      <c r="K22" s="168">
        <f t="shared" si="4"/>
        <v>0</v>
      </c>
      <c r="L22" s="168">
        <f t="shared" si="4"/>
        <v>0</v>
      </c>
      <c r="M22" s="168">
        <f t="shared" si="4"/>
        <v>0</v>
      </c>
    </row>
    <row r="23" spans="1:14" x14ac:dyDescent="0.2">
      <c r="A23" s="178" t="str">
        <f>A15</f>
        <v>Bilanční rozdíl</v>
      </c>
      <c r="B23" s="168">
        <f t="shared" ref="B23:M23" si="5">-B16</f>
        <v>-21.076236000011704</v>
      </c>
      <c r="C23" s="168">
        <f t="shared" si="5"/>
        <v>-19.976974999997765</v>
      </c>
      <c r="D23" s="168">
        <f t="shared" si="5"/>
        <v>-22.755718999991586</v>
      </c>
      <c r="E23" s="168">
        <f t="shared" si="5"/>
        <v>0</v>
      </c>
      <c r="F23" s="168">
        <f t="shared" si="5"/>
        <v>0</v>
      </c>
      <c r="G23" s="168">
        <f t="shared" si="5"/>
        <v>0</v>
      </c>
      <c r="H23" s="168">
        <f t="shared" si="5"/>
        <v>0</v>
      </c>
      <c r="I23" s="168">
        <f t="shared" si="5"/>
        <v>0</v>
      </c>
      <c r="J23" s="168">
        <f t="shared" si="5"/>
        <v>0</v>
      </c>
      <c r="K23" s="168">
        <f t="shared" si="5"/>
        <v>0</v>
      </c>
      <c r="L23" s="168">
        <f t="shared" si="5"/>
        <v>0</v>
      </c>
      <c r="M23" s="168">
        <f t="shared" si="5"/>
        <v>0</v>
      </c>
    </row>
    <row r="42" spans="1:4" x14ac:dyDescent="0.2">
      <c r="A42" s="221"/>
      <c r="B42" s="227"/>
      <c r="C42" s="222"/>
      <c r="D42" s="222"/>
    </row>
    <row r="43" spans="1:4" x14ac:dyDescent="0.2">
      <c r="B43" s="222"/>
      <c r="C43" s="222"/>
      <c r="D43" s="222"/>
    </row>
    <row r="44" spans="1:4" x14ac:dyDescent="0.2">
      <c r="B44" s="222"/>
      <c r="C44" s="222"/>
      <c r="D44" s="222"/>
    </row>
  </sheetData>
  <mergeCells count="42">
    <mergeCell ref="N7:N8"/>
    <mergeCell ref="A7:A8"/>
    <mergeCell ref="A5:A6"/>
    <mergeCell ref="B5:D5"/>
    <mergeCell ref="A3:A4"/>
    <mergeCell ref="B3:D3"/>
    <mergeCell ref="E3:G3"/>
    <mergeCell ref="K5:M5"/>
    <mergeCell ref="N3:N4"/>
    <mergeCell ref="E5:G5"/>
    <mergeCell ref="H5:J5"/>
    <mergeCell ref="N5:N6"/>
    <mergeCell ref="H3:J3"/>
    <mergeCell ref="K3:M3"/>
    <mergeCell ref="B7:D7"/>
    <mergeCell ref="E7:G7"/>
    <mergeCell ref="H7:J7"/>
    <mergeCell ref="K7:M7"/>
    <mergeCell ref="A13:A14"/>
    <mergeCell ref="B13:D13"/>
    <mergeCell ref="E13:G13"/>
    <mergeCell ref="E9:G9"/>
    <mergeCell ref="H9:J9"/>
    <mergeCell ref="K9:M9"/>
    <mergeCell ref="A9:A10"/>
    <mergeCell ref="B9:D9"/>
    <mergeCell ref="N9:N10"/>
    <mergeCell ref="N13:N14"/>
    <mergeCell ref="A11:A12"/>
    <mergeCell ref="B11:D11"/>
    <mergeCell ref="E11:G11"/>
    <mergeCell ref="H11:J11"/>
    <mergeCell ref="K11:M11"/>
    <mergeCell ref="H13:J13"/>
    <mergeCell ref="K13:M13"/>
    <mergeCell ref="N11:N12"/>
    <mergeCell ref="N15:N16"/>
    <mergeCell ref="A15:A16"/>
    <mergeCell ref="B15:D15"/>
    <mergeCell ref="E15:G15"/>
    <mergeCell ref="H15:J15"/>
    <mergeCell ref="K15:M15"/>
  </mergeCells>
  <phoneticPr fontId="3" type="noConversion"/>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Q39"/>
  <sheetViews>
    <sheetView showGridLines="0" zoomScaleNormal="100" workbookViewId="0">
      <selection activeCell="R29" sqref="R29"/>
    </sheetView>
  </sheetViews>
  <sheetFormatPr defaultRowHeight="12" x14ac:dyDescent="0.2"/>
  <cols>
    <col min="1" max="1" width="30.85546875" style="112" customWidth="1"/>
    <col min="2" max="13" width="8.5703125" style="112" customWidth="1"/>
    <col min="14" max="14" width="10.42578125" style="112" customWidth="1"/>
    <col min="15" max="15" width="8.42578125" style="112" customWidth="1"/>
    <col min="16" max="16" width="11.42578125" style="112" bestFit="1" customWidth="1"/>
    <col min="17" max="16384" width="9.140625" style="112"/>
  </cols>
  <sheetData>
    <row r="1" spans="1:17" s="125" customFormat="1" ht="18.75" x14ac:dyDescent="0.3">
      <c r="A1" s="21" t="s">
        <v>147</v>
      </c>
      <c r="B1" s="121"/>
      <c r="C1" s="121"/>
      <c r="D1" s="121"/>
      <c r="E1" s="121"/>
      <c r="F1" s="121"/>
      <c r="G1" s="121"/>
      <c r="H1" s="121"/>
      <c r="I1" s="121"/>
      <c r="J1" s="121"/>
      <c r="K1" s="121"/>
      <c r="L1" s="121"/>
      <c r="M1" s="121"/>
      <c r="N1" s="111" t="str">
        <f>Obsah!$A$1</f>
        <v>I. čtvrtletí 2019</v>
      </c>
    </row>
    <row r="2" spans="1:17" ht="7.5" customHeight="1" x14ac:dyDescent="0.2">
      <c r="A2" s="13"/>
      <c r="B2" s="13"/>
      <c r="C2" s="13"/>
      <c r="D2" s="13"/>
      <c r="E2" s="13"/>
      <c r="F2" s="13"/>
      <c r="G2" s="13"/>
      <c r="H2" s="13"/>
      <c r="I2" s="13"/>
      <c r="J2" s="13"/>
      <c r="K2" s="13"/>
      <c r="L2" s="13"/>
      <c r="M2" s="13"/>
      <c r="N2" s="13"/>
    </row>
    <row r="3" spans="1:17" x14ac:dyDescent="0.2">
      <c r="A3" s="508"/>
      <c r="B3" s="510" t="s">
        <v>48</v>
      </c>
      <c r="C3" s="510"/>
      <c r="D3" s="510"/>
      <c r="E3" s="510" t="s">
        <v>49</v>
      </c>
      <c r="F3" s="510"/>
      <c r="G3" s="510"/>
      <c r="H3" s="510" t="s">
        <v>50</v>
      </c>
      <c r="I3" s="510"/>
      <c r="J3" s="510"/>
      <c r="K3" s="510" t="s">
        <v>51</v>
      </c>
      <c r="L3" s="510"/>
      <c r="M3" s="510"/>
      <c r="N3" s="508" t="s">
        <v>7</v>
      </c>
    </row>
    <row r="4" spans="1:17" x14ac:dyDescent="0.2">
      <c r="A4" s="509"/>
      <c r="B4" s="185" t="s">
        <v>8</v>
      </c>
      <c r="C4" s="185" t="s">
        <v>9</v>
      </c>
      <c r="D4" s="185" t="s">
        <v>10</v>
      </c>
      <c r="E4" s="185" t="s">
        <v>11</v>
      </c>
      <c r="F4" s="185" t="s">
        <v>12</v>
      </c>
      <c r="G4" s="185" t="s">
        <v>13</v>
      </c>
      <c r="H4" s="185" t="s">
        <v>14</v>
      </c>
      <c r="I4" s="185" t="s">
        <v>15</v>
      </c>
      <c r="J4" s="185" t="s">
        <v>16</v>
      </c>
      <c r="K4" s="185" t="s">
        <v>17</v>
      </c>
      <c r="L4" s="185" t="s">
        <v>18</v>
      </c>
      <c r="M4" s="185" t="s">
        <v>19</v>
      </c>
      <c r="N4" s="509"/>
    </row>
    <row r="5" spans="1:17" s="128" customFormat="1" x14ac:dyDescent="0.2">
      <c r="A5" s="516" t="s">
        <v>66</v>
      </c>
      <c r="B5" s="518">
        <f>SUM(B6:D6)</f>
        <v>55413.238057583425</v>
      </c>
      <c r="C5" s="519"/>
      <c r="D5" s="520"/>
      <c r="E5" s="521">
        <f>SUM(E6:G6)</f>
        <v>0</v>
      </c>
      <c r="F5" s="521"/>
      <c r="G5" s="521"/>
      <c r="H5" s="522">
        <f>SUM(H6:J6)</f>
        <v>0</v>
      </c>
      <c r="I5" s="521"/>
      <c r="J5" s="523"/>
      <c r="K5" s="522">
        <f>SUM(K6:M6)</f>
        <v>0</v>
      </c>
      <c r="L5" s="521"/>
      <c r="M5" s="523"/>
      <c r="N5" s="515">
        <f>SUM(N7:N22)</f>
        <v>55413.238057583432</v>
      </c>
    </row>
    <row r="6" spans="1:17" s="128" customFormat="1" x14ac:dyDescent="0.2">
      <c r="A6" s="517"/>
      <c r="B6" s="197">
        <f t="shared" ref="B6:M6" si="0">SUM(B7:B22)</f>
        <v>21917.137203756109</v>
      </c>
      <c r="C6" s="65">
        <f t="shared" si="0"/>
        <v>17484.478659138731</v>
      </c>
      <c r="D6" s="198">
        <f t="shared" si="0"/>
        <v>16011.622194688589</v>
      </c>
      <c r="E6" s="438">
        <f t="shared" si="0"/>
        <v>0</v>
      </c>
      <c r="F6" s="438">
        <f t="shared" si="0"/>
        <v>0</v>
      </c>
      <c r="G6" s="438">
        <f t="shared" si="0"/>
        <v>0</v>
      </c>
      <c r="H6" s="439">
        <f t="shared" si="0"/>
        <v>0</v>
      </c>
      <c r="I6" s="438">
        <f t="shared" si="0"/>
        <v>0</v>
      </c>
      <c r="J6" s="440">
        <f t="shared" si="0"/>
        <v>0</v>
      </c>
      <c r="K6" s="439">
        <f t="shared" si="0"/>
        <v>0</v>
      </c>
      <c r="L6" s="438">
        <f t="shared" si="0"/>
        <v>0</v>
      </c>
      <c r="M6" s="440">
        <f t="shared" si="0"/>
        <v>0</v>
      </c>
      <c r="N6" s="500"/>
    </row>
    <row r="7" spans="1:17" x14ac:dyDescent="0.2">
      <c r="A7" s="36" t="s">
        <v>44</v>
      </c>
      <c r="B7" s="203">
        <v>1961.2180019999996</v>
      </c>
      <c r="C7" s="120">
        <v>1713.5397129999994</v>
      </c>
      <c r="D7" s="200">
        <v>1831.5983630000001</v>
      </c>
      <c r="E7" s="429">
        <v>0</v>
      </c>
      <c r="F7" s="429">
        <v>0</v>
      </c>
      <c r="G7" s="429">
        <v>0</v>
      </c>
      <c r="H7" s="430">
        <v>0</v>
      </c>
      <c r="I7" s="429">
        <v>0</v>
      </c>
      <c r="J7" s="431">
        <v>0</v>
      </c>
      <c r="K7" s="430">
        <v>0</v>
      </c>
      <c r="L7" s="429">
        <v>0</v>
      </c>
      <c r="M7" s="431">
        <v>0</v>
      </c>
      <c r="N7" s="39">
        <f t="shared" ref="N7:N22" si="1">SUM(B7:M7)</f>
        <v>5506.3560779999989</v>
      </c>
      <c r="P7" s="227"/>
    </row>
    <row r="8" spans="1:17" x14ac:dyDescent="0.2">
      <c r="A8" s="47" t="s">
        <v>43</v>
      </c>
      <c r="B8" s="204">
        <v>415.52389599999981</v>
      </c>
      <c r="C8" s="113">
        <v>370.78540899999967</v>
      </c>
      <c r="D8" s="202">
        <v>385.40923499999957</v>
      </c>
      <c r="E8" s="432">
        <v>0</v>
      </c>
      <c r="F8" s="433">
        <v>0</v>
      </c>
      <c r="G8" s="434">
        <v>0</v>
      </c>
      <c r="H8" s="435">
        <v>0</v>
      </c>
      <c r="I8" s="433">
        <v>0</v>
      </c>
      <c r="J8" s="436">
        <v>0</v>
      </c>
      <c r="K8" s="435">
        <v>0</v>
      </c>
      <c r="L8" s="433">
        <v>0</v>
      </c>
      <c r="M8" s="436">
        <v>0</v>
      </c>
      <c r="N8" s="40">
        <f t="shared" si="1"/>
        <v>1171.7185399999992</v>
      </c>
      <c r="P8" s="227"/>
    </row>
    <row r="9" spans="1:17" x14ac:dyDescent="0.2">
      <c r="A9" s="47" t="s">
        <v>42</v>
      </c>
      <c r="B9" s="204">
        <v>2748.653237</v>
      </c>
      <c r="C9" s="113">
        <v>1833.5434520000003</v>
      </c>
      <c r="D9" s="202">
        <v>1581.2570430000001</v>
      </c>
      <c r="E9" s="432">
        <v>0</v>
      </c>
      <c r="F9" s="433">
        <v>0</v>
      </c>
      <c r="G9" s="434">
        <v>0</v>
      </c>
      <c r="H9" s="435">
        <v>0</v>
      </c>
      <c r="I9" s="433">
        <v>0</v>
      </c>
      <c r="J9" s="436">
        <v>0</v>
      </c>
      <c r="K9" s="435">
        <v>0</v>
      </c>
      <c r="L9" s="433">
        <v>0</v>
      </c>
      <c r="M9" s="436">
        <v>0</v>
      </c>
      <c r="N9" s="40">
        <f t="shared" si="1"/>
        <v>6163.4537319999999</v>
      </c>
      <c r="P9" s="227"/>
    </row>
    <row r="10" spans="1:17" x14ac:dyDescent="0.2">
      <c r="A10" s="36" t="s">
        <v>67</v>
      </c>
      <c r="B10" s="204">
        <v>1.0918239999999999</v>
      </c>
      <c r="C10" s="113">
        <v>1.0474460000000001</v>
      </c>
      <c r="D10" s="202">
        <v>1.521258</v>
      </c>
      <c r="E10" s="432">
        <v>0</v>
      </c>
      <c r="F10" s="433">
        <v>0</v>
      </c>
      <c r="G10" s="434">
        <v>0</v>
      </c>
      <c r="H10" s="435">
        <v>0</v>
      </c>
      <c r="I10" s="433">
        <v>0</v>
      </c>
      <c r="J10" s="436">
        <v>0</v>
      </c>
      <c r="K10" s="435">
        <v>0</v>
      </c>
      <c r="L10" s="433">
        <v>0</v>
      </c>
      <c r="M10" s="436">
        <v>0</v>
      </c>
      <c r="N10" s="40">
        <f t="shared" si="1"/>
        <v>3.6605279999999998</v>
      </c>
      <c r="P10" s="227"/>
    </row>
    <row r="11" spans="1:17" x14ac:dyDescent="0.2">
      <c r="A11" s="47" t="s">
        <v>68</v>
      </c>
      <c r="B11" s="204">
        <v>1.515936</v>
      </c>
      <c r="C11" s="113">
        <v>1.120344</v>
      </c>
      <c r="D11" s="202">
        <v>1.152612</v>
      </c>
      <c r="E11" s="432">
        <v>0</v>
      </c>
      <c r="F11" s="433">
        <v>0</v>
      </c>
      <c r="G11" s="434">
        <v>0</v>
      </c>
      <c r="H11" s="435">
        <v>0</v>
      </c>
      <c r="I11" s="433">
        <v>0</v>
      </c>
      <c r="J11" s="436">
        <v>0</v>
      </c>
      <c r="K11" s="435">
        <v>0</v>
      </c>
      <c r="L11" s="433">
        <v>0</v>
      </c>
      <c r="M11" s="436">
        <v>0</v>
      </c>
      <c r="N11" s="40">
        <f t="shared" si="1"/>
        <v>3.7888920000000001</v>
      </c>
      <c r="P11" s="227"/>
      <c r="Q11" s="437"/>
    </row>
    <row r="12" spans="1:17" x14ac:dyDescent="0.2">
      <c r="A12" s="36" t="s">
        <v>69</v>
      </c>
      <c r="B12" s="204">
        <v>5.8230000000000001E-3</v>
      </c>
      <c r="C12" s="113">
        <v>1.7783E-2</v>
      </c>
      <c r="D12" s="202">
        <v>3.0668000000000001E-2</v>
      </c>
      <c r="E12" s="432">
        <v>0</v>
      </c>
      <c r="F12" s="433">
        <v>0</v>
      </c>
      <c r="G12" s="434">
        <v>0</v>
      </c>
      <c r="H12" s="435">
        <v>0</v>
      </c>
      <c r="I12" s="433">
        <v>0</v>
      </c>
      <c r="J12" s="436">
        <v>0</v>
      </c>
      <c r="K12" s="435">
        <v>0</v>
      </c>
      <c r="L12" s="433">
        <v>0</v>
      </c>
      <c r="M12" s="436">
        <v>0</v>
      </c>
      <c r="N12" s="40">
        <f t="shared" si="1"/>
        <v>5.4274000000000003E-2</v>
      </c>
      <c r="P12" s="227"/>
    </row>
    <row r="13" spans="1:17" x14ac:dyDescent="0.2">
      <c r="A13" s="47" t="s">
        <v>41</v>
      </c>
      <c r="B13" s="204">
        <v>9898.8271440000008</v>
      </c>
      <c r="C13" s="113">
        <v>8020.6799299999984</v>
      </c>
      <c r="D13" s="202">
        <v>7005.2647850000012</v>
      </c>
      <c r="E13" s="432">
        <v>0</v>
      </c>
      <c r="F13" s="433">
        <v>0</v>
      </c>
      <c r="G13" s="434">
        <v>0</v>
      </c>
      <c r="H13" s="435">
        <v>0</v>
      </c>
      <c r="I13" s="433">
        <v>0</v>
      </c>
      <c r="J13" s="436">
        <v>0</v>
      </c>
      <c r="K13" s="435">
        <v>0</v>
      </c>
      <c r="L13" s="433">
        <v>0</v>
      </c>
      <c r="M13" s="436">
        <v>0</v>
      </c>
      <c r="N13" s="40">
        <f t="shared" si="1"/>
        <v>24924.771859</v>
      </c>
      <c r="P13" s="227"/>
    </row>
    <row r="14" spans="1:17" x14ac:dyDescent="0.2">
      <c r="A14" s="47" t="s">
        <v>80</v>
      </c>
      <c r="B14" s="204">
        <v>152.78700000000001</v>
      </c>
      <c r="C14" s="113">
        <v>118.488</v>
      </c>
      <c r="D14" s="202">
        <v>100.035</v>
      </c>
      <c r="E14" s="432">
        <v>0</v>
      </c>
      <c r="F14" s="433">
        <v>0</v>
      </c>
      <c r="G14" s="434">
        <v>0</v>
      </c>
      <c r="H14" s="435">
        <v>0</v>
      </c>
      <c r="I14" s="433">
        <v>0</v>
      </c>
      <c r="J14" s="436">
        <v>0</v>
      </c>
      <c r="K14" s="435">
        <v>0</v>
      </c>
      <c r="L14" s="433">
        <v>0</v>
      </c>
      <c r="M14" s="436">
        <v>0</v>
      </c>
      <c r="N14" s="40">
        <f t="shared" ref="N14" si="2">SUM(B14:M14)</f>
        <v>371.30999999999995</v>
      </c>
      <c r="P14" s="227"/>
    </row>
    <row r="15" spans="1:17" x14ac:dyDescent="0.2">
      <c r="A15" s="47" t="s">
        <v>40</v>
      </c>
      <c r="B15" s="204">
        <v>6.6599999999999993E-2</v>
      </c>
      <c r="C15" s="113">
        <v>3.7350000000000001E-2</v>
      </c>
      <c r="D15" s="202">
        <v>2.8559999999999999E-2</v>
      </c>
      <c r="E15" s="432">
        <v>0</v>
      </c>
      <c r="F15" s="433">
        <v>0</v>
      </c>
      <c r="G15" s="434">
        <v>0</v>
      </c>
      <c r="H15" s="435">
        <v>0</v>
      </c>
      <c r="I15" s="433">
        <v>0</v>
      </c>
      <c r="J15" s="436">
        <v>0</v>
      </c>
      <c r="K15" s="435">
        <v>0</v>
      </c>
      <c r="L15" s="433">
        <v>0</v>
      </c>
      <c r="M15" s="436">
        <v>0</v>
      </c>
      <c r="N15" s="40">
        <f t="shared" si="1"/>
        <v>0.13250999999999999</v>
      </c>
      <c r="P15" s="227"/>
    </row>
    <row r="16" spans="1:17" x14ac:dyDescent="0.2">
      <c r="A16" s="47" t="s">
        <v>39</v>
      </c>
      <c r="B16" s="204">
        <v>677.76202699999999</v>
      </c>
      <c r="C16" s="113">
        <v>582.17765599999996</v>
      </c>
      <c r="D16" s="202">
        <v>650.00485400000002</v>
      </c>
      <c r="E16" s="432">
        <v>0</v>
      </c>
      <c r="F16" s="433">
        <v>0</v>
      </c>
      <c r="G16" s="434">
        <v>0</v>
      </c>
      <c r="H16" s="435">
        <v>0</v>
      </c>
      <c r="I16" s="433">
        <v>0</v>
      </c>
      <c r="J16" s="436">
        <v>0</v>
      </c>
      <c r="K16" s="435">
        <v>0</v>
      </c>
      <c r="L16" s="433">
        <v>0</v>
      </c>
      <c r="M16" s="436">
        <v>0</v>
      </c>
      <c r="N16" s="40">
        <f t="shared" si="1"/>
        <v>1909.9445370000001</v>
      </c>
      <c r="P16" s="227"/>
    </row>
    <row r="17" spans="1:16" x14ac:dyDescent="0.2">
      <c r="A17" s="47" t="s">
        <v>38</v>
      </c>
      <c r="B17" s="204">
        <v>88.855165999999997</v>
      </c>
      <c r="C17" s="113">
        <v>66.856408999999999</v>
      </c>
      <c r="D17" s="202">
        <v>70.396722999999994</v>
      </c>
      <c r="E17" s="432">
        <v>0</v>
      </c>
      <c r="F17" s="433">
        <v>0</v>
      </c>
      <c r="G17" s="434">
        <v>0</v>
      </c>
      <c r="H17" s="435">
        <v>0</v>
      </c>
      <c r="I17" s="433">
        <v>0</v>
      </c>
      <c r="J17" s="436">
        <v>0</v>
      </c>
      <c r="K17" s="435">
        <v>0</v>
      </c>
      <c r="L17" s="433">
        <v>0</v>
      </c>
      <c r="M17" s="436">
        <v>0</v>
      </c>
      <c r="N17" s="40">
        <f t="shared" si="1"/>
        <v>226.10829799999999</v>
      </c>
      <c r="P17" s="227"/>
    </row>
    <row r="18" spans="1:16" x14ac:dyDescent="0.2">
      <c r="A18" s="47" t="s">
        <v>37</v>
      </c>
      <c r="B18" s="204">
        <v>447.54699302606815</v>
      </c>
      <c r="C18" s="113">
        <v>388.02780111172365</v>
      </c>
      <c r="D18" s="202">
        <v>400.67906798092179</v>
      </c>
      <c r="E18" s="432">
        <v>0</v>
      </c>
      <c r="F18" s="433">
        <v>0</v>
      </c>
      <c r="G18" s="434">
        <v>0</v>
      </c>
      <c r="H18" s="435">
        <v>0</v>
      </c>
      <c r="I18" s="433">
        <v>0</v>
      </c>
      <c r="J18" s="436">
        <v>0</v>
      </c>
      <c r="K18" s="435">
        <v>0</v>
      </c>
      <c r="L18" s="433">
        <v>0</v>
      </c>
      <c r="M18" s="436">
        <v>0</v>
      </c>
      <c r="N18" s="40">
        <f t="shared" si="1"/>
        <v>1236.2538621187136</v>
      </c>
      <c r="P18" s="227"/>
    </row>
    <row r="19" spans="1:16" x14ac:dyDescent="0.2">
      <c r="A19" s="47" t="s">
        <v>36</v>
      </c>
      <c r="B19" s="204">
        <v>1033.648524</v>
      </c>
      <c r="C19" s="113">
        <v>889.27497800000003</v>
      </c>
      <c r="D19" s="202">
        <v>918.19052399999987</v>
      </c>
      <c r="E19" s="432">
        <v>0</v>
      </c>
      <c r="F19" s="433">
        <v>0</v>
      </c>
      <c r="G19" s="434">
        <v>0</v>
      </c>
      <c r="H19" s="435">
        <v>0</v>
      </c>
      <c r="I19" s="433">
        <v>0</v>
      </c>
      <c r="J19" s="436">
        <v>0</v>
      </c>
      <c r="K19" s="435">
        <v>0</v>
      </c>
      <c r="L19" s="433">
        <v>0</v>
      </c>
      <c r="M19" s="436">
        <v>0</v>
      </c>
      <c r="N19" s="40">
        <f t="shared" si="1"/>
        <v>2841.1140260000002</v>
      </c>
      <c r="P19" s="227"/>
    </row>
    <row r="20" spans="1:16" x14ac:dyDescent="0.2">
      <c r="A20" s="47" t="s">
        <v>3</v>
      </c>
      <c r="B20" s="204">
        <v>0</v>
      </c>
      <c r="C20" s="113">
        <v>0</v>
      </c>
      <c r="D20" s="202">
        <v>0</v>
      </c>
      <c r="E20" s="432">
        <v>0</v>
      </c>
      <c r="F20" s="433">
        <v>0</v>
      </c>
      <c r="G20" s="434">
        <v>0</v>
      </c>
      <c r="H20" s="435">
        <v>0</v>
      </c>
      <c r="I20" s="433">
        <v>0</v>
      </c>
      <c r="J20" s="436">
        <v>0</v>
      </c>
      <c r="K20" s="435">
        <v>0</v>
      </c>
      <c r="L20" s="433">
        <v>0</v>
      </c>
      <c r="M20" s="436">
        <v>0</v>
      </c>
      <c r="N20" s="40">
        <f t="shared" si="1"/>
        <v>0</v>
      </c>
      <c r="P20" s="227"/>
    </row>
    <row r="21" spans="1:16" x14ac:dyDescent="0.2">
      <c r="A21" s="47" t="s">
        <v>35</v>
      </c>
      <c r="B21" s="204">
        <v>8.3447849999999981</v>
      </c>
      <c r="C21" s="113">
        <v>7.3088570000000015</v>
      </c>
      <c r="D21" s="202">
        <v>6.6368159999999978</v>
      </c>
      <c r="E21" s="432">
        <v>0</v>
      </c>
      <c r="F21" s="433">
        <v>0</v>
      </c>
      <c r="G21" s="434">
        <v>0</v>
      </c>
      <c r="H21" s="435">
        <v>0</v>
      </c>
      <c r="I21" s="433">
        <v>0</v>
      </c>
      <c r="J21" s="436">
        <v>0</v>
      </c>
      <c r="K21" s="435">
        <v>0</v>
      </c>
      <c r="L21" s="433">
        <v>0</v>
      </c>
      <c r="M21" s="436">
        <v>0</v>
      </c>
      <c r="N21" s="40">
        <f t="shared" si="1"/>
        <v>22.290457999999997</v>
      </c>
      <c r="P21" s="227"/>
    </row>
    <row r="22" spans="1:16" ht="12.75" thickBot="1" x14ac:dyDescent="0.25">
      <c r="A22" s="37" t="s">
        <v>34</v>
      </c>
      <c r="B22" s="205">
        <v>4481.2902467300355</v>
      </c>
      <c r="C22" s="114">
        <v>3491.573531027012</v>
      </c>
      <c r="D22" s="206">
        <v>3059.4166857076648</v>
      </c>
      <c r="E22" s="426">
        <v>0</v>
      </c>
      <c r="F22" s="426">
        <v>0</v>
      </c>
      <c r="G22" s="426">
        <v>0</v>
      </c>
      <c r="H22" s="427">
        <v>0</v>
      </c>
      <c r="I22" s="426">
        <v>0</v>
      </c>
      <c r="J22" s="428">
        <v>0</v>
      </c>
      <c r="K22" s="427">
        <v>0</v>
      </c>
      <c r="L22" s="426">
        <v>0</v>
      </c>
      <c r="M22" s="428">
        <v>0</v>
      </c>
      <c r="N22" s="41">
        <f t="shared" si="1"/>
        <v>11032.280463464713</v>
      </c>
      <c r="P22" s="227"/>
    </row>
    <row r="23" spans="1:16" s="126" customFormat="1" ht="11.25" x14ac:dyDescent="0.2">
      <c r="A23" s="119"/>
      <c r="B23" s="5"/>
      <c r="C23" s="5"/>
      <c r="D23" s="5"/>
      <c r="E23" s="5"/>
      <c r="F23" s="5"/>
      <c r="G23" s="5"/>
      <c r="H23" s="5"/>
      <c r="I23" s="5"/>
      <c r="J23" s="5"/>
      <c r="K23" s="5"/>
      <c r="L23" s="5"/>
      <c r="M23" s="5"/>
      <c r="N23" s="4" t="s">
        <v>82</v>
      </c>
    </row>
    <row r="24" spans="1:16" x14ac:dyDescent="0.2">
      <c r="A24" s="225" t="s">
        <v>44</v>
      </c>
      <c r="B24" s="52">
        <v>5506.3560779999989</v>
      </c>
      <c r="C24" s="13"/>
      <c r="D24" s="13"/>
      <c r="E24" s="13"/>
      <c r="F24" s="13"/>
      <c r="G24" s="13"/>
      <c r="H24" s="13"/>
      <c r="I24" s="13"/>
      <c r="J24" s="13"/>
      <c r="K24" s="13"/>
      <c r="L24" s="13"/>
      <c r="M24" s="13"/>
    </row>
    <row r="25" spans="1:16" x14ac:dyDescent="0.2">
      <c r="A25" s="225" t="s">
        <v>43</v>
      </c>
      <c r="B25" s="52">
        <v>1171.7185399999992</v>
      </c>
    </row>
    <row r="26" spans="1:16" x14ac:dyDescent="0.2">
      <c r="A26" s="225" t="s">
        <v>42</v>
      </c>
      <c r="B26" s="52">
        <v>6163.4537319999999</v>
      </c>
      <c r="C26" s="127"/>
      <c r="D26" s="127"/>
      <c r="E26" s="127"/>
      <c r="F26" s="127"/>
      <c r="G26" s="127"/>
      <c r="H26" s="127"/>
      <c r="I26" s="127"/>
      <c r="J26" s="127"/>
      <c r="K26" s="127"/>
      <c r="L26" s="127"/>
      <c r="M26" s="127"/>
      <c r="N26" s="127"/>
    </row>
    <row r="27" spans="1:16" x14ac:dyDescent="0.2">
      <c r="A27" s="225" t="s">
        <v>67</v>
      </c>
      <c r="B27" s="52">
        <v>3.6605279999999998</v>
      </c>
      <c r="C27" s="127"/>
      <c r="D27" s="127"/>
      <c r="E27" s="127"/>
      <c r="F27" s="127"/>
      <c r="G27" s="127"/>
      <c r="H27" s="127"/>
      <c r="I27" s="127"/>
      <c r="J27" s="127"/>
      <c r="K27" s="127"/>
      <c r="L27" s="127"/>
      <c r="M27" s="127"/>
      <c r="N27" s="127"/>
    </row>
    <row r="28" spans="1:16" x14ac:dyDescent="0.2">
      <c r="A28" s="225" t="s">
        <v>68</v>
      </c>
      <c r="B28" s="52">
        <v>3.7888920000000001</v>
      </c>
    </row>
    <row r="29" spans="1:16" x14ac:dyDescent="0.2">
      <c r="A29" s="225" t="s">
        <v>69</v>
      </c>
      <c r="B29" s="52">
        <v>5.4274000000000003E-2</v>
      </c>
    </row>
    <row r="30" spans="1:16" x14ac:dyDescent="0.2">
      <c r="A30" s="225" t="s">
        <v>41</v>
      </c>
      <c r="B30" s="52">
        <v>24924.771859</v>
      </c>
    </row>
    <row r="31" spans="1:16" x14ac:dyDescent="0.2">
      <c r="A31" s="225" t="s">
        <v>80</v>
      </c>
      <c r="B31" s="52">
        <v>371.30999999999995</v>
      </c>
    </row>
    <row r="32" spans="1:16" x14ac:dyDescent="0.2">
      <c r="A32" s="225" t="s">
        <v>40</v>
      </c>
      <c r="B32" s="52">
        <v>0.13250999999999999</v>
      </c>
    </row>
    <row r="33" spans="1:2" x14ac:dyDescent="0.2">
      <c r="A33" s="225" t="s">
        <v>39</v>
      </c>
      <c r="B33" s="52">
        <v>1909.9445370000001</v>
      </c>
    </row>
    <row r="34" spans="1:2" x14ac:dyDescent="0.2">
      <c r="A34" s="225" t="s">
        <v>38</v>
      </c>
      <c r="B34" s="52">
        <v>226.10829799999999</v>
      </c>
    </row>
    <row r="35" spans="1:2" x14ac:dyDescent="0.2">
      <c r="A35" s="225" t="s">
        <v>37</v>
      </c>
      <c r="B35" s="52">
        <v>1236.2538621187136</v>
      </c>
    </row>
    <row r="36" spans="1:2" x14ac:dyDescent="0.2">
      <c r="A36" s="225" t="s">
        <v>36</v>
      </c>
      <c r="B36" s="52">
        <v>2841.1140260000002</v>
      </c>
    </row>
    <row r="37" spans="1:2" x14ac:dyDescent="0.2">
      <c r="A37" s="225" t="s">
        <v>3</v>
      </c>
      <c r="B37" s="52">
        <v>0</v>
      </c>
    </row>
    <row r="38" spans="1:2" x14ac:dyDescent="0.2">
      <c r="A38" s="225" t="s">
        <v>35</v>
      </c>
      <c r="B38" s="52">
        <v>22.290457999999997</v>
      </c>
    </row>
    <row r="39" spans="1:2" x14ac:dyDescent="0.2">
      <c r="A39" s="225" t="s">
        <v>34</v>
      </c>
      <c r="B39" s="52">
        <v>11032.280463464713</v>
      </c>
    </row>
  </sheetData>
  <mergeCells count="12">
    <mergeCell ref="N3:N4"/>
    <mergeCell ref="A3:A4"/>
    <mergeCell ref="B3:D3"/>
    <mergeCell ref="E3:G3"/>
    <mergeCell ref="H3:J3"/>
    <mergeCell ref="K3:M3"/>
    <mergeCell ref="N5:N6"/>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N35"/>
  <sheetViews>
    <sheetView showGridLines="0" zoomScaleNormal="100" workbookViewId="0">
      <selection activeCell="H16" sqref="H16"/>
    </sheetView>
  </sheetViews>
  <sheetFormatPr defaultRowHeight="12" x14ac:dyDescent="0.2"/>
  <cols>
    <col min="1" max="1" width="18.85546875" style="13" customWidth="1"/>
    <col min="2" max="13" width="9.5703125" style="13" customWidth="1"/>
    <col min="14" max="14" width="10.42578125" style="13" customWidth="1"/>
    <col min="15" max="16384" width="9.140625" style="13"/>
  </cols>
  <sheetData>
    <row r="1" spans="1:14" ht="18.75" x14ac:dyDescent="0.3">
      <c r="A1" s="21" t="s">
        <v>175</v>
      </c>
      <c r="N1" s="111" t="str">
        <f>Obsah!$A$1</f>
        <v>I. čtvrtletí 2019</v>
      </c>
    </row>
    <row r="2" spans="1:14" ht="7.5" customHeight="1" x14ac:dyDescent="0.2"/>
    <row r="3" spans="1:14" x14ac:dyDescent="0.2">
      <c r="A3" s="508"/>
      <c r="B3" s="510" t="s">
        <v>48</v>
      </c>
      <c r="C3" s="510"/>
      <c r="D3" s="510"/>
      <c r="E3" s="510" t="s">
        <v>49</v>
      </c>
      <c r="F3" s="510"/>
      <c r="G3" s="510"/>
      <c r="H3" s="510" t="s">
        <v>50</v>
      </c>
      <c r="I3" s="510"/>
      <c r="J3" s="510"/>
      <c r="K3" s="510" t="s">
        <v>51</v>
      </c>
      <c r="L3" s="510"/>
      <c r="M3" s="525"/>
      <c r="N3" s="524" t="s">
        <v>7</v>
      </c>
    </row>
    <row r="4" spans="1:14" x14ac:dyDescent="0.2">
      <c r="A4" s="509"/>
      <c r="B4" s="109" t="s">
        <v>8</v>
      </c>
      <c r="C4" s="109" t="s">
        <v>9</v>
      </c>
      <c r="D4" s="109" t="s">
        <v>10</v>
      </c>
      <c r="E4" s="109" t="s">
        <v>11</v>
      </c>
      <c r="F4" s="109" t="s">
        <v>12</v>
      </c>
      <c r="G4" s="109" t="s">
        <v>13</v>
      </c>
      <c r="H4" s="109" t="s">
        <v>14</v>
      </c>
      <c r="I4" s="109" t="s">
        <v>15</v>
      </c>
      <c r="J4" s="109" t="s">
        <v>16</v>
      </c>
      <c r="K4" s="109" t="s">
        <v>17</v>
      </c>
      <c r="L4" s="109" t="s">
        <v>18</v>
      </c>
      <c r="M4" s="59" t="s">
        <v>19</v>
      </c>
      <c r="N4" s="525"/>
    </row>
    <row r="5" spans="1:14" x14ac:dyDescent="0.2">
      <c r="A5" s="516" t="s">
        <v>66</v>
      </c>
      <c r="B5" s="518">
        <f>SUM(B6:D6)</f>
        <v>55413.238057583425</v>
      </c>
      <c r="C5" s="519"/>
      <c r="D5" s="520"/>
      <c r="E5" s="521">
        <f t="shared" ref="E5" si="0">SUM(E6:G6)</f>
        <v>0</v>
      </c>
      <c r="F5" s="521"/>
      <c r="G5" s="521"/>
      <c r="H5" s="522">
        <f t="shared" ref="H5" si="1">SUM(H6:J6)</f>
        <v>0</v>
      </c>
      <c r="I5" s="521"/>
      <c r="J5" s="523"/>
      <c r="K5" s="522">
        <f t="shared" ref="K5" si="2">SUM(K6:M6)</f>
        <v>0</v>
      </c>
      <c r="L5" s="521"/>
      <c r="M5" s="523"/>
      <c r="N5" s="515">
        <f>SUM(N7:N20)</f>
        <v>55413.238057583425</v>
      </c>
    </row>
    <row r="6" spans="1:14" x14ac:dyDescent="0.2">
      <c r="A6" s="517"/>
      <c r="B6" s="207">
        <f>SUM(B7:B20)</f>
        <v>21917.137203756105</v>
      </c>
      <c r="C6" s="63">
        <f t="shared" ref="C6:M6" si="3">SUM(C7:C20)</f>
        <v>17484.478659138735</v>
      </c>
      <c r="D6" s="208">
        <f t="shared" si="3"/>
        <v>16011.622194688587</v>
      </c>
      <c r="E6" s="441">
        <f t="shared" si="3"/>
        <v>0</v>
      </c>
      <c r="F6" s="441">
        <f t="shared" si="3"/>
        <v>0</v>
      </c>
      <c r="G6" s="441">
        <f t="shared" si="3"/>
        <v>0</v>
      </c>
      <c r="H6" s="442">
        <f t="shared" si="3"/>
        <v>0</v>
      </c>
      <c r="I6" s="441">
        <f t="shared" si="3"/>
        <v>0</v>
      </c>
      <c r="J6" s="443">
        <f t="shared" si="3"/>
        <v>0</v>
      </c>
      <c r="K6" s="442">
        <f t="shared" si="3"/>
        <v>0</v>
      </c>
      <c r="L6" s="441">
        <f t="shared" si="3"/>
        <v>0</v>
      </c>
      <c r="M6" s="443">
        <f t="shared" si="3"/>
        <v>0</v>
      </c>
      <c r="N6" s="500"/>
    </row>
    <row r="7" spans="1:14" x14ac:dyDescent="0.2">
      <c r="A7" s="28" t="s">
        <v>198</v>
      </c>
      <c r="B7" s="216">
        <v>900.90467799999999</v>
      </c>
      <c r="C7" s="14">
        <v>660.85309400000006</v>
      </c>
      <c r="D7" s="231">
        <v>586.817318</v>
      </c>
      <c r="E7" s="52">
        <v>0</v>
      </c>
      <c r="F7" s="52">
        <v>0</v>
      </c>
      <c r="G7" s="52">
        <v>0</v>
      </c>
      <c r="H7" s="444">
        <v>0</v>
      </c>
      <c r="I7" s="52">
        <v>0</v>
      </c>
      <c r="J7" s="445">
        <v>0</v>
      </c>
      <c r="K7" s="444">
        <v>0</v>
      </c>
      <c r="L7" s="52">
        <v>0</v>
      </c>
      <c r="M7" s="445">
        <v>0</v>
      </c>
      <c r="N7" s="39">
        <f t="shared" ref="N7:N20" si="4">SUM(B7:M7)</f>
        <v>2148.5750899999998</v>
      </c>
    </row>
    <row r="8" spans="1:14" x14ac:dyDescent="0.2">
      <c r="A8" s="47" t="s">
        <v>110</v>
      </c>
      <c r="B8" s="230">
        <v>1085.0866599999999</v>
      </c>
      <c r="C8" s="229">
        <v>863.06701200000055</v>
      </c>
      <c r="D8" s="232">
        <v>760.31166900000017</v>
      </c>
      <c r="E8" s="446">
        <v>0</v>
      </c>
      <c r="F8" s="447">
        <v>0</v>
      </c>
      <c r="G8" s="448">
        <v>0</v>
      </c>
      <c r="H8" s="449">
        <v>0</v>
      </c>
      <c r="I8" s="447">
        <v>0</v>
      </c>
      <c r="J8" s="450">
        <v>0</v>
      </c>
      <c r="K8" s="449">
        <v>0</v>
      </c>
      <c r="L8" s="447">
        <v>0</v>
      </c>
      <c r="M8" s="450">
        <v>0</v>
      </c>
      <c r="N8" s="40">
        <f t="shared" si="4"/>
        <v>2708.4653410000005</v>
      </c>
    </row>
    <row r="9" spans="1:14" x14ac:dyDescent="0.2">
      <c r="A9" s="47" t="s">
        <v>111</v>
      </c>
      <c r="B9" s="201">
        <v>1224.0466100000001</v>
      </c>
      <c r="C9" s="16">
        <v>901.56587799999954</v>
      </c>
      <c r="D9" s="211">
        <v>769.85678699999983</v>
      </c>
      <c r="E9" s="451">
        <v>0</v>
      </c>
      <c r="F9" s="452">
        <v>0</v>
      </c>
      <c r="G9" s="453">
        <v>0</v>
      </c>
      <c r="H9" s="454">
        <v>0</v>
      </c>
      <c r="I9" s="452">
        <v>0</v>
      </c>
      <c r="J9" s="455">
        <v>0</v>
      </c>
      <c r="K9" s="454">
        <v>0</v>
      </c>
      <c r="L9" s="452">
        <v>0</v>
      </c>
      <c r="M9" s="455">
        <v>0</v>
      </c>
      <c r="N9" s="40">
        <f t="shared" si="4"/>
        <v>2895.4692749999995</v>
      </c>
    </row>
    <row r="10" spans="1:14" x14ac:dyDescent="0.2">
      <c r="A10" s="47" t="s">
        <v>112</v>
      </c>
      <c r="B10" s="201">
        <v>1699.9042419999992</v>
      </c>
      <c r="C10" s="16">
        <v>1480.9304789999999</v>
      </c>
      <c r="D10" s="211">
        <v>1398.7241389999999</v>
      </c>
      <c r="E10" s="451">
        <v>0</v>
      </c>
      <c r="F10" s="452">
        <v>0</v>
      </c>
      <c r="G10" s="453">
        <v>0</v>
      </c>
      <c r="H10" s="454">
        <v>0</v>
      </c>
      <c r="I10" s="452">
        <v>0</v>
      </c>
      <c r="J10" s="455">
        <v>0</v>
      </c>
      <c r="K10" s="454">
        <v>0</v>
      </c>
      <c r="L10" s="452">
        <v>0</v>
      </c>
      <c r="M10" s="455">
        <v>0</v>
      </c>
      <c r="N10" s="40">
        <f t="shared" si="4"/>
        <v>4579.5588599999992</v>
      </c>
    </row>
    <row r="11" spans="1:14" x14ac:dyDescent="0.2">
      <c r="A11" s="47" t="s">
        <v>197</v>
      </c>
      <c r="B11" s="201">
        <v>486.91012292526079</v>
      </c>
      <c r="C11" s="16">
        <v>387.2712503925934</v>
      </c>
      <c r="D11" s="211">
        <v>330.61280495913951</v>
      </c>
      <c r="E11" s="451">
        <v>0</v>
      </c>
      <c r="F11" s="452">
        <v>0</v>
      </c>
      <c r="G11" s="453">
        <v>0</v>
      </c>
      <c r="H11" s="454">
        <v>0</v>
      </c>
      <c r="I11" s="452">
        <v>0</v>
      </c>
      <c r="J11" s="455">
        <v>0</v>
      </c>
      <c r="K11" s="454">
        <v>0</v>
      </c>
      <c r="L11" s="452">
        <v>0</v>
      </c>
      <c r="M11" s="455">
        <v>0</v>
      </c>
      <c r="N11" s="40">
        <f t="shared" si="4"/>
        <v>1204.7941782769938</v>
      </c>
    </row>
    <row r="12" spans="1:14" x14ac:dyDescent="0.2">
      <c r="A12" s="47" t="s">
        <v>113</v>
      </c>
      <c r="B12" s="201">
        <v>631.87546992655882</v>
      </c>
      <c r="C12" s="16">
        <v>475.1484874386137</v>
      </c>
      <c r="D12" s="211">
        <v>439.37733050337698</v>
      </c>
      <c r="E12" s="451">
        <v>0</v>
      </c>
      <c r="F12" s="452">
        <v>0</v>
      </c>
      <c r="G12" s="453">
        <v>0</v>
      </c>
      <c r="H12" s="454">
        <v>0</v>
      </c>
      <c r="I12" s="452">
        <v>0</v>
      </c>
      <c r="J12" s="455">
        <v>0</v>
      </c>
      <c r="K12" s="454">
        <v>0</v>
      </c>
      <c r="L12" s="452">
        <v>0</v>
      </c>
      <c r="M12" s="455">
        <v>0</v>
      </c>
      <c r="N12" s="40">
        <f t="shared" si="4"/>
        <v>1546.4012878685494</v>
      </c>
    </row>
    <row r="13" spans="1:14" x14ac:dyDescent="0.2">
      <c r="A13" s="47" t="s">
        <v>114</v>
      </c>
      <c r="B13" s="201">
        <v>389.39264700000001</v>
      </c>
      <c r="C13" s="16">
        <v>302.21148299999999</v>
      </c>
      <c r="D13" s="211">
        <v>271.85642199999995</v>
      </c>
      <c r="E13" s="451">
        <v>0</v>
      </c>
      <c r="F13" s="452">
        <v>0</v>
      </c>
      <c r="G13" s="453">
        <v>0</v>
      </c>
      <c r="H13" s="454">
        <v>0</v>
      </c>
      <c r="I13" s="452">
        <v>0</v>
      </c>
      <c r="J13" s="455">
        <v>0</v>
      </c>
      <c r="K13" s="454">
        <v>0</v>
      </c>
      <c r="L13" s="452">
        <v>0</v>
      </c>
      <c r="M13" s="455">
        <v>0</v>
      </c>
      <c r="N13" s="40">
        <f t="shared" si="4"/>
        <v>963.46055199999989</v>
      </c>
    </row>
    <row r="14" spans="1:14" x14ac:dyDescent="0.2">
      <c r="A14" s="47" t="s">
        <v>115</v>
      </c>
      <c r="B14" s="201">
        <v>4203.9406099999997</v>
      </c>
      <c r="C14" s="16">
        <v>3212.3859882714146</v>
      </c>
      <c r="D14" s="211">
        <v>3042.1193105060306</v>
      </c>
      <c r="E14" s="451">
        <v>0</v>
      </c>
      <c r="F14" s="452">
        <v>0</v>
      </c>
      <c r="G14" s="453">
        <v>0</v>
      </c>
      <c r="H14" s="454">
        <v>0</v>
      </c>
      <c r="I14" s="452">
        <v>0</v>
      </c>
      <c r="J14" s="455">
        <v>0</v>
      </c>
      <c r="K14" s="454">
        <v>0</v>
      </c>
      <c r="L14" s="452">
        <v>0</v>
      </c>
      <c r="M14" s="455">
        <v>0</v>
      </c>
      <c r="N14" s="40">
        <f t="shared" si="4"/>
        <v>10458.445908777445</v>
      </c>
    </row>
    <row r="15" spans="1:14" x14ac:dyDescent="0.2">
      <c r="A15" s="47" t="s">
        <v>116</v>
      </c>
      <c r="B15" s="201">
        <v>904.41005300000018</v>
      </c>
      <c r="C15" s="16">
        <v>681.45602099999974</v>
      </c>
      <c r="D15" s="211">
        <v>605.09093499999994</v>
      </c>
      <c r="E15" s="451">
        <v>0</v>
      </c>
      <c r="F15" s="452">
        <v>0</v>
      </c>
      <c r="G15" s="453">
        <v>0</v>
      </c>
      <c r="H15" s="454">
        <v>0</v>
      </c>
      <c r="I15" s="452">
        <v>0</v>
      </c>
      <c r="J15" s="455">
        <v>0</v>
      </c>
      <c r="K15" s="454">
        <v>0</v>
      </c>
      <c r="L15" s="452">
        <v>0</v>
      </c>
      <c r="M15" s="455">
        <v>0</v>
      </c>
      <c r="N15" s="40">
        <f t="shared" si="4"/>
        <v>2190.9570089999997</v>
      </c>
    </row>
    <row r="16" spans="1:14" x14ac:dyDescent="0.2">
      <c r="A16" s="47" t="s">
        <v>117</v>
      </c>
      <c r="B16" s="201">
        <v>1049.9038746258959</v>
      </c>
      <c r="C16" s="16">
        <v>827.06828853561501</v>
      </c>
      <c r="D16" s="211">
        <v>709.56223924339088</v>
      </c>
      <c r="E16" s="451">
        <v>0</v>
      </c>
      <c r="F16" s="452">
        <v>0</v>
      </c>
      <c r="G16" s="453">
        <v>0</v>
      </c>
      <c r="H16" s="454">
        <v>0</v>
      </c>
      <c r="I16" s="452">
        <v>0</v>
      </c>
      <c r="J16" s="455">
        <v>0</v>
      </c>
      <c r="K16" s="454">
        <v>0</v>
      </c>
      <c r="L16" s="452">
        <v>0</v>
      </c>
      <c r="M16" s="455">
        <v>0</v>
      </c>
      <c r="N16" s="40">
        <f t="shared" si="4"/>
        <v>2586.5344024049018</v>
      </c>
    </row>
    <row r="17" spans="1:14" x14ac:dyDescent="0.2">
      <c r="A17" s="47" t="s">
        <v>118</v>
      </c>
      <c r="B17" s="201">
        <v>869.0121552783877</v>
      </c>
      <c r="C17" s="16">
        <v>693.15248450050001</v>
      </c>
      <c r="D17" s="211">
        <v>618.28409247665149</v>
      </c>
      <c r="E17" s="451">
        <v>0</v>
      </c>
      <c r="F17" s="452">
        <v>0</v>
      </c>
      <c r="G17" s="453">
        <v>0</v>
      </c>
      <c r="H17" s="454">
        <v>0</v>
      </c>
      <c r="I17" s="452">
        <v>0</v>
      </c>
      <c r="J17" s="455">
        <v>0</v>
      </c>
      <c r="K17" s="454">
        <v>0</v>
      </c>
      <c r="L17" s="452">
        <v>0</v>
      </c>
      <c r="M17" s="455">
        <v>0</v>
      </c>
      <c r="N17" s="40">
        <f t="shared" si="4"/>
        <v>2180.4487322555392</v>
      </c>
    </row>
    <row r="18" spans="1:14" x14ac:dyDescent="0.2">
      <c r="A18" s="47" t="s">
        <v>119</v>
      </c>
      <c r="B18" s="201">
        <v>3837.0777510000012</v>
      </c>
      <c r="C18" s="16">
        <v>3110.4758809999994</v>
      </c>
      <c r="D18" s="211">
        <v>2801.0366599999993</v>
      </c>
      <c r="E18" s="451">
        <v>0</v>
      </c>
      <c r="F18" s="452">
        <v>0</v>
      </c>
      <c r="G18" s="453">
        <v>0</v>
      </c>
      <c r="H18" s="454">
        <v>0</v>
      </c>
      <c r="I18" s="452">
        <v>0</v>
      </c>
      <c r="J18" s="455">
        <v>0</v>
      </c>
      <c r="K18" s="454">
        <v>0</v>
      </c>
      <c r="L18" s="452">
        <v>0</v>
      </c>
      <c r="M18" s="455">
        <v>0</v>
      </c>
      <c r="N18" s="40">
        <f t="shared" si="4"/>
        <v>9748.5902920000008</v>
      </c>
    </row>
    <row r="19" spans="1:14" x14ac:dyDescent="0.2">
      <c r="A19" s="47" t="s">
        <v>120</v>
      </c>
      <c r="B19" s="201">
        <v>3550.4981470000007</v>
      </c>
      <c r="C19" s="16">
        <v>3008.329412</v>
      </c>
      <c r="D19" s="211">
        <v>2898.1155269999999</v>
      </c>
      <c r="E19" s="451">
        <v>0</v>
      </c>
      <c r="F19" s="452">
        <v>0</v>
      </c>
      <c r="G19" s="453">
        <v>0</v>
      </c>
      <c r="H19" s="454">
        <v>0</v>
      </c>
      <c r="I19" s="452">
        <v>0</v>
      </c>
      <c r="J19" s="455">
        <v>0</v>
      </c>
      <c r="K19" s="454">
        <v>0</v>
      </c>
      <c r="L19" s="452">
        <v>0</v>
      </c>
      <c r="M19" s="455">
        <v>0</v>
      </c>
      <c r="N19" s="40">
        <f t="shared" si="4"/>
        <v>9456.9430860000011</v>
      </c>
    </row>
    <row r="20" spans="1:14" ht="12.75" thickBot="1" x14ac:dyDescent="0.25">
      <c r="A20" s="27" t="s">
        <v>121</v>
      </c>
      <c r="B20" s="212">
        <v>1084.1741829999992</v>
      </c>
      <c r="C20" s="8">
        <v>880.56289999999979</v>
      </c>
      <c r="D20" s="213">
        <v>779.85695999999984</v>
      </c>
      <c r="E20" s="456">
        <v>0</v>
      </c>
      <c r="F20" s="456">
        <v>0</v>
      </c>
      <c r="G20" s="456">
        <v>0</v>
      </c>
      <c r="H20" s="457">
        <v>0</v>
      </c>
      <c r="I20" s="456">
        <v>0</v>
      </c>
      <c r="J20" s="458">
        <v>0</v>
      </c>
      <c r="K20" s="457">
        <v>0</v>
      </c>
      <c r="L20" s="456">
        <v>0</v>
      </c>
      <c r="M20" s="458">
        <v>0</v>
      </c>
      <c r="N20" s="41">
        <f t="shared" si="4"/>
        <v>2744.5940429999991</v>
      </c>
    </row>
    <row r="21" spans="1:14" x14ac:dyDescent="0.2">
      <c r="N21" s="4" t="s">
        <v>82</v>
      </c>
    </row>
    <row r="22" spans="1:14" x14ac:dyDescent="0.2">
      <c r="A22" s="17" t="s">
        <v>198</v>
      </c>
      <c r="B22" s="52">
        <v>2148.5750899999998</v>
      </c>
    </row>
    <row r="23" spans="1:14" x14ac:dyDescent="0.2">
      <c r="A23" s="17" t="s">
        <v>110</v>
      </c>
      <c r="B23" s="52">
        <v>2708.4653410000005</v>
      </c>
    </row>
    <row r="24" spans="1:14" x14ac:dyDescent="0.2">
      <c r="A24" s="17" t="s">
        <v>111</v>
      </c>
      <c r="B24" s="52">
        <v>2895.4692749999995</v>
      </c>
    </row>
    <row r="25" spans="1:14" x14ac:dyDescent="0.2">
      <c r="A25" s="17" t="s">
        <v>112</v>
      </c>
      <c r="B25" s="52">
        <v>4579.5588599999992</v>
      </c>
    </row>
    <row r="26" spans="1:14" x14ac:dyDescent="0.2">
      <c r="A26" s="17" t="s">
        <v>197</v>
      </c>
      <c r="B26" s="52">
        <v>1204.7941782769938</v>
      </c>
    </row>
    <row r="27" spans="1:14" x14ac:dyDescent="0.2">
      <c r="A27" s="17" t="s">
        <v>113</v>
      </c>
      <c r="B27" s="52">
        <v>1546.4012878685494</v>
      </c>
    </row>
    <row r="28" spans="1:14" x14ac:dyDescent="0.2">
      <c r="A28" s="17" t="s">
        <v>114</v>
      </c>
      <c r="B28" s="52">
        <v>963.46055199999989</v>
      </c>
    </row>
    <row r="29" spans="1:14" x14ac:dyDescent="0.2">
      <c r="A29" s="17" t="s">
        <v>115</v>
      </c>
      <c r="B29" s="52">
        <v>10458.445908777445</v>
      </c>
    </row>
    <row r="30" spans="1:14" x14ac:dyDescent="0.2">
      <c r="A30" s="17" t="s">
        <v>116</v>
      </c>
      <c r="B30" s="52">
        <v>2190.9570089999997</v>
      </c>
    </row>
    <row r="31" spans="1:14" x14ac:dyDescent="0.2">
      <c r="A31" s="17" t="s">
        <v>117</v>
      </c>
      <c r="B31" s="52">
        <v>2586.5344024049018</v>
      </c>
    </row>
    <row r="32" spans="1:14" x14ac:dyDescent="0.2">
      <c r="A32" s="17" t="s">
        <v>118</v>
      </c>
      <c r="B32" s="52">
        <v>2180.4487322555392</v>
      </c>
    </row>
    <row r="33" spans="1:2" x14ac:dyDescent="0.2">
      <c r="A33" s="17" t="s">
        <v>119</v>
      </c>
      <c r="B33" s="52">
        <v>9748.5902920000008</v>
      </c>
    </row>
    <row r="34" spans="1:2" x14ac:dyDescent="0.2">
      <c r="A34" s="17" t="s">
        <v>120</v>
      </c>
      <c r="B34" s="52">
        <v>9456.9430860000011</v>
      </c>
    </row>
    <row r="35" spans="1:2" x14ac:dyDescent="0.2">
      <c r="A35" s="17" t="s">
        <v>121</v>
      </c>
      <c r="B35" s="52">
        <v>2744.5940429999991</v>
      </c>
    </row>
  </sheetData>
  <sortState ref="A7:N20">
    <sortCondition ref="A7"/>
  </sortState>
  <mergeCells count="12">
    <mergeCell ref="N3:N4"/>
    <mergeCell ref="N5:N6"/>
    <mergeCell ref="A3:A4"/>
    <mergeCell ref="B3:D3"/>
    <mergeCell ref="E3:G3"/>
    <mergeCell ref="H3:J3"/>
    <mergeCell ref="K3:M3"/>
    <mergeCell ref="A5:A6"/>
    <mergeCell ref="B5:D5"/>
    <mergeCell ref="E5:G5"/>
    <mergeCell ref="H5:J5"/>
    <mergeCell ref="K5:M5"/>
  </mergeCells>
  <pageMargins left="0.31496062992125984" right="0.31496062992125984" top="0.35433070866141736" bottom="0.35433070866141736" header="0.31496062992125984" footer="0.19685039370078741"/>
  <pageSetup paperSize="9" orientation="landscape" r:id="rId1"/>
  <headerFooter differentFirst="1" scaleWithDoc="0">
    <oddFooter>&amp;C&amp;8Stránka &amp;P z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dimension ref="A1:S46"/>
  <sheetViews>
    <sheetView showGridLines="0" zoomScaleNormal="100" workbookViewId="0">
      <selection activeCell="S27" sqref="S27"/>
    </sheetView>
  </sheetViews>
  <sheetFormatPr defaultRowHeight="12.75" x14ac:dyDescent="0.2"/>
  <cols>
    <col min="1" max="1" width="30.85546875" style="3" customWidth="1"/>
    <col min="2" max="15" width="7.42578125" style="3" customWidth="1"/>
    <col min="16" max="16" width="9.140625" style="3" customWidth="1"/>
    <col min="17" max="16384" width="9.140625" style="3"/>
  </cols>
  <sheetData>
    <row r="1" spans="1:16" s="112" customFormat="1" ht="18.75" x14ac:dyDescent="0.3">
      <c r="A1" s="21" t="s">
        <v>146</v>
      </c>
      <c r="B1" s="45"/>
      <c r="C1" s="45"/>
      <c r="D1" s="45"/>
      <c r="E1" s="45"/>
      <c r="G1" s="45"/>
      <c r="H1" s="45"/>
      <c r="I1" s="45"/>
      <c r="J1" s="45"/>
      <c r="K1" s="45"/>
      <c r="L1" s="45"/>
      <c r="M1" s="45"/>
      <c r="N1" s="45"/>
      <c r="P1" s="111" t="str">
        <f>Obsah!$A$1</f>
        <v>I. čtvrtletí 2019</v>
      </c>
    </row>
    <row r="2" spans="1:16" s="13" customFormat="1" ht="7.5" customHeight="1" x14ac:dyDescent="0.2">
      <c r="B2" s="195"/>
      <c r="C2" s="195"/>
      <c r="D2" s="195"/>
      <c r="E2" s="195"/>
      <c r="F2" s="195"/>
      <c r="G2" s="195"/>
      <c r="H2" s="195"/>
      <c r="I2" s="195"/>
      <c r="J2" s="195"/>
      <c r="K2" s="195"/>
      <c r="L2" s="195"/>
      <c r="M2" s="195"/>
      <c r="N2" s="195"/>
      <c r="O2" s="195"/>
    </row>
    <row r="3" spans="1:16" s="13" customFormat="1" ht="12" customHeight="1" x14ac:dyDescent="0.2">
      <c r="A3" s="220"/>
      <c r="B3" s="193" t="s">
        <v>95</v>
      </c>
      <c r="C3" s="193" t="s">
        <v>86</v>
      </c>
      <c r="D3" s="193" t="s">
        <v>87</v>
      </c>
      <c r="E3" s="193" t="s">
        <v>88</v>
      </c>
      <c r="F3" s="193" t="s">
        <v>98</v>
      </c>
      <c r="G3" s="193" t="s">
        <v>89</v>
      </c>
      <c r="H3" s="193" t="s">
        <v>90</v>
      </c>
      <c r="I3" s="193" t="s">
        <v>91</v>
      </c>
      <c r="J3" s="193" t="s">
        <v>92</v>
      </c>
      <c r="K3" s="193" t="s">
        <v>93</v>
      </c>
      <c r="L3" s="193" t="s">
        <v>94</v>
      </c>
      <c r="M3" s="193" t="s">
        <v>96</v>
      </c>
      <c r="N3" s="193" t="s">
        <v>97</v>
      </c>
      <c r="O3" s="193" t="s">
        <v>99</v>
      </c>
      <c r="P3" s="193" t="s">
        <v>7</v>
      </c>
    </row>
    <row r="4" spans="1:16" s="186" customFormat="1" ht="12" customHeight="1" x14ac:dyDescent="0.2">
      <c r="A4" s="194" t="s">
        <v>66</v>
      </c>
      <c r="B4" s="65">
        <f>SUM(B5:B20)</f>
        <v>2148.5750899999994</v>
      </c>
      <c r="C4" s="65">
        <f>SUM(C5:C20)</f>
        <v>2708.4653409999996</v>
      </c>
      <c r="D4" s="65">
        <f t="shared" ref="D4:P4" si="0">SUM(D5:D20)</f>
        <v>2895.4692749999995</v>
      </c>
      <c r="E4" s="65">
        <f t="shared" si="0"/>
        <v>4579.5588600000001</v>
      </c>
      <c r="F4" s="65">
        <f>SUM(F5:F20)</f>
        <v>1204.7941782769942</v>
      </c>
      <c r="G4" s="65">
        <f t="shared" si="0"/>
        <v>1546.4012878685494</v>
      </c>
      <c r="H4" s="65">
        <f t="shared" si="0"/>
        <v>963.46055199999978</v>
      </c>
      <c r="I4" s="65">
        <f t="shared" si="0"/>
        <v>10458.445908777445</v>
      </c>
      <c r="J4" s="65">
        <f t="shared" si="0"/>
        <v>2190.9570089999997</v>
      </c>
      <c r="K4" s="65">
        <f t="shared" si="0"/>
        <v>2586.5344024049018</v>
      </c>
      <c r="L4" s="65">
        <f t="shared" si="0"/>
        <v>2180.4487322555392</v>
      </c>
      <c r="M4" s="65">
        <f t="shared" si="0"/>
        <v>9748.5902920000008</v>
      </c>
      <c r="N4" s="65">
        <f t="shared" si="0"/>
        <v>9456.9430859999993</v>
      </c>
      <c r="O4" s="208">
        <f t="shared" si="0"/>
        <v>2744.5940429999996</v>
      </c>
      <c r="P4" s="250">
        <f t="shared" si="0"/>
        <v>55413.238057583432</v>
      </c>
    </row>
    <row r="5" spans="1:16" s="13" customFormat="1" ht="12" customHeight="1" x14ac:dyDescent="0.2">
      <c r="A5" s="36" t="s">
        <v>44</v>
      </c>
      <c r="B5" s="19">
        <v>0</v>
      </c>
      <c r="C5" s="19">
        <v>390.50970600000005</v>
      </c>
      <c r="D5" s="19">
        <v>170.97569000000004</v>
      </c>
      <c r="E5" s="19">
        <v>104.97799999999999</v>
      </c>
      <c r="F5" s="19">
        <v>382.47976999999997</v>
      </c>
      <c r="G5" s="19">
        <v>183.679722</v>
      </c>
      <c r="H5" s="19">
        <v>0.64463000000000004</v>
      </c>
      <c r="I5" s="19">
        <v>1619.2169219999996</v>
      </c>
      <c r="J5" s="19">
        <v>46.265116999999996</v>
      </c>
      <c r="K5" s="19">
        <v>18.691320000000001</v>
      </c>
      <c r="L5" s="19">
        <v>292.81473299999999</v>
      </c>
      <c r="M5" s="19">
        <v>297.60200800000001</v>
      </c>
      <c r="N5" s="19">
        <v>1853.0910699999995</v>
      </c>
      <c r="O5" s="211">
        <v>145.40738999999999</v>
      </c>
      <c r="P5" s="39">
        <f>SUM(B5:O5)</f>
        <v>5506.3560779999989</v>
      </c>
    </row>
    <row r="6" spans="1:16" s="13" customFormat="1" ht="12" customHeight="1" x14ac:dyDescent="0.2">
      <c r="A6" s="34" t="s">
        <v>43</v>
      </c>
      <c r="B6" s="16">
        <v>42.041199999999996</v>
      </c>
      <c r="C6" s="16">
        <v>101.94741099999997</v>
      </c>
      <c r="D6" s="16">
        <v>84.946137000000007</v>
      </c>
      <c r="E6" s="16">
        <v>20.043620999999998</v>
      </c>
      <c r="F6" s="16">
        <v>194.55895600000014</v>
      </c>
      <c r="G6" s="16">
        <v>110.67474599999997</v>
      </c>
      <c r="H6" s="16">
        <v>10.550812000000002</v>
      </c>
      <c r="I6" s="16">
        <v>86.173976999999965</v>
      </c>
      <c r="J6" s="16">
        <v>101.87438299999998</v>
      </c>
      <c r="K6" s="16">
        <v>109.45221000000002</v>
      </c>
      <c r="L6" s="16">
        <v>110.54318499999997</v>
      </c>
      <c r="M6" s="16">
        <v>128.08249599999996</v>
      </c>
      <c r="N6" s="16">
        <v>33.228214999999999</v>
      </c>
      <c r="O6" s="211">
        <v>37.601190999999993</v>
      </c>
      <c r="P6" s="39">
        <f t="shared" ref="P6:P20" si="1">SUM(B6:O6)</f>
        <v>1171.7185400000001</v>
      </c>
    </row>
    <row r="7" spans="1:16" s="13" customFormat="1" ht="12" customHeight="1" x14ac:dyDescent="0.2">
      <c r="A7" s="34" t="s">
        <v>42</v>
      </c>
      <c r="B7" s="16">
        <v>0</v>
      </c>
      <c r="C7" s="16">
        <v>0</v>
      </c>
      <c r="D7" s="16">
        <v>0</v>
      </c>
      <c r="E7" s="16">
        <v>0</v>
      </c>
      <c r="F7" s="16">
        <v>0</v>
      </c>
      <c r="G7" s="16">
        <v>0</v>
      </c>
      <c r="H7" s="16">
        <v>0</v>
      </c>
      <c r="I7" s="16">
        <v>5413.4401680000001</v>
      </c>
      <c r="J7" s="16">
        <v>592.15956400000005</v>
      </c>
      <c r="K7" s="16">
        <v>130.41800000000001</v>
      </c>
      <c r="L7" s="16">
        <v>0</v>
      </c>
      <c r="M7" s="16">
        <v>0.249</v>
      </c>
      <c r="N7" s="16">
        <v>0</v>
      </c>
      <c r="O7" s="211">
        <v>27.187000000000001</v>
      </c>
      <c r="P7" s="39">
        <f t="shared" si="1"/>
        <v>6163.4537319999999</v>
      </c>
    </row>
    <row r="8" spans="1:16" s="13" customFormat="1" ht="12" customHeight="1" x14ac:dyDescent="0.2">
      <c r="A8" s="34" t="s">
        <v>67</v>
      </c>
      <c r="B8" s="113">
        <v>0</v>
      </c>
      <c r="C8" s="113">
        <v>0.10188800000000001</v>
      </c>
      <c r="D8" s="113">
        <v>1.4770000000000001</v>
      </c>
      <c r="E8" s="113">
        <v>0</v>
      </c>
      <c r="F8" s="113">
        <v>0.03</v>
      </c>
      <c r="G8" s="113">
        <v>0</v>
      </c>
      <c r="H8" s="113">
        <v>0</v>
      </c>
      <c r="I8" s="113">
        <v>0.82699999999999996</v>
      </c>
      <c r="J8" s="113">
        <v>0</v>
      </c>
      <c r="K8" s="113">
        <v>0</v>
      </c>
      <c r="L8" s="113">
        <v>1.2246400000000002</v>
      </c>
      <c r="M8" s="113">
        <v>0</v>
      </c>
      <c r="N8" s="113">
        <v>0</v>
      </c>
      <c r="O8" s="211">
        <v>0</v>
      </c>
      <c r="P8" s="39">
        <f t="shared" si="1"/>
        <v>3.6605280000000002</v>
      </c>
    </row>
    <row r="9" spans="1:16" s="13" customFormat="1" ht="12" customHeight="1" x14ac:dyDescent="0.2">
      <c r="A9" s="34" t="s">
        <v>68</v>
      </c>
      <c r="B9" s="113">
        <v>0</v>
      </c>
      <c r="C9" s="113">
        <v>4.1412000000000004E-2</v>
      </c>
      <c r="D9" s="113">
        <v>0.24399999999999999</v>
      </c>
      <c r="E9" s="113">
        <v>1.84171</v>
      </c>
      <c r="F9" s="113">
        <v>0</v>
      </c>
      <c r="G9" s="113">
        <v>0</v>
      </c>
      <c r="H9" s="113">
        <v>0</v>
      </c>
      <c r="I9" s="113">
        <v>0</v>
      </c>
      <c r="J9" s="113">
        <v>0</v>
      </c>
      <c r="K9" s="113">
        <v>0</v>
      </c>
      <c r="L9" s="113">
        <v>0</v>
      </c>
      <c r="M9" s="113">
        <v>0</v>
      </c>
      <c r="N9" s="113">
        <v>1.6617700000000002</v>
      </c>
      <c r="O9" s="211">
        <v>0</v>
      </c>
      <c r="P9" s="39">
        <f t="shared" si="1"/>
        <v>3.7888920000000001</v>
      </c>
    </row>
    <row r="10" spans="1:16" s="13" customFormat="1" ht="12" customHeight="1" x14ac:dyDescent="0.2">
      <c r="A10" s="34" t="s">
        <v>69</v>
      </c>
      <c r="B10" s="113">
        <v>0</v>
      </c>
      <c r="C10" s="113">
        <v>0</v>
      </c>
      <c r="D10" s="113">
        <v>5.0000000000000001E-3</v>
      </c>
      <c r="E10" s="113">
        <v>1.0673999999999999E-2</v>
      </c>
      <c r="F10" s="113">
        <v>2.6600000000000002E-2</v>
      </c>
      <c r="G10" s="113">
        <v>0</v>
      </c>
      <c r="H10" s="113">
        <v>0</v>
      </c>
      <c r="I10" s="113">
        <v>0</v>
      </c>
      <c r="J10" s="113">
        <v>0</v>
      </c>
      <c r="K10" s="113">
        <v>0</v>
      </c>
      <c r="L10" s="113">
        <v>0</v>
      </c>
      <c r="M10" s="113">
        <v>0</v>
      </c>
      <c r="N10" s="113">
        <v>1.2E-2</v>
      </c>
      <c r="O10" s="211">
        <v>0</v>
      </c>
      <c r="P10" s="39">
        <f t="shared" si="1"/>
        <v>5.4274000000000003E-2</v>
      </c>
    </row>
    <row r="11" spans="1:16" s="13" customFormat="1" ht="12" customHeight="1" x14ac:dyDescent="0.2">
      <c r="A11" s="34" t="s">
        <v>41</v>
      </c>
      <c r="B11" s="113">
        <v>0</v>
      </c>
      <c r="C11" s="113">
        <v>1795.4559400000001</v>
      </c>
      <c r="D11" s="113">
        <v>45.652099999999997</v>
      </c>
      <c r="E11" s="113">
        <v>3684.5472719999993</v>
      </c>
      <c r="F11" s="113">
        <v>207.61888000000002</v>
      </c>
      <c r="G11" s="113">
        <v>671.13135000000011</v>
      </c>
      <c r="H11" s="113">
        <v>47.551406999999998</v>
      </c>
      <c r="I11" s="113">
        <v>430.54329899999999</v>
      </c>
      <c r="J11" s="113">
        <v>710.96267399999988</v>
      </c>
      <c r="K11" s="113">
        <v>1954.6933499999998</v>
      </c>
      <c r="L11" s="113">
        <v>1334.0597420000001</v>
      </c>
      <c r="M11" s="113">
        <v>6181.9671580000004</v>
      </c>
      <c r="N11" s="113">
        <v>6535.2068470000004</v>
      </c>
      <c r="O11" s="211">
        <v>1325.38184</v>
      </c>
      <c r="P11" s="39">
        <f t="shared" si="1"/>
        <v>24924.771859</v>
      </c>
    </row>
    <row r="12" spans="1:16" s="13" customFormat="1" ht="12" customHeight="1" x14ac:dyDescent="0.2">
      <c r="A12" s="34" t="s">
        <v>80</v>
      </c>
      <c r="B12" s="113">
        <v>0</v>
      </c>
      <c r="C12" s="113">
        <v>207.98500000000001</v>
      </c>
      <c r="D12" s="113">
        <v>0</v>
      </c>
      <c r="E12" s="113">
        <v>0</v>
      </c>
      <c r="F12" s="113">
        <v>163.32499999999999</v>
      </c>
      <c r="G12" s="113">
        <v>0</v>
      </c>
      <c r="H12" s="113">
        <v>0</v>
      </c>
      <c r="I12" s="113">
        <v>0</v>
      </c>
      <c r="J12" s="113">
        <v>0</v>
      </c>
      <c r="K12" s="113">
        <v>0</v>
      </c>
      <c r="L12" s="113">
        <v>0</v>
      </c>
      <c r="M12" s="113">
        <v>0</v>
      </c>
      <c r="N12" s="113">
        <v>0</v>
      </c>
      <c r="O12" s="211">
        <v>0</v>
      </c>
      <c r="P12" s="39">
        <f t="shared" si="1"/>
        <v>371.31</v>
      </c>
    </row>
    <row r="13" spans="1:16" s="13" customFormat="1" ht="12" customHeight="1" x14ac:dyDescent="0.2">
      <c r="A13" s="34" t="s">
        <v>40</v>
      </c>
      <c r="B13" s="113">
        <v>0</v>
      </c>
      <c r="C13" s="113">
        <v>0</v>
      </c>
      <c r="D13" s="113">
        <v>0</v>
      </c>
      <c r="E13" s="113">
        <v>0</v>
      </c>
      <c r="F13" s="113">
        <v>0</v>
      </c>
      <c r="G13" s="113">
        <v>0</v>
      </c>
      <c r="H13" s="113">
        <v>0</v>
      </c>
      <c r="I13" s="113">
        <v>0.13250999999999999</v>
      </c>
      <c r="J13" s="113">
        <v>0</v>
      </c>
      <c r="K13" s="113">
        <v>0</v>
      </c>
      <c r="L13" s="113">
        <v>0</v>
      </c>
      <c r="M13" s="113">
        <v>0</v>
      </c>
      <c r="N13" s="113">
        <v>0</v>
      </c>
      <c r="O13" s="211">
        <v>0</v>
      </c>
      <c r="P13" s="39">
        <f t="shared" si="1"/>
        <v>0.13250999999999999</v>
      </c>
    </row>
    <row r="14" spans="1:16" s="13" customFormat="1" ht="12" customHeight="1" x14ac:dyDescent="0.2">
      <c r="A14" s="34" t="s">
        <v>39</v>
      </c>
      <c r="B14" s="113">
        <v>0</v>
      </c>
      <c r="C14" s="113">
        <v>0</v>
      </c>
      <c r="D14" s="113">
        <v>31.262</v>
      </c>
      <c r="E14" s="113">
        <v>3.2023999999999995</v>
      </c>
      <c r="F14" s="113">
        <v>6.851</v>
      </c>
      <c r="G14" s="113">
        <v>0.88090000000000002</v>
      </c>
      <c r="H14" s="113">
        <v>1.2367999999999999</v>
      </c>
      <c r="I14" s="113">
        <v>333.71870999999999</v>
      </c>
      <c r="J14" s="113">
        <v>177.55855</v>
      </c>
      <c r="K14" s="113">
        <v>53.854999999999997</v>
      </c>
      <c r="L14" s="113">
        <v>0</v>
      </c>
      <c r="M14" s="113">
        <v>958.09309800000005</v>
      </c>
      <c r="N14" s="113">
        <v>288.67807900000003</v>
      </c>
      <c r="O14" s="211">
        <v>54.607999999999997</v>
      </c>
      <c r="P14" s="39">
        <f t="shared" si="1"/>
        <v>1909.9445369999999</v>
      </c>
    </row>
    <row r="15" spans="1:16" s="13" customFormat="1" ht="12" customHeight="1" x14ac:dyDescent="0.2">
      <c r="A15" s="34" t="s">
        <v>38</v>
      </c>
      <c r="B15" s="113">
        <v>0</v>
      </c>
      <c r="C15" s="113">
        <v>1.69</v>
      </c>
      <c r="D15" s="113">
        <v>0</v>
      </c>
      <c r="E15" s="113">
        <v>1.9156199999999999</v>
      </c>
      <c r="F15" s="113">
        <v>0</v>
      </c>
      <c r="G15" s="113">
        <v>0</v>
      </c>
      <c r="H15" s="113">
        <v>0</v>
      </c>
      <c r="I15" s="113">
        <v>0</v>
      </c>
      <c r="J15" s="113">
        <v>9.6339570000000005</v>
      </c>
      <c r="K15" s="113">
        <v>0</v>
      </c>
      <c r="L15" s="113">
        <v>0</v>
      </c>
      <c r="M15" s="113">
        <v>11.216721000000001</v>
      </c>
      <c r="N15" s="113">
        <v>0</v>
      </c>
      <c r="O15" s="211">
        <v>201.65199999999999</v>
      </c>
      <c r="P15" s="39">
        <f t="shared" si="1"/>
        <v>226.10829799999999</v>
      </c>
    </row>
    <row r="16" spans="1:16" s="13" customFormat="1" ht="12" customHeight="1" x14ac:dyDescent="0.2">
      <c r="A16" s="34" t="s">
        <v>37</v>
      </c>
      <c r="B16" s="113">
        <v>419.08392999999995</v>
      </c>
      <c r="C16" s="113">
        <v>2.2629999999999999</v>
      </c>
      <c r="D16" s="113">
        <v>399.74900000000002</v>
      </c>
      <c r="E16" s="113">
        <v>0</v>
      </c>
      <c r="F16" s="113">
        <v>2.2909999999999999</v>
      </c>
      <c r="G16" s="113">
        <v>0</v>
      </c>
      <c r="H16" s="113">
        <v>217.59100000000001</v>
      </c>
      <c r="I16" s="113">
        <v>26.452107999999999</v>
      </c>
      <c r="J16" s="113">
        <v>0.120806</v>
      </c>
      <c r="K16" s="113">
        <v>2.9530599999999998</v>
      </c>
      <c r="L16" s="113">
        <v>105.19581600000001</v>
      </c>
      <c r="M16" s="113">
        <v>27.465019118713574</v>
      </c>
      <c r="N16" s="113">
        <v>11.777123</v>
      </c>
      <c r="O16" s="211">
        <v>21.312000000000001</v>
      </c>
      <c r="P16" s="39">
        <f t="shared" si="1"/>
        <v>1236.2538621187134</v>
      </c>
    </row>
    <row r="17" spans="1:19" s="13" customFormat="1" ht="12" customHeight="1" x14ac:dyDescent="0.2">
      <c r="A17" s="34" t="s">
        <v>36</v>
      </c>
      <c r="B17" s="113">
        <v>0</v>
      </c>
      <c r="C17" s="113">
        <v>0.39515799999999995</v>
      </c>
      <c r="D17" s="113">
        <v>0</v>
      </c>
      <c r="E17" s="113">
        <v>449.90024000000005</v>
      </c>
      <c r="F17" s="113">
        <v>0</v>
      </c>
      <c r="G17" s="113">
        <v>0</v>
      </c>
      <c r="H17" s="113">
        <v>0</v>
      </c>
      <c r="I17" s="113">
        <v>1635.9640210000002</v>
      </c>
      <c r="J17" s="113">
        <v>0</v>
      </c>
      <c r="K17" s="113">
        <v>0</v>
      </c>
      <c r="L17" s="113">
        <v>0.73</v>
      </c>
      <c r="M17" s="113">
        <v>243.45488</v>
      </c>
      <c r="N17" s="113">
        <v>236.41072699999998</v>
      </c>
      <c r="O17" s="211">
        <v>274.25900000000001</v>
      </c>
      <c r="P17" s="39">
        <f t="shared" si="1"/>
        <v>2841.1140260000006</v>
      </c>
    </row>
    <row r="18" spans="1:19" s="13" customFormat="1" ht="12" customHeight="1" x14ac:dyDescent="0.2">
      <c r="A18" s="34" t="s">
        <v>3</v>
      </c>
      <c r="B18" s="113">
        <v>0</v>
      </c>
      <c r="C18" s="113">
        <v>0</v>
      </c>
      <c r="D18" s="113">
        <v>0</v>
      </c>
      <c r="E18" s="113">
        <v>0</v>
      </c>
      <c r="F18" s="113">
        <v>0</v>
      </c>
      <c r="G18" s="113">
        <v>0</v>
      </c>
      <c r="H18" s="113">
        <v>0</v>
      </c>
      <c r="I18" s="113">
        <v>0</v>
      </c>
      <c r="J18" s="113">
        <v>0</v>
      </c>
      <c r="K18" s="113">
        <v>0</v>
      </c>
      <c r="L18" s="113">
        <v>0</v>
      </c>
      <c r="M18" s="113">
        <v>0</v>
      </c>
      <c r="N18" s="113">
        <v>0</v>
      </c>
      <c r="O18" s="211">
        <v>0</v>
      </c>
      <c r="P18" s="39">
        <f t="shared" si="1"/>
        <v>0</v>
      </c>
    </row>
    <row r="19" spans="1:19" s="13" customFormat="1" ht="12" customHeight="1" x14ac:dyDescent="0.2">
      <c r="A19" s="34" t="s">
        <v>35</v>
      </c>
      <c r="B19" s="113">
        <v>1.0444259999999999</v>
      </c>
      <c r="C19" s="113">
        <v>0.89417100000000005</v>
      </c>
      <c r="D19" s="113">
        <v>0.25071199999999999</v>
      </c>
      <c r="E19" s="113">
        <v>0.24273800000000001</v>
      </c>
      <c r="F19" s="113">
        <v>0.85948500000000005</v>
      </c>
      <c r="G19" s="113">
        <v>1.64818</v>
      </c>
      <c r="H19" s="113">
        <v>0.737452</v>
      </c>
      <c r="I19" s="113">
        <v>1.2459849999999997</v>
      </c>
      <c r="J19" s="113">
        <v>8.856658000000003</v>
      </c>
      <c r="K19" s="113">
        <v>1.0811909999999998</v>
      </c>
      <c r="L19" s="113">
        <v>8.3121000000000014E-2</v>
      </c>
      <c r="M19" s="113">
        <v>2.8552320000000009</v>
      </c>
      <c r="N19" s="113">
        <v>1.7958540000000001</v>
      </c>
      <c r="O19" s="211">
        <v>0.69525300000000012</v>
      </c>
      <c r="P19" s="39">
        <f t="shared" si="1"/>
        <v>22.290458000000001</v>
      </c>
    </row>
    <row r="20" spans="1:19" s="13" customFormat="1" ht="12" customHeight="1" thickBot="1" x14ac:dyDescent="0.25">
      <c r="A20" s="37" t="s">
        <v>34</v>
      </c>
      <c r="B20" s="114">
        <v>1686.4055339999995</v>
      </c>
      <c r="C20" s="114">
        <v>207.18165500000006</v>
      </c>
      <c r="D20" s="114">
        <v>2160.9076359999995</v>
      </c>
      <c r="E20" s="114">
        <v>312.87658499999998</v>
      </c>
      <c r="F20" s="114">
        <v>246.75348727699409</v>
      </c>
      <c r="G20" s="114">
        <v>578.38638986854926</v>
      </c>
      <c r="H20" s="114">
        <v>685.1484509999998</v>
      </c>
      <c r="I20" s="114">
        <v>910.7312087774435</v>
      </c>
      <c r="J20" s="114">
        <v>543.52530000000002</v>
      </c>
      <c r="K20" s="114">
        <v>315.3902714049018</v>
      </c>
      <c r="L20" s="114">
        <v>335.79749525553939</v>
      </c>
      <c r="M20" s="114">
        <v>1897.6046798812863</v>
      </c>
      <c r="N20" s="114">
        <v>495.08140100000008</v>
      </c>
      <c r="O20" s="213">
        <v>656.49036899999976</v>
      </c>
      <c r="P20" s="41">
        <f t="shared" si="1"/>
        <v>11032.280463464713</v>
      </c>
    </row>
    <row r="21" spans="1:19" s="5" customFormat="1" ht="11.25" x14ac:dyDescent="0.2">
      <c r="A21" s="53"/>
      <c r="P21" s="4" t="s">
        <v>82</v>
      </c>
    </row>
    <row r="22" spans="1:19" s="13" customFormat="1" x14ac:dyDescent="0.2">
      <c r="A22" s="115"/>
      <c r="B22" s="116"/>
      <c r="C22" s="116"/>
      <c r="D22" s="116"/>
      <c r="E22" s="116"/>
      <c r="F22" s="116"/>
      <c r="G22" s="116"/>
      <c r="H22" s="116"/>
      <c r="I22" s="116"/>
      <c r="J22" s="116"/>
      <c r="K22" s="116"/>
      <c r="L22" s="116"/>
      <c r="M22" s="116"/>
      <c r="N22" s="116"/>
      <c r="O22" s="116"/>
      <c r="P22" s="115"/>
    </row>
    <row r="23" spans="1:19" s="13" customFormat="1" x14ac:dyDescent="0.2">
      <c r="A23" s="115"/>
      <c r="B23" s="116"/>
      <c r="C23" s="116"/>
      <c r="D23" s="116"/>
      <c r="E23" s="116"/>
      <c r="F23" s="116"/>
      <c r="G23" s="116"/>
      <c r="H23" s="116"/>
      <c r="I23" s="116"/>
      <c r="J23" s="116"/>
      <c r="K23" s="116"/>
      <c r="L23" s="116"/>
      <c r="M23" s="116"/>
      <c r="N23" s="116"/>
      <c r="O23" s="116"/>
      <c r="P23" s="116"/>
    </row>
    <row r="24" spans="1:19" s="13" customFormat="1" x14ac:dyDescent="0.2">
      <c r="A24" s="115"/>
      <c r="B24" s="116"/>
      <c r="C24" s="116"/>
      <c r="D24" s="116"/>
      <c r="E24" s="116"/>
      <c r="F24" s="116"/>
      <c r="G24" s="116"/>
      <c r="H24" s="116"/>
      <c r="I24" s="116"/>
      <c r="J24" s="116"/>
      <c r="K24" s="116"/>
      <c r="L24" s="116"/>
      <c r="M24" s="116"/>
      <c r="N24" s="116"/>
      <c r="O24" s="116"/>
      <c r="P24" s="116"/>
      <c r="Q24" s="117"/>
    </row>
    <row r="25" spans="1:19" s="13" customFormat="1" x14ac:dyDescent="0.2">
      <c r="A25" s="115"/>
      <c r="B25" s="116"/>
      <c r="C25" s="116"/>
      <c r="D25" s="116"/>
      <c r="E25" s="116"/>
      <c r="F25" s="116"/>
      <c r="G25" s="116"/>
      <c r="H25" s="116"/>
      <c r="I25" s="116"/>
      <c r="J25" s="116"/>
      <c r="K25" s="116"/>
      <c r="L25" s="116"/>
      <c r="M25" s="116"/>
      <c r="N25" s="116"/>
      <c r="O25" s="116"/>
      <c r="P25" s="116"/>
      <c r="Q25" s="117"/>
    </row>
    <row r="26" spans="1:19" s="13" customFormat="1" x14ac:dyDescent="0.2">
      <c r="A26" s="115"/>
      <c r="B26" s="116"/>
      <c r="C26" s="116"/>
      <c r="D26" s="116"/>
      <c r="E26" s="116"/>
      <c r="F26" s="116"/>
      <c r="G26" s="116"/>
      <c r="H26" s="116"/>
      <c r="I26" s="116"/>
      <c r="J26" s="116"/>
      <c r="K26" s="116"/>
      <c r="L26" s="116"/>
      <c r="M26" s="116"/>
      <c r="N26" s="116"/>
      <c r="O26" s="116"/>
      <c r="P26" s="116"/>
      <c r="S26" s="14"/>
    </row>
    <row r="27" spans="1:19" s="13" customFormat="1" x14ac:dyDescent="0.2">
      <c r="A27" s="115"/>
      <c r="B27" s="116"/>
      <c r="C27" s="116"/>
      <c r="D27" s="116"/>
      <c r="E27" s="116"/>
      <c r="F27" s="116"/>
      <c r="G27" s="116"/>
      <c r="H27" s="116"/>
      <c r="I27" s="116"/>
      <c r="J27" s="116"/>
      <c r="K27" s="116"/>
      <c r="L27" s="116"/>
      <c r="M27" s="116"/>
      <c r="N27" s="116"/>
      <c r="O27" s="116"/>
      <c r="P27" s="116"/>
    </row>
    <row r="28" spans="1:19" s="13" customFormat="1" x14ac:dyDescent="0.2">
      <c r="A28" s="115"/>
      <c r="B28" s="116"/>
      <c r="C28" s="116"/>
      <c r="D28" s="116"/>
      <c r="E28" s="116"/>
      <c r="F28" s="116"/>
      <c r="G28" s="116"/>
      <c r="H28" s="116"/>
      <c r="I28" s="116"/>
      <c r="J28" s="116"/>
      <c r="K28" s="116"/>
      <c r="L28" s="116"/>
      <c r="M28" s="116"/>
      <c r="N28" s="116"/>
      <c r="O28" s="116"/>
      <c r="P28" s="116"/>
    </row>
    <row r="29" spans="1:19" s="13" customFormat="1" x14ac:dyDescent="0.2">
      <c r="A29" s="115"/>
      <c r="B29" s="116"/>
      <c r="C29" s="116"/>
      <c r="D29" s="116"/>
      <c r="E29" s="116"/>
      <c r="F29" s="116"/>
      <c r="G29" s="116"/>
      <c r="H29" s="116"/>
      <c r="I29" s="116"/>
      <c r="J29" s="116"/>
      <c r="K29" s="116"/>
      <c r="L29" s="116"/>
      <c r="M29" s="116"/>
      <c r="N29" s="116"/>
      <c r="O29" s="116"/>
      <c r="P29" s="116"/>
    </row>
    <row r="30" spans="1:19" s="13" customFormat="1" x14ac:dyDescent="0.2">
      <c r="A30" s="115"/>
      <c r="B30" s="116"/>
      <c r="C30" s="116"/>
      <c r="D30" s="116"/>
      <c r="E30" s="116"/>
      <c r="F30" s="116"/>
      <c r="G30" s="116"/>
      <c r="H30" s="116"/>
      <c r="I30" s="116"/>
      <c r="J30" s="116"/>
      <c r="K30" s="116"/>
      <c r="L30" s="116"/>
      <c r="M30" s="116"/>
      <c r="N30" s="116"/>
      <c r="O30" s="116"/>
      <c r="P30" s="116"/>
    </row>
    <row r="31" spans="1:19" s="13" customFormat="1" x14ac:dyDescent="0.2">
      <c r="A31" s="115"/>
      <c r="B31" s="116"/>
      <c r="C31" s="116"/>
      <c r="D31" s="116"/>
      <c r="E31" s="116"/>
      <c r="F31" s="116"/>
      <c r="G31" s="116"/>
      <c r="H31" s="116"/>
      <c r="I31" s="116"/>
      <c r="J31" s="116"/>
      <c r="K31" s="116"/>
      <c r="L31" s="116"/>
      <c r="M31" s="116"/>
      <c r="N31" s="116"/>
      <c r="O31" s="116"/>
      <c r="P31" s="116"/>
    </row>
    <row r="32" spans="1:19" s="13" customFormat="1" x14ac:dyDescent="0.2">
      <c r="A32" s="115"/>
      <c r="B32" s="116"/>
      <c r="C32" s="116"/>
      <c r="D32" s="116"/>
      <c r="E32" s="116"/>
      <c r="F32" s="116"/>
      <c r="G32" s="116"/>
      <c r="H32" s="116"/>
      <c r="I32" s="116"/>
      <c r="J32" s="116"/>
      <c r="K32" s="116"/>
      <c r="L32" s="116"/>
      <c r="M32" s="116"/>
      <c r="N32" s="116"/>
      <c r="O32" s="116"/>
      <c r="P32" s="116"/>
    </row>
    <row r="33" spans="1:16" s="13" customFormat="1" x14ac:dyDescent="0.2">
      <c r="A33" s="115"/>
      <c r="B33" s="116"/>
      <c r="C33" s="116"/>
      <c r="D33" s="116"/>
      <c r="E33" s="116"/>
      <c r="F33" s="116"/>
      <c r="G33" s="116"/>
      <c r="H33" s="116"/>
      <c r="I33" s="116"/>
      <c r="J33" s="116"/>
      <c r="K33" s="116"/>
      <c r="L33" s="116"/>
      <c r="M33" s="116"/>
      <c r="N33" s="116"/>
      <c r="O33" s="116"/>
      <c r="P33" s="116"/>
    </row>
    <row r="34" spans="1:16" s="13" customFormat="1" x14ac:dyDescent="0.2">
      <c r="A34" s="115"/>
      <c r="B34" s="116"/>
      <c r="C34" s="116"/>
      <c r="D34" s="116"/>
      <c r="E34" s="116"/>
      <c r="F34" s="116"/>
      <c r="G34" s="116"/>
      <c r="H34" s="116"/>
      <c r="I34" s="116"/>
      <c r="J34" s="116"/>
      <c r="K34" s="116"/>
      <c r="L34" s="116"/>
      <c r="M34" s="116"/>
      <c r="N34" s="116"/>
      <c r="O34" s="116"/>
      <c r="P34" s="116"/>
    </row>
    <row r="35" spans="1:16" s="13" customFormat="1" x14ac:dyDescent="0.2">
      <c r="A35" s="115"/>
      <c r="B35" s="116"/>
      <c r="C35" s="116"/>
      <c r="D35" s="116"/>
      <c r="E35" s="116"/>
      <c r="F35" s="116"/>
      <c r="G35" s="116"/>
      <c r="H35" s="116"/>
      <c r="I35" s="116"/>
      <c r="J35" s="116"/>
      <c r="K35" s="116"/>
      <c r="L35" s="116"/>
      <c r="M35" s="116"/>
      <c r="N35" s="116"/>
      <c r="O35" s="116"/>
      <c r="P35" s="116"/>
    </row>
    <row r="36" spans="1:16" s="13" customFormat="1" x14ac:dyDescent="0.2">
      <c r="A36" s="115"/>
      <c r="B36" s="116"/>
      <c r="C36" s="116"/>
      <c r="D36" s="116"/>
      <c r="E36" s="116"/>
      <c r="F36" s="116"/>
      <c r="G36" s="116"/>
      <c r="H36" s="116"/>
      <c r="I36" s="116"/>
      <c r="J36" s="116"/>
      <c r="K36" s="116"/>
      <c r="L36" s="116"/>
      <c r="M36" s="116"/>
      <c r="N36" s="116"/>
      <c r="O36" s="116"/>
      <c r="P36" s="116"/>
    </row>
    <row r="37" spans="1:16" s="13" customFormat="1" x14ac:dyDescent="0.2">
      <c r="A37" s="115"/>
      <c r="B37" s="116"/>
      <c r="C37" s="116"/>
      <c r="D37" s="116"/>
      <c r="E37" s="116"/>
      <c r="F37" s="116"/>
      <c r="G37" s="116"/>
      <c r="H37" s="116"/>
      <c r="I37" s="116"/>
      <c r="J37" s="116"/>
      <c r="K37" s="116"/>
      <c r="L37" s="116"/>
      <c r="M37" s="116"/>
      <c r="N37" s="116"/>
      <c r="O37" s="116"/>
      <c r="P37" s="116"/>
    </row>
    <row r="38" spans="1:16" s="13" customFormat="1" x14ac:dyDescent="0.2">
      <c r="A38" s="115"/>
      <c r="B38" s="116"/>
      <c r="C38" s="116"/>
      <c r="D38" s="116"/>
      <c r="E38" s="116"/>
      <c r="F38" s="116"/>
      <c r="G38" s="116"/>
      <c r="H38" s="116"/>
      <c r="I38" s="116"/>
      <c r="J38" s="116"/>
      <c r="K38" s="116"/>
      <c r="L38" s="116"/>
      <c r="M38" s="116"/>
      <c r="N38" s="116"/>
      <c r="O38" s="116"/>
      <c r="P38" s="116"/>
    </row>
    <row r="39" spans="1:16" s="13" customFormat="1" x14ac:dyDescent="0.2">
      <c r="A39" s="115"/>
      <c r="B39" s="116"/>
      <c r="C39" s="116"/>
      <c r="D39" s="116"/>
      <c r="E39" s="116"/>
      <c r="F39" s="116"/>
      <c r="G39" s="116"/>
      <c r="H39" s="116"/>
      <c r="I39" s="116"/>
      <c r="J39" s="116"/>
      <c r="K39" s="116"/>
      <c r="L39" s="116"/>
      <c r="M39" s="116"/>
      <c r="N39" s="116"/>
      <c r="O39" s="116"/>
      <c r="P39" s="116"/>
    </row>
    <row r="40" spans="1:16" s="13" customFormat="1" x14ac:dyDescent="0.2">
      <c r="A40" s="115"/>
      <c r="B40" s="116"/>
      <c r="C40" s="116"/>
      <c r="D40" s="116"/>
      <c r="E40" s="116"/>
      <c r="F40" s="116"/>
      <c r="G40" s="116"/>
      <c r="H40" s="116"/>
      <c r="I40" s="116"/>
      <c r="J40" s="116"/>
      <c r="K40" s="116"/>
      <c r="L40" s="116"/>
      <c r="M40" s="116"/>
      <c r="N40" s="116"/>
      <c r="O40" s="116"/>
      <c r="P40" s="116"/>
    </row>
    <row r="41" spans="1:16" s="13" customFormat="1" x14ac:dyDescent="0.2">
      <c r="A41" s="115"/>
      <c r="B41" s="116"/>
      <c r="C41" s="116"/>
      <c r="D41" s="116"/>
      <c r="E41" s="116"/>
      <c r="F41" s="116"/>
      <c r="G41" s="116"/>
      <c r="H41" s="116"/>
      <c r="I41" s="116"/>
      <c r="J41" s="116"/>
      <c r="K41" s="116"/>
      <c r="L41" s="116"/>
      <c r="M41" s="116"/>
      <c r="N41" s="116"/>
      <c r="O41" s="116"/>
      <c r="P41" s="116"/>
    </row>
    <row r="42" spans="1:16" s="13" customFormat="1" x14ac:dyDescent="0.2">
      <c r="A42" s="3"/>
      <c r="B42" s="3"/>
      <c r="C42" s="3"/>
      <c r="D42" s="3"/>
      <c r="E42" s="3"/>
      <c r="F42" s="3"/>
      <c r="G42" s="3"/>
      <c r="H42" s="3"/>
      <c r="I42" s="3"/>
      <c r="J42" s="3"/>
      <c r="K42" s="3"/>
      <c r="L42" s="3"/>
      <c r="M42" s="3"/>
      <c r="N42" s="3"/>
      <c r="O42" s="3"/>
      <c r="P42" s="3"/>
    </row>
    <row r="44" spans="1:16" x14ac:dyDescent="0.2">
      <c r="C44" s="118"/>
    </row>
    <row r="45" spans="1:16" x14ac:dyDescent="0.2">
      <c r="C45" s="118"/>
    </row>
    <row r="46" spans="1:16" x14ac:dyDescent="0.2">
      <c r="C46" s="118"/>
    </row>
  </sheetData>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dimension ref="A1:Q48"/>
  <sheetViews>
    <sheetView showGridLines="0" zoomScaleNormal="100" workbookViewId="0">
      <selection activeCell="Q29" sqref="Q29"/>
    </sheetView>
  </sheetViews>
  <sheetFormatPr defaultRowHeight="12.75" x14ac:dyDescent="0.2"/>
  <cols>
    <col min="1" max="1" width="30.85546875" style="3" customWidth="1"/>
    <col min="2" max="13" width="8.5703125" style="3" customWidth="1"/>
    <col min="14" max="14" width="10.42578125" style="3" customWidth="1"/>
    <col min="15" max="15" width="8.42578125" style="3" customWidth="1"/>
    <col min="16" max="16" width="11.42578125" style="3" bestFit="1" customWidth="1"/>
    <col min="17" max="16384" width="9.140625" style="3"/>
  </cols>
  <sheetData>
    <row r="1" spans="1:16" s="112" customFormat="1" ht="18.75" x14ac:dyDescent="0.3">
      <c r="A1" s="21" t="s">
        <v>179</v>
      </c>
      <c r="B1" s="45"/>
      <c r="C1" s="45"/>
      <c r="D1" s="45"/>
      <c r="E1" s="45"/>
      <c r="F1" s="45"/>
      <c r="G1" s="45"/>
      <c r="H1" s="45"/>
      <c r="I1" s="45"/>
      <c r="J1" s="45"/>
      <c r="K1" s="45"/>
      <c r="L1" s="45"/>
      <c r="M1" s="45"/>
      <c r="N1" s="111" t="str">
        <f>Obsah!$A$1</f>
        <v>I. čtvrtletí 2019</v>
      </c>
    </row>
    <row r="2" spans="1:16" s="13" customFormat="1" ht="7.5" customHeight="1" x14ac:dyDescent="0.2"/>
    <row r="3" spans="1:16" s="13" customFormat="1" ht="12" x14ac:dyDescent="0.2">
      <c r="A3" s="526"/>
      <c r="B3" s="510" t="s">
        <v>48</v>
      </c>
      <c r="C3" s="510"/>
      <c r="D3" s="510"/>
      <c r="E3" s="510" t="s">
        <v>49</v>
      </c>
      <c r="F3" s="510"/>
      <c r="G3" s="510"/>
      <c r="H3" s="510" t="s">
        <v>50</v>
      </c>
      <c r="I3" s="510"/>
      <c r="J3" s="510"/>
      <c r="K3" s="510" t="s">
        <v>51</v>
      </c>
      <c r="L3" s="510"/>
      <c r="M3" s="510"/>
      <c r="N3" s="508" t="s">
        <v>7</v>
      </c>
    </row>
    <row r="4" spans="1:16" s="13" customFormat="1" ht="12" customHeight="1" x14ac:dyDescent="0.2">
      <c r="A4" s="527"/>
      <c r="B4" s="109" t="s">
        <v>8</v>
      </c>
      <c r="C4" s="109" t="s">
        <v>9</v>
      </c>
      <c r="D4" s="109" t="s">
        <v>10</v>
      </c>
      <c r="E4" s="109" t="s">
        <v>11</v>
      </c>
      <c r="F4" s="109" t="s">
        <v>12</v>
      </c>
      <c r="G4" s="109" t="s">
        <v>13</v>
      </c>
      <c r="H4" s="109" t="s">
        <v>14</v>
      </c>
      <c r="I4" s="109" t="s">
        <v>15</v>
      </c>
      <c r="J4" s="109" t="s">
        <v>16</v>
      </c>
      <c r="K4" s="109" t="s">
        <v>17</v>
      </c>
      <c r="L4" s="109" t="s">
        <v>18</v>
      </c>
      <c r="M4" s="109" t="s">
        <v>19</v>
      </c>
      <c r="N4" s="509"/>
      <c r="P4" s="279"/>
    </row>
    <row r="5" spans="1:16" s="13" customFormat="1" ht="12" customHeight="1" x14ac:dyDescent="0.2">
      <c r="A5" s="528" t="s">
        <v>182</v>
      </c>
      <c r="B5" s="518">
        <f>SUM(B6:D6)</f>
        <v>34097.088719023923</v>
      </c>
      <c r="C5" s="519"/>
      <c r="D5" s="520"/>
      <c r="E5" s="521">
        <f>SUM(E6:G6)</f>
        <v>0</v>
      </c>
      <c r="F5" s="521"/>
      <c r="G5" s="521"/>
      <c r="H5" s="522">
        <f>SUM(H6:J6)</f>
        <v>0</v>
      </c>
      <c r="I5" s="521"/>
      <c r="J5" s="523"/>
      <c r="K5" s="522">
        <f>SUM(K6:M6)</f>
        <v>0</v>
      </c>
      <c r="L5" s="521"/>
      <c r="M5" s="523"/>
      <c r="N5" s="515">
        <f>SUM(B6:M6)</f>
        <v>34097.088719023923</v>
      </c>
      <c r="P5" s="279"/>
    </row>
    <row r="6" spans="1:16" s="110" customFormat="1" ht="12" customHeight="1" x14ac:dyDescent="0.2">
      <c r="A6" s="517"/>
      <c r="B6" s="197">
        <f>SUM(B7:B22)</f>
        <v>13953.926333865071</v>
      </c>
      <c r="C6" s="65">
        <f t="shared" ref="C6:M6" si="0">SUM(C7:C22)</f>
        <v>10839.79474228917</v>
      </c>
      <c r="D6" s="198">
        <f t="shared" si="0"/>
        <v>9303.3676428696817</v>
      </c>
      <c r="E6" s="438">
        <f t="shared" si="0"/>
        <v>0</v>
      </c>
      <c r="F6" s="438">
        <f t="shared" si="0"/>
        <v>0</v>
      </c>
      <c r="G6" s="438">
        <f t="shared" si="0"/>
        <v>0</v>
      </c>
      <c r="H6" s="439">
        <f t="shared" si="0"/>
        <v>0</v>
      </c>
      <c r="I6" s="438">
        <f t="shared" si="0"/>
        <v>0</v>
      </c>
      <c r="J6" s="440">
        <f t="shared" si="0"/>
        <v>0</v>
      </c>
      <c r="K6" s="439">
        <f t="shared" si="0"/>
        <v>0</v>
      </c>
      <c r="L6" s="438">
        <f t="shared" si="0"/>
        <v>0</v>
      </c>
      <c r="M6" s="440">
        <f t="shared" si="0"/>
        <v>0</v>
      </c>
      <c r="N6" s="500"/>
      <c r="P6" s="186"/>
    </row>
    <row r="7" spans="1:16" s="13" customFormat="1" ht="12" customHeight="1" x14ac:dyDescent="0.2">
      <c r="A7" s="36" t="s">
        <v>44</v>
      </c>
      <c r="B7" s="199">
        <v>815.48600800000008</v>
      </c>
      <c r="C7" s="19">
        <v>647.57448599999964</v>
      </c>
      <c r="D7" s="200">
        <v>666.14706699999988</v>
      </c>
      <c r="E7" s="459">
        <v>0</v>
      </c>
      <c r="F7" s="459">
        <v>0</v>
      </c>
      <c r="G7" s="429">
        <v>0</v>
      </c>
      <c r="H7" s="460">
        <v>0</v>
      </c>
      <c r="I7" s="459">
        <v>0</v>
      </c>
      <c r="J7" s="431">
        <v>0</v>
      </c>
      <c r="K7" s="460">
        <v>0</v>
      </c>
      <c r="L7" s="459">
        <v>0</v>
      </c>
      <c r="M7" s="431">
        <v>0</v>
      </c>
      <c r="N7" s="49">
        <f>SUM(B7:M7)</f>
        <v>2129.2075609999997</v>
      </c>
      <c r="P7" s="72"/>
    </row>
    <row r="8" spans="1:16" s="13" customFormat="1" ht="12" customHeight="1" x14ac:dyDescent="0.2">
      <c r="A8" s="47" t="s">
        <v>43</v>
      </c>
      <c r="B8" s="201">
        <v>67.030102999999983</v>
      </c>
      <c r="C8" s="16">
        <v>57.694044000000005</v>
      </c>
      <c r="D8" s="202">
        <v>56.871586999999984</v>
      </c>
      <c r="E8" s="451">
        <v>0</v>
      </c>
      <c r="F8" s="452">
        <v>0</v>
      </c>
      <c r="G8" s="434">
        <v>0</v>
      </c>
      <c r="H8" s="454">
        <v>0</v>
      </c>
      <c r="I8" s="452">
        <v>0</v>
      </c>
      <c r="J8" s="436">
        <v>0</v>
      </c>
      <c r="K8" s="454">
        <v>0</v>
      </c>
      <c r="L8" s="452">
        <v>0</v>
      </c>
      <c r="M8" s="436">
        <v>0</v>
      </c>
      <c r="N8" s="50">
        <f>SUM(B8:M8)</f>
        <v>181.59573399999996</v>
      </c>
      <c r="P8" s="72"/>
    </row>
    <row r="9" spans="1:16" s="13" customFormat="1" ht="12" customHeight="1" x14ac:dyDescent="0.2">
      <c r="A9" s="47" t="s">
        <v>42</v>
      </c>
      <c r="B9" s="201">
        <v>2006.9866100000002</v>
      </c>
      <c r="C9" s="16">
        <v>1375.7340489999999</v>
      </c>
      <c r="D9" s="202">
        <v>1118.9345230000001</v>
      </c>
      <c r="E9" s="451">
        <v>0</v>
      </c>
      <c r="F9" s="452">
        <v>0</v>
      </c>
      <c r="G9" s="434">
        <v>0</v>
      </c>
      <c r="H9" s="454">
        <v>0</v>
      </c>
      <c r="I9" s="452">
        <v>0</v>
      </c>
      <c r="J9" s="436">
        <v>0</v>
      </c>
      <c r="K9" s="454">
        <v>0</v>
      </c>
      <c r="L9" s="452">
        <v>0</v>
      </c>
      <c r="M9" s="436">
        <v>0</v>
      </c>
      <c r="N9" s="50">
        <f>SUM(B9:M9)</f>
        <v>4501.6551820000004</v>
      </c>
      <c r="P9" s="72"/>
    </row>
    <row r="10" spans="1:16" s="13" customFormat="1" ht="12" customHeight="1" x14ac:dyDescent="0.2">
      <c r="A10" s="47" t="s">
        <v>67</v>
      </c>
      <c r="B10" s="203">
        <v>0.76602400000000004</v>
      </c>
      <c r="C10" s="113">
        <v>0.72767599999999999</v>
      </c>
      <c r="D10" s="202">
        <v>1.218818</v>
      </c>
      <c r="E10" s="432">
        <v>0</v>
      </c>
      <c r="F10" s="433">
        <v>0</v>
      </c>
      <c r="G10" s="434">
        <v>0</v>
      </c>
      <c r="H10" s="435">
        <v>0</v>
      </c>
      <c r="I10" s="433">
        <v>0</v>
      </c>
      <c r="J10" s="436">
        <v>0</v>
      </c>
      <c r="K10" s="435">
        <v>0</v>
      </c>
      <c r="L10" s="433">
        <v>0</v>
      </c>
      <c r="M10" s="436">
        <v>0</v>
      </c>
      <c r="N10" s="40">
        <f t="shared" ref="N10:N20" si="1">SUM(B10:M10)</f>
        <v>2.7125180000000002</v>
      </c>
      <c r="P10" s="72"/>
    </row>
    <row r="11" spans="1:16" s="13" customFormat="1" ht="12" customHeight="1" x14ac:dyDescent="0.2">
      <c r="A11" s="47" t="s">
        <v>68</v>
      </c>
      <c r="B11" s="203">
        <v>1.515936</v>
      </c>
      <c r="C11" s="113">
        <v>1.120344</v>
      </c>
      <c r="D11" s="202">
        <v>1.152612</v>
      </c>
      <c r="E11" s="432">
        <v>0</v>
      </c>
      <c r="F11" s="433">
        <v>0</v>
      </c>
      <c r="G11" s="434">
        <v>0</v>
      </c>
      <c r="H11" s="435">
        <v>0</v>
      </c>
      <c r="I11" s="433">
        <v>0</v>
      </c>
      <c r="J11" s="436">
        <v>0</v>
      </c>
      <c r="K11" s="435">
        <v>0</v>
      </c>
      <c r="L11" s="433">
        <v>0</v>
      </c>
      <c r="M11" s="436">
        <v>0</v>
      </c>
      <c r="N11" s="40">
        <f t="shared" si="1"/>
        <v>3.7888920000000001</v>
      </c>
      <c r="P11" s="72"/>
    </row>
    <row r="12" spans="1:16" s="13" customFormat="1" ht="12" customHeight="1" x14ac:dyDescent="0.2">
      <c r="A12" s="47" t="s">
        <v>69</v>
      </c>
      <c r="B12" s="203">
        <v>5.1999999999999998E-3</v>
      </c>
      <c r="C12" s="113">
        <v>1.6300000000000002E-2</v>
      </c>
      <c r="D12" s="202">
        <v>2.8079999999999997E-2</v>
      </c>
      <c r="E12" s="432">
        <v>0</v>
      </c>
      <c r="F12" s="433">
        <v>0</v>
      </c>
      <c r="G12" s="434">
        <v>0</v>
      </c>
      <c r="H12" s="435">
        <v>0</v>
      </c>
      <c r="I12" s="433">
        <v>0</v>
      </c>
      <c r="J12" s="436">
        <v>0</v>
      </c>
      <c r="K12" s="435">
        <v>0</v>
      </c>
      <c r="L12" s="433">
        <v>0</v>
      </c>
      <c r="M12" s="436">
        <v>0</v>
      </c>
      <c r="N12" s="40">
        <f t="shared" si="1"/>
        <v>4.9579999999999999E-2</v>
      </c>
      <c r="P12" s="72"/>
    </row>
    <row r="13" spans="1:16" s="13" customFormat="1" ht="12" customHeight="1" x14ac:dyDescent="0.2">
      <c r="A13" s="47" t="s">
        <v>41</v>
      </c>
      <c r="B13" s="203">
        <v>6706.9790900000016</v>
      </c>
      <c r="C13" s="113">
        <v>5323.8392949999998</v>
      </c>
      <c r="D13" s="202">
        <v>4408.2981000000009</v>
      </c>
      <c r="E13" s="432">
        <v>0</v>
      </c>
      <c r="F13" s="433">
        <v>0</v>
      </c>
      <c r="G13" s="434">
        <v>0</v>
      </c>
      <c r="H13" s="435">
        <v>0</v>
      </c>
      <c r="I13" s="433">
        <v>0</v>
      </c>
      <c r="J13" s="436">
        <v>0</v>
      </c>
      <c r="K13" s="435">
        <v>0</v>
      </c>
      <c r="L13" s="433">
        <v>0</v>
      </c>
      <c r="M13" s="436">
        <v>0</v>
      </c>
      <c r="N13" s="40">
        <f t="shared" si="1"/>
        <v>16439.116485000002</v>
      </c>
      <c r="P13" s="72"/>
    </row>
    <row r="14" spans="1:16" s="13" customFormat="1" ht="12" customHeight="1" x14ac:dyDescent="0.2">
      <c r="A14" s="47" t="s">
        <v>80</v>
      </c>
      <c r="B14" s="203">
        <v>37.952019999999997</v>
      </c>
      <c r="C14" s="113">
        <v>30.353149999999999</v>
      </c>
      <c r="D14" s="202">
        <v>26.839400000000001</v>
      </c>
      <c r="E14" s="432">
        <v>0</v>
      </c>
      <c r="F14" s="433">
        <v>0</v>
      </c>
      <c r="G14" s="434">
        <v>0</v>
      </c>
      <c r="H14" s="435">
        <v>0</v>
      </c>
      <c r="I14" s="433">
        <v>0</v>
      </c>
      <c r="J14" s="436">
        <v>0</v>
      </c>
      <c r="K14" s="435">
        <v>0</v>
      </c>
      <c r="L14" s="433">
        <v>0</v>
      </c>
      <c r="M14" s="436">
        <v>0</v>
      </c>
      <c r="N14" s="40">
        <f t="shared" si="1"/>
        <v>95.144570000000002</v>
      </c>
      <c r="P14" s="72"/>
    </row>
    <row r="15" spans="1:16" s="13" customFormat="1" ht="12" customHeight="1" x14ac:dyDescent="0.2">
      <c r="A15" s="47" t="s">
        <v>40</v>
      </c>
      <c r="B15" s="203">
        <v>6.6599999999999993E-2</v>
      </c>
      <c r="C15" s="113">
        <v>3.7350000000000001E-2</v>
      </c>
      <c r="D15" s="202">
        <v>2.8559999999999999E-2</v>
      </c>
      <c r="E15" s="432">
        <v>0</v>
      </c>
      <c r="F15" s="433">
        <v>0</v>
      </c>
      <c r="G15" s="434">
        <v>0</v>
      </c>
      <c r="H15" s="435">
        <v>0</v>
      </c>
      <c r="I15" s="433">
        <v>0</v>
      </c>
      <c r="J15" s="436">
        <v>0</v>
      </c>
      <c r="K15" s="435">
        <v>0</v>
      </c>
      <c r="L15" s="433">
        <v>0</v>
      </c>
      <c r="M15" s="436">
        <v>0</v>
      </c>
      <c r="N15" s="40">
        <f t="shared" si="1"/>
        <v>0.13250999999999999</v>
      </c>
      <c r="P15" s="72"/>
    </row>
    <row r="16" spans="1:16" s="13" customFormat="1" ht="12" customHeight="1" x14ac:dyDescent="0.2">
      <c r="A16" s="47" t="s">
        <v>39</v>
      </c>
      <c r="B16" s="204">
        <v>51.898458000000005</v>
      </c>
      <c r="C16" s="113">
        <v>45.619341999999996</v>
      </c>
      <c r="D16" s="202">
        <v>43.047150999999999</v>
      </c>
      <c r="E16" s="432">
        <v>0</v>
      </c>
      <c r="F16" s="433">
        <v>0</v>
      </c>
      <c r="G16" s="434">
        <v>0</v>
      </c>
      <c r="H16" s="435">
        <v>0</v>
      </c>
      <c r="I16" s="433">
        <v>0</v>
      </c>
      <c r="J16" s="436">
        <v>0</v>
      </c>
      <c r="K16" s="435">
        <v>0</v>
      </c>
      <c r="L16" s="433">
        <v>0</v>
      </c>
      <c r="M16" s="436">
        <v>0</v>
      </c>
      <c r="N16" s="40">
        <f t="shared" si="1"/>
        <v>140.56495100000001</v>
      </c>
      <c r="P16" s="72"/>
    </row>
    <row r="17" spans="1:17" s="13" customFormat="1" ht="12" customHeight="1" x14ac:dyDescent="0.2">
      <c r="A17" s="47" t="s">
        <v>38</v>
      </c>
      <c r="B17" s="204">
        <v>14.732609999999999</v>
      </c>
      <c r="C17" s="113">
        <v>12.266512000000001</v>
      </c>
      <c r="D17" s="202">
        <v>12.883028999999999</v>
      </c>
      <c r="E17" s="432">
        <v>0</v>
      </c>
      <c r="F17" s="433">
        <v>0</v>
      </c>
      <c r="G17" s="434">
        <v>0</v>
      </c>
      <c r="H17" s="435">
        <v>0</v>
      </c>
      <c r="I17" s="433">
        <v>0</v>
      </c>
      <c r="J17" s="436">
        <v>0</v>
      </c>
      <c r="K17" s="435">
        <v>0</v>
      </c>
      <c r="L17" s="433">
        <v>0</v>
      </c>
      <c r="M17" s="436">
        <v>0</v>
      </c>
      <c r="N17" s="40">
        <f t="shared" si="1"/>
        <v>39.882151</v>
      </c>
      <c r="P17" s="72"/>
    </row>
    <row r="18" spans="1:17" s="13" customFormat="1" ht="12" customHeight="1" x14ac:dyDescent="0.2">
      <c r="A18" s="47" t="s">
        <v>37</v>
      </c>
      <c r="B18" s="204">
        <v>288.12924523855941</v>
      </c>
      <c r="C18" s="113">
        <v>241.71585961497206</v>
      </c>
      <c r="D18" s="202">
        <v>260.06278255207229</v>
      </c>
      <c r="E18" s="432">
        <v>0</v>
      </c>
      <c r="F18" s="433">
        <v>0</v>
      </c>
      <c r="G18" s="434">
        <v>0</v>
      </c>
      <c r="H18" s="435">
        <v>0</v>
      </c>
      <c r="I18" s="433">
        <v>0</v>
      </c>
      <c r="J18" s="436">
        <v>0</v>
      </c>
      <c r="K18" s="435">
        <v>0</v>
      </c>
      <c r="L18" s="433">
        <v>0</v>
      </c>
      <c r="M18" s="436">
        <v>0</v>
      </c>
      <c r="N18" s="40">
        <f t="shared" si="1"/>
        <v>789.90788740560379</v>
      </c>
      <c r="P18" s="72"/>
    </row>
    <row r="19" spans="1:17" s="13" customFormat="1" ht="12" customHeight="1" x14ac:dyDescent="0.2">
      <c r="A19" s="47" t="s">
        <v>36</v>
      </c>
      <c r="B19" s="204">
        <v>458.25521299999997</v>
      </c>
      <c r="C19" s="113">
        <v>369.03512600000005</v>
      </c>
      <c r="D19" s="202">
        <v>386.42858399999989</v>
      </c>
      <c r="E19" s="432">
        <v>0</v>
      </c>
      <c r="F19" s="433">
        <v>0</v>
      </c>
      <c r="G19" s="434">
        <v>0</v>
      </c>
      <c r="H19" s="435">
        <v>0</v>
      </c>
      <c r="I19" s="433">
        <v>0</v>
      </c>
      <c r="J19" s="436">
        <v>0</v>
      </c>
      <c r="K19" s="435">
        <v>0</v>
      </c>
      <c r="L19" s="433">
        <v>0</v>
      </c>
      <c r="M19" s="436">
        <v>0</v>
      </c>
      <c r="N19" s="40">
        <f t="shared" si="1"/>
        <v>1213.7189229999999</v>
      </c>
      <c r="P19" s="72"/>
    </row>
    <row r="20" spans="1:17" s="13" customFormat="1" ht="12" customHeight="1" x14ac:dyDescent="0.2">
      <c r="A20" s="47" t="s">
        <v>3</v>
      </c>
      <c r="B20" s="204">
        <v>0</v>
      </c>
      <c r="C20" s="113">
        <v>0</v>
      </c>
      <c r="D20" s="202">
        <v>0</v>
      </c>
      <c r="E20" s="432">
        <v>0</v>
      </c>
      <c r="F20" s="433">
        <v>0</v>
      </c>
      <c r="G20" s="434">
        <v>0</v>
      </c>
      <c r="H20" s="435">
        <v>0</v>
      </c>
      <c r="I20" s="433">
        <v>0</v>
      </c>
      <c r="J20" s="436">
        <v>0</v>
      </c>
      <c r="K20" s="435">
        <v>0</v>
      </c>
      <c r="L20" s="433">
        <v>0</v>
      </c>
      <c r="M20" s="436">
        <v>0</v>
      </c>
      <c r="N20" s="40">
        <f t="shared" si="1"/>
        <v>0</v>
      </c>
      <c r="P20" s="72"/>
    </row>
    <row r="21" spans="1:17" s="13" customFormat="1" ht="12" customHeight="1" x14ac:dyDescent="0.2">
      <c r="A21" s="47" t="s">
        <v>35</v>
      </c>
      <c r="B21" s="204">
        <v>6.3592850000000025</v>
      </c>
      <c r="C21" s="113">
        <v>5.0382990000000003</v>
      </c>
      <c r="D21" s="202">
        <v>4.7823649999999978</v>
      </c>
      <c r="E21" s="432">
        <v>0</v>
      </c>
      <c r="F21" s="433">
        <v>0</v>
      </c>
      <c r="G21" s="434">
        <v>0</v>
      </c>
      <c r="H21" s="435">
        <v>0</v>
      </c>
      <c r="I21" s="433">
        <v>0</v>
      </c>
      <c r="J21" s="436">
        <v>0</v>
      </c>
      <c r="K21" s="435">
        <v>0</v>
      </c>
      <c r="L21" s="433">
        <v>0</v>
      </c>
      <c r="M21" s="436">
        <v>0</v>
      </c>
      <c r="N21" s="40">
        <f>SUM(B21:M21)</f>
        <v>16.179949000000001</v>
      </c>
      <c r="P21" s="72"/>
    </row>
    <row r="22" spans="1:17" s="13" customFormat="1" ht="12" customHeight="1" thickBot="1" x14ac:dyDescent="0.25">
      <c r="A22" s="37" t="s">
        <v>34</v>
      </c>
      <c r="B22" s="205">
        <v>3497.7639316265113</v>
      </c>
      <c r="C22" s="114">
        <v>2729.0229096742</v>
      </c>
      <c r="D22" s="206">
        <v>2316.6449843176106</v>
      </c>
      <c r="E22" s="426">
        <v>0</v>
      </c>
      <c r="F22" s="426">
        <v>0</v>
      </c>
      <c r="G22" s="426">
        <v>0</v>
      </c>
      <c r="H22" s="427">
        <v>0</v>
      </c>
      <c r="I22" s="426">
        <v>0</v>
      </c>
      <c r="J22" s="428">
        <v>0</v>
      </c>
      <c r="K22" s="427">
        <v>0</v>
      </c>
      <c r="L22" s="426">
        <v>0</v>
      </c>
      <c r="M22" s="428">
        <v>0</v>
      </c>
      <c r="N22" s="41">
        <f>SUM(B22:M22)</f>
        <v>8543.4318256183215</v>
      </c>
      <c r="P22" s="72"/>
    </row>
    <row r="23" spans="1:17" s="5" customFormat="1" ht="11.25" x14ac:dyDescent="0.2">
      <c r="A23" s="53"/>
      <c r="N23" s="4" t="s">
        <v>82</v>
      </c>
    </row>
    <row r="24" spans="1:17" s="13" customFormat="1" x14ac:dyDescent="0.2">
      <c r="A24" s="115"/>
      <c r="B24" s="116"/>
      <c r="C24" s="116"/>
      <c r="D24" s="116"/>
      <c r="E24" s="116"/>
      <c r="F24" s="116"/>
      <c r="G24" s="116"/>
      <c r="H24" s="116"/>
      <c r="I24" s="116"/>
      <c r="J24" s="116"/>
      <c r="K24" s="116"/>
      <c r="L24" s="116"/>
      <c r="M24" s="116"/>
      <c r="N24" s="115"/>
    </row>
    <row r="25" spans="1:17" s="13" customFormat="1" x14ac:dyDescent="0.2">
      <c r="A25" s="225" t="s">
        <v>44</v>
      </c>
      <c r="B25" s="52">
        <v>2129.2075609999997</v>
      </c>
      <c r="C25" s="116"/>
      <c r="D25" s="116"/>
      <c r="E25" s="116"/>
      <c r="F25" s="116"/>
      <c r="G25" s="116"/>
      <c r="H25" s="116"/>
      <c r="I25" s="116"/>
      <c r="J25" s="116"/>
      <c r="K25" s="116"/>
      <c r="L25" s="116"/>
      <c r="M25" s="116"/>
      <c r="N25" s="116"/>
    </row>
    <row r="26" spans="1:17" s="13" customFormat="1" x14ac:dyDescent="0.2">
      <c r="A26" s="225" t="s">
        <v>43</v>
      </c>
      <c r="B26" s="52">
        <v>181.59573399999996</v>
      </c>
      <c r="C26" s="116"/>
      <c r="D26" s="116"/>
      <c r="E26" s="116"/>
      <c r="F26" s="116"/>
      <c r="G26" s="116"/>
      <c r="H26" s="116"/>
      <c r="I26" s="116"/>
      <c r="J26" s="116"/>
      <c r="K26" s="116"/>
      <c r="L26" s="116"/>
      <c r="M26" s="116"/>
      <c r="N26" s="116"/>
      <c r="O26" s="117"/>
    </row>
    <row r="27" spans="1:17" s="13" customFormat="1" x14ac:dyDescent="0.2">
      <c r="A27" s="225" t="s">
        <v>42</v>
      </c>
      <c r="B27" s="52">
        <v>4501.6551820000004</v>
      </c>
      <c r="C27" s="116"/>
      <c r="D27" s="116"/>
      <c r="E27" s="116"/>
      <c r="F27" s="116"/>
      <c r="G27" s="116"/>
      <c r="H27" s="116"/>
      <c r="I27" s="116"/>
      <c r="J27" s="116"/>
      <c r="K27" s="116"/>
      <c r="L27" s="116"/>
      <c r="M27" s="116"/>
      <c r="N27" s="116"/>
      <c r="O27" s="117"/>
    </row>
    <row r="28" spans="1:17" s="13" customFormat="1" x14ac:dyDescent="0.2">
      <c r="A28" s="225" t="s">
        <v>67</v>
      </c>
      <c r="B28" s="52">
        <v>2.7125180000000002</v>
      </c>
      <c r="C28" s="116"/>
      <c r="D28" s="116"/>
      <c r="E28" s="116"/>
      <c r="F28" s="116"/>
      <c r="G28" s="116"/>
      <c r="H28" s="116"/>
      <c r="I28" s="116"/>
      <c r="J28" s="116"/>
      <c r="K28" s="116"/>
      <c r="L28" s="116"/>
      <c r="M28" s="116"/>
      <c r="N28" s="116"/>
      <c r="Q28" s="14"/>
    </row>
    <row r="29" spans="1:17" s="13" customFormat="1" x14ac:dyDescent="0.2">
      <c r="A29" s="225" t="s">
        <v>68</v>
      </c>
      <c r="B29" s="52">
        <v>3.7888920000000001</v>
      </c>
      <c r="C29" s="116"/>
      <c r="D29" s="116"/>
      <c r="E29" s="116"/>
      <c r="F29" s="116"/>
      <c r="G29" s="116"/>
      <c r="H29" s="116"/>
      <c r="I29" s="116"/>
      <c r="J29" s="116"/>
      <c r="K29" s="116"/>
      <c r="L29" s="116"/>
      <c r="M29" s="116"/>
      <c r="N29" s="116"/>
    </row>
    <row r="30" spans="1:17" s="13" customFormat="1" x14ac:dyDescent="0.2">
      <c r="A30" s="225" t="s">
        <v>69</v>
      </c>
      <c r="B30" s="52">
        <v>4.9579999999999999E-2</v>
      </c>
      <c r="C30" s="116"/>
      <c r="D30" s="116"/>
      <c r="E30" s="116"/>
      <c r="F30" s="116"/>
      <c r="G30" s="116"/>
      <c r="H30" s="116"/>
      <c r="I30" s="116"/>
      <c r="J30" s="116"/>
      <c r="K30" s="116"/>
      <c r="L30" s="116"/>
      <c r="M30" s="116"/>
      <c r="N30" s="116"/>
    </row>
    <row r="31" spans="1:17" s="13" customFormat="1" x14ac:dyDescent="0.2">
      <c r="A31" s="225" t="s">
        <v>41</v>
      </c>
      <c r="B31" s="52">
        <v>16439.116485000002</v>
      </c>
      <c r="C31" s="116"/>
      <c r="D31" s="116"/>
      <c r="E31" s="116"/>
      <c r="F31" s="116"/>
      <c r="G31" s="116"/>
      <c r="H31" s="116"/>
      <c r="I31" s="116"/>
      <c r="J31" s="116"/>
      <c r="K31" s="116"/>
      <c r="L31" s="116"/>
      <c r="M31" s="116"/>
      <c r="N31" s="116"/>
    </row>
    <row r="32" spans="1:17" s="13" customFormat="1" x14ac:dyDescent="0.2">
      <c r="A32" s="225" t="s">
        <v>80</v>
      </c>
      <c r="B32" s="52">
        <v>95.144570000000002</v>
      </c>
      <c r="C32" s="116"/>
      <c r="D32" s="116"/>
      <c r="E32" s="116"/>
      <c r="F32" s="116"/>
      <c r="G32" s="116"/>
      <c r="H32" s="116"/>
      <c r="I32" s="116"/>
      <c r="J32" s="116"/>
      <c r="K32" s="116"/>
      <c r="L32" s="116"/>
      <c r="M32" s="116"/>
      <c r="N32" s="116"/>
    </row>
    <row r="33" spans="1:14" s="13" customFormat="1" x14ac:dyDescent="0.2">
      <c r="A33" s="225" t="s">
        <v>40</v>
      </c>
      <c r="B33" s="52">
        <v>0.13250999999999999</v>
      </c>
      <c r="C33" s="116"/>
      <c r="D33" s="116"/>
      <c r="E33" s="116"/>
      <c r="F33" s="116"/>
      <c r="G33" s="116"/>
      <c r="H33" s="116"/>
      <c r="I33" s="116"/>
      <c r="J33" s="116"/>
      <c r="K33" s="116"/>
      <c r="L33" s="116"/>
      <c r="M33" s="116"/>
      <c r="N33" s="116"/>
    </row>
    <row r="34" spans="1:14" s="13" customFormat="1" x14ac:dyDescent="0.2">
      <c r="A34" s="225" t="s">
        <v>39</v>
      </c>
      <c r="B34" s="52">
        <v>140.56495100000001</v>
      </c>
      <c r="C34" s="116"/>
      <c r="D34" s="116"/>
      <c r="E34" s="116"/>
      <c r="F34" s="116"/>
      <c r="G34" s="116"/>
      <c r="H34" s="116"/>
      <c r="I34" s="116"/>
      <c r="J34" s="116"/>
      <c r="K34" s="116"/>
      <c r="L34" s="116"/>
      <c r="M34" s="116"/>
      <c r="N34" s="116"/>
    </row>
    <row r="35" spans="1:14" s="13" customFormat="1" x14ac:dyDescent="0.2">
      <c r="A35" s="225" t="s">
        <v>38</v>
      </c>
      <c r="B35" s="52">
        <v>39.882151</v>
      </c>
      <c r="C35" s="116"/>
      <c r="D35" s="116"/>
      <c r="E35" s="116"/>
      <c r="F35" s="116"/>
      <c r="G35" s="116"/>
      <c r="H35" s="116"/>
      <c r="I35" s="116"/>
      <c r="J35" s="116"/>
      <c r="K35" s="116"/>
      <c r="L35" s="116"/>
      <c r="M35" s="116"/>
      <c r="N35" s="116"/>
    </row>
    <row r="36" spans="1:14" s="13" customFormat="1" x14ac:dyDescent="0.2">
      <c r="A36" s="225" t="s">
        <v>37</v>
      </c>
      <c r="B36" s="52">
        <v>789.90788740560379</v>
      </c>
      <c r="C36" s="116"/>
      <c r="D36" s="116"/>
      <c r="E36" s="116"/>
      <c r="F36" s="116"/>
      <c r="G36" s="116"/>
      <c r="H36" s="116"/>
      <c r="I36" s="116"/>
      <c r="J36" s="116"/>
      <c r="K36" s="116"/>
      <c r="L36" s="116"/>
      <c r="M36" s="116"/>
      <c r="N36" s="116"/>
    </row>
    <row r="37" spans="1:14" s="13" customFormat="1" x14ac:dyDescent="0.2">
      <c r="A37" s="225" t="s">
        <v>36</v>
      </c>
      <c r="B37" s="52">
        <v>1213.7189229999999</v>
      </c>
      <c r="C37" s="116"/>
      <c r="D37" s="116"/>
      <c r="E37" s="116"/>
      <c r="F37" s="116"/>
      <c r="G37" s="116"/>
      <c r="H37" s="116"/>
      <c r="I37" s="116"/>
      <c r="J37" s="116"/>
      <c r="K37" s="116"/>
      <c r="L37" s="116"/>
      <c r="M37" s="116"/>
      <c r="N37" s="116"/>
    </row>
    <row r="38" spans="1:14" s="13" customFormat="1" x14ac:dyDescent="0.2">
      <c r="A38" s="225" t="s">
        <v>3</v>
      </c>
      <c r="B38" s="52">
        <v>0</v>
      </c>
      <c r="C38" s="116"/>
      <c r="D38" s="116"/>
      <c r="E38" s="116"/>
      <c r="F38" s="116"/>
      <c r="G38" s="116"/>
      <c r="H38" s="116"/>
      <c r="I38" s="116"/>
      <c r="J38" s="116"/>
      <c r="K38" s="116"/>
      <c r="L38" s="116"/>
      <c r="M38" s="116"/>
      <c r="N38" s="116"/>
    </row>
    <row r="39" spans="1:14" s="13" customFormat="1" x14ac:dyDescent="0.2">
      <c r="A39" s="225" t="s">
        <v>35</v>
      </c>
      <c r="B39" s="52">
        <v>16.179949000000001</v>
      </c>
      <c r="C39" s="116"/>
      <c r="D39" s="116"/>
      <c r="E39" s="116"/>
      <c r="F39" s="116"/>
      <c r="G39" s="116"/>
      <c r="H39" s="116"/>
      <c r="I39" s="116"/>
      <c r="J39" s="116"/>
      <c r="K39" s="116"/>
      <c r="L39" s="116"/>
      <c r="M39" s="116"/>
      <c r="N39" s="116"/>
    </row>
    <row r="40" spans="1:14" s="13" customFormat="1" x14ac:dyDescent="0.2">
      <c r="A40" s="225" t="s">
        <v>34</v>
      </c>
      <c r="B40" s="52">
        <v>8543.4318256183215</v>
      </c>
      <c r="C40" s="116"/>
      <c r="D40" s="116"/>
      <c r="E40" s="116"/>
      <c r="F40" s="116"/>
      <c r="G40" s="116"/>
      <c r="H40" s="116"/>
      <c r="I40" s="116"/>
      <c r="J40" s="116"/>
      <c r="K40" s="116"/>
      <c r="L40" s="116"/>
      <c r="M40" s="116"/>
      <c r="N40" s="116"/>
    </row>
    <row r="41" spans="1:14" s="13" customFormat="1" x14ac:dyDescent="0.2">
      <c r="A41" s="115"/>
      <c r="B41" s="116"/>
      <c r="C41" s="116"/>
      <c r="D41" s="116"/>
      <c r="E41" s="116"/>
      <c r="F41" s="116"/>
      <c r="G41" s="116"/>
      <c r="H41" s="116"/>
      <c r="I41" s="116"/>
      <c r="J41" s="116"/>
      <c r="K41" s="116"/>
      <c r="L41" s="116"/>
      <c r="M41" s="116"/>
      <c r="N41" s="116"/>
    </row>
    <row r="42" spans="1:14" s="13" customFormat="1" x14ac:dyDescent="0.2">
      <c r="A42" s="115"/>
      <c r="B42" s="116"/>
      <c r="C42" s="116"/>
      <c r="D42" s="116"/>
      <c r="E42" s="116"/>
      <c r="F42" s="116"/>
      <c r="G42" s="116"/>
      <c r="H42" s="116"/>
      <c r="I42" s="116"/>
      <c r="J42" s="116"/>
      <c r="K42" s="116"/>
      <c r="L42" s="116"/>
      <c r="M42" s="116"/>
      <c r="N42" s="116"/>
    </row>
    <row r="43" spans="1:14" s="13" customFormat="1" x14ac:dyDescent="0.2">
      <c r="A43" s="115"/>
      <c r="B43" s="116"/>
      <c r="C43" s="116"/>
      <c r="D43" s="116"/>
      <c r="E43" s="116"/>
      <c r="F43" s="116"/>
      <c r="G43" s="116"/>
      <c r="H43" s="116"/>
      <c r="I43" s="116"/>
      <c r="J43" s="116"/>
      <c r="K43" s="116"/>
      <c r="L43" s="116"/>
      <c r="M43" s="116"/>
      <c r="N43" s="116"/>
    </row>
    <row r="44" spans="1:14" s="13" customFormat="1" x14ac:dyDescent="0.2">
      <c r="A44" s="3"/>
      <c r="B44" s="3"/>
      <c r="C44" s="3"/>
      <c r="D44" s="3"/>
      <c r="E44" s="3"/>
      <c r="F44" s="3"/>
      <c r="G44" s="3"/>
      <c r="H44" s="3"/>
      <c r="I44" s="3"/>
      <c r="J44" s="3"/>
      <c r="K44" s="3"/>
      <c r="L44" s="3"/>
      <c r="M44" s="3"/>
      <c r="N44" s="3"/>
    </row>
    <row r="46" spans="1:14" x14ac:dyDescent="0.2">
      <c r="B46" s="118"/>
    </row>
    <row r="47" spans="1:14" x14ac:dyDescent="0.2">
      <c r="B47" s="118"/>
    </row>
    <row r="48" spans="1:14" x14ac:dyDescent="0.2">
      <c r="B48" s="118"/>
    </row>
  </sheetData>
  <mergeCells count="12">
    <mergeCell ref="N5:N6"/>
    <mergeCell ref="K5:M5"/>
    <mergeCell ref="H5:J5"/>
    <mergeCell ref="A3:A4"/>
    <mergeCell ref="N3:N4"/>
    <mergeCell ref="A5:A6"/>
    <mergeCell ref="B5:D5"/>
    <mergeCell ref="E5:G5"/>
    <mergeCell ref="B3:D3"/>
    <mergeCell ref="E3:G3"/>
    <mergeCell ref="H3:J3"/>
    <mergeCell ref="K3:M3"/>
  </mergeCells>
  <pageMargins left="0.31496062992125984" right="0.31496062992125984" top="0.35433070866141736" bottom="0.35433070866141736" header="0.31496062992125984" footer="0.19685039370078741"/>
  <pageSetup paperSize="9" fitToWidth="0" fitToHeight="0" orientation="landscape" r:id="rId1"/>
  <headerFooter differentFirst="1" scaleWithDoc="0">
    <oddFooter>&amp;C&amp;8Stránka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65FBED5E8B528848AFB368562A6DB3EE" ma:contentTypeVersion="0" ma:contentTypeDescription="Vytvoří nový dokument" ma:contentTypeScope="" ma:versionID="adf6e545162cd1436a7e0a22cc7725c9">
  <xsd:schema xmlns:xsd="http://www.w3.org/2001/XMLSchema" xmlns:xs="http://www.w3.org/2001/XMLSchema" xmlns:p="http://schemas.microsoft.com/office/2006/metadata/properties" targetNamespace="http://schemas.microsoft.com/office/2006/metadata/properties" ma:root="true" ma:fieldsID="c2e859ab3f162ac39b5a50c90827832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9FBB539-D795-4EBC-A668-B9AA9272DA01}"/>
</file>

<file path=customXml/itemProps2.xml><?xml version="1.0" encoding="utf-8"?>
<ds:datastoreItem xmlns:ds="http://schemas.openxmlformats.org/officeDocument/2006/customXml" ds:itemID="{D7323AFF-5F36-431B-8C2C-827A67289B96}"/>
</file>

<file path=customXml/itemProps3.xml><?xml version="1.0" encoding="utf-8"?>
<ds:datastoreItem xmlns:ds="http://schemas.openxmlformats.org/officeDocument/2006/customXml" ds:itemID="{D3357244-59C6-40B0-8972-24BDB2E1E61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46</vt:i4>
      </vt:variant>
      <vt:variant>
        <vt:lpstr>Pojmenované oblasti</vt:lpstr>
      </vt:variant>
      <vt:variant>
        <vt:i4>18</vt:i4>
      </vt:variant>
    </vt:vector>
  </HeadingPairs>
  <TitlesOfParts>
    <vt:vector size="64" baseType="lpstr">
      <vt:lpstr>Titulní</vt:lpstr>
      <vt:lpstr>Obsah</vt:lpstr>
      <vt:lpstr>1</vt:lpstr>
      <vt:lpstr>2</vt:lpstr>
      <vt:lpstr>3</vt:lpstr>
      <vt:lpstr>4.1</vt:lpstr>
      <vt:lpstr>4.2</vt:lpstr>
      <vt:lpstr>4.3</vt:lpstr>
      <vt:lpstr>5.1</vt:lpstr>
      <vt:lpstr>5.2</vt:lpstr>
      <vt:lpstr>5.3</vt:lpstr>
      <vt:lpstr>5.4</vt:lpstr>
      <vt:lpstr>6</vt:lpstr>
      <vt:lpstr>7.1</vt:lpstr>
      <vt:lpstr>7.2</vt:lpstr>
      <vt:lpstr>8.1</vt:lpstr>
      <vt:lpstr>8.2</vt:lpstr>
      <vt:lpstr>14.2</vt:lpstr>
      <vt:lpstr>14.3</vt:lpstr>
      <vt:lpstr>14.4</vt:lpstr>
      <vt:lpstr>14.5</vt:lpstr>
      <vt:lpstr>14.6</vt:lpstr>
      <vt:lpstr>14.7</vt:lpstr>
      <vt:lpstr>14.8</vt:lpstr>
      <vt:lpstr>14.9</vt:lpstr>
      <vt:lpstr>14.10</vt:lpstr>
      <vt:lpstr>14.11</vt:lpstr>
      <vt:lpstr>14.12</vt:lpstr>
      <vt:lpstr>14.13</vt:lpstr>
      <vt:lpstr>14.14</vt:lpstr>
      <vt:lpstr>8.3</vt:lpstr>
      <vt:lpstr>8.4</vt:lpstr>
      <vt:lpstr>8.5</vt:lpstr>
      <vt:lpstr>8.6</vt:lpstr>
      <vt:lpstr>8.7</vt:lpstr>
      <vt:lpstr>8.8</vt:lpstr>
      <vt:lpstr>8.9</vt:lpstr>
      <vt:lpstr>8.10</vt:lpstr>
      <vt:lpstr>8.11</vt:lpstr>
      <vt:lpstr>8.12</vt:lpstr>
      <vt:lpstr>8.13</vt:lpstr>
      <vt:lpstr>8.14</vt:lpstr>
      <vt:lpstr>9</vt:lpstr>
      <vt:lpstr>10</vt:lpstr>
      <vt:lpstr>11</vt:lpstr>
      <vt:lpstr>12</vt:lpstr>
      <vt:lpstr>'2'!Oblast_tisku</vt:lpstr>
      <vt:lpstr>'8.1'!Oblast_tisku</vt:lpstr>
      <vt:lpstr>'8.10'!Oblast_tisku</vt:lpstr>
      <vt:lpstr>'8.11'!Oblast_tisku</vt:lpstr>
      <vt:lpstr>'8.12'!Oblast_tisku</vt:lpstr>
      <vt:lpstr>'8.13'!Oblast_tisku</vt:lpstr>
      <vt:lpstr>'8.14'!Oblast_tisku</vt:lpstr>
      <vt:lpstr>'8.2'!Oblast_tisku</vt:lpstr>
      <vt:lpstr>'8.3'!Oblast_tisku</vt:lpstr>
      <vt:lpstr>'8.4'!Oblast_tisku</vt:lpstr>
      <vt:lpstr>'8.5'!Oblast_tisku</vt:lpstr>
      <vt:lpstr>'8.6'!Oblast_tisku</vt:lpstr>
      <vt:lpstr>'8.7'!Oblast_tisku</vt:lpstr>
      <vt:lpstr>'8.8'!Oblast_tisku</vt:lpstr>
      <vt:lpstr>'8.9'!Oblast_tisku</vt:lpstr>
      <vt:lpstr>'9'!Oblast_tisku</vt:lpstr>
      <vt:lpstr>Obsah!Oblast_tisku</vt:lpstr>
      <vt:lpstr>Titulní!Oblast_tisku</vt:lpstr>
    </vt:vector>
  </TitlesOfParts>
  <Company>Energetický regulační úřad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jan.sefranek@eru.cz</dc:creator>
  <cp:lastModifiedBy>Rosecký Daniel Ing.</cp:lastModifiedBy>
  <cp:lastPrinted>2019-06-17T11:27:04Z</cp:lastPrinted>
  <dcterms:created xsi:type="dcterms:W3CDTF">2006-03-02T11:20:40Z</dcterms:created>
  <dcterms:modified xsi:type="dcterms:W3CDTF">2019-07-19T11:03:11Z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0x01010065FBED5E8B528848AFB368562A6DB3EE</vt:lpwstr>
  </property>
</Properties>
</file>