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4.xml" ContentType="application/vnd.openxmlformats-officedocument.spreadsheetml.worksheet+xml"/>
  <Override PartName="/xl/charts/chart138.xml" ContentType="application/vnd.openxmlformats-officedocument.drawingml.chart+xml"/>
  <Override PartName="/xl/charts/chart137.xml" ContentType="application/vnd.openxmlformats-officedocument.drawingml.chart+xml"/>
  <Override PartName="/xl/charts/chart136.xml" ContentType="application/vnd.openxmlformats-officedocument.drawingml.chart+xml"/>
  <Override PartName="/xl/drawings/drawing34.xml" ContentType="application/vnd.openxmlformats-officedocument.drawing+xml"/>
  <Override PartName="/xl/charts/chart139.xml" ContentType="application/vnd.openxmlformats-officedocument.drawingml.chart+xml"/>
  <Override PartName="/xl/charts/chart140.xml" ContentType="application/vnd.openxmlformats-officedocument.drawingml.chart+xml"/>
  <Override PartName="/xl/charts/chart142.xml" ContentType="application/vnd.openxmlformats-officedocument.drawingml.chart+xml"/>
  <Override PartName="/xl/charts/chart141.xml" ContentType="application/vnd.openxmlformats-officedocument.drawingml.chart+xml"/>
  <Override PartName="/xl/drawings/drawing35.xml" ContentType="application/vnd.openxmlformats-officedocument.drawing+xml"/>
  <Override PartName="/xl/charts/chart135.xml" ContentType="application/vnd.openxmlformats-officedocument.drawingml.chart+xml"/>
  <Override PartName="/xl/charts/chart130.xml" ContentType="application/vnd.openxmlformats-officedocument.drawingml.chart+xml"/>
  <Override PartName="/xl/charts/chart129.xml" ContentType="application/vnd.openxmlformats-officedocument.drawingml.chart+xml"/>
  <Override PartName="/xl/charts/chart128.xml" ContentType="application/vnd.openxmlformats-officedocument.drawingml.chart+xml"/>
  <Override PartName="/xl/charts/chart127.xml" ContentType="application/vnd.openxmlformats-officedocument.drawingml.chart+xml"/>
  <Override PartName="/xl/drawings/drawing33.xml" ContentType="application/vnd.openxmlformats-officedocument.drawing+xml"/>
  <Override PartName="/xl/charts/chart134.xml" ContentType="application/vnd.openxmlformats-officedocument.drawingml.chart+xml"/>
  <Override PartName="/xl/charts/chart133.xml" ContentType="application/vnd.openxmlformats-officedocument.drawingml.chart+xml"/>
  <Override PartName="/xl/charts/chart132.xml" ContentType="application/vnd.openxmlformats-officedocument.drawingml.chart+xml"/>
  <Override PartName="/xl/charts/chart131.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charts/chart160.xml" ContentType="application/vnd.openxmlformats-officedocument.drawingml.chart+xml"/>
  <Override PartName="/xl/charts/chart159.xml" ContentType="application/vnd.openxmlformats-officedocument.drawingml.chart+xml"/>
  <Override PartName="/xl/charts/chart158.xml" ContentType="application/vnd.openxmlformats-officedocument.drawingml.chart+xml"/>
  <Override PartName="/xl/charts/chart157.xml" ContentType="application/vnd.openxmlformats-officedocument.drawingml.chart+xml"/>
  <Override PartName="/xl/drawings/drawing39.xml" ContentType="application/vnd.openxmlformats-officedocument.drawing+xml"/>
  <Override PartName="/xl/charts/chart161.xml" ContentType="application/vnd.openxmlformats-officedocument.drawingml.chart+xml"/>
  <Override PartName="/xl/charts/chart162.xml" ContentType="application/vnd.openxmlformats-officedocument.drawingml.chart+xml"/>
  <Override PartName="/xl/drawings/drawing40.xml" ContentType="application/vnd.openxmlformats-officedocument.drawing+xml"/>
  <Override PartName="/xl/charts/chart165.xml" ContentType="application/vnd.openxmlformats-officedocument.drawingml.chart+xml"/>
  <Override PartName="/xl/charts/chart164.xml" ContentType="application/vnd.openxmlformats-officedocument.drawingml.chart+xml"/>
  <Override PartName="/xl/charts/chart163.xml" ContentType="application/vnd.openxmlformats-officedocument.drawingml.chart+xml"/>
  <Override PartName="/xl/charts/chart156.xml" ContentType="application/vnd.openxmlformats-officedocument.drawingml.chart+xml"/>
  <Override PartName="/xl/drawings/drawing38.xml" ContentType="application/vnd.openxmlformats-officedocument.drawing+xml"/>
  <Override PartName="/xl/charts/chart155.xml" ContentType="application/vnd.openxmlformats-officedocument.drawingml.chart+xml"/>
  <Override PartName="/xl/charts/chart148.xml" ContentType="application/vnd.openxmlformats-officedocument.drawingml.chart+xml"/>
  <Override PartName="/xl/charts/chart147.xml" ContentType="application/vnd.openxmlformats-officedocument.drawingml.chart+xml"/>
  <Override PartName="/xl/charts/chart146.xml" ContentType="application/vnd.openxmlformats-officedocument.drawingml.chart+xml"/>
  <Override PartName="/xl/drawings/drawing36.xml" ContentType="application/vnd.openxmlformats-officedocument.drawing+xml"/>
  <Override PartName="/xl/charts/chart149.xml" ContentType="application/vnd.openxmlformats-officedocument.drawingml.chart+xml"/>
  <Override PartName="/xl/charts/chart150.xml" ContentType="application/vnd.openxmlformats-officedocument.drawingml.chart+xml"/>
  <Override PartName="/xl/drawings/drawing37.xml" ContentType="application/vnd.openxmlformats-officedocument.drawing+xml"/>
  <Override PartName="/xl/charts/chart154.xml" ContentType="application/vnd.openxmlformats-officedocument.drawingml.chart+xml"/>
  <Override PartName="/xl/charts/chart153.xml" ContentType="application/vnd.openxmlformats-officedocument.drawingml.chart+xml"/>
  <Override PartName="/xl/charts/chart152.xml" ContentType="application/vnd.openxmlformats-officedocument.drawingml.chart+xml"/>
  <Override PartName="/xl/charts/chart151.xml" ContentType="application/vnd.openxmlformats-officedocument.drawingml.chart+xml"/>
  <Override PartName="/xl/charts/chart126.xml" ContentType="application/vnd.openxmlformats-officedocument.drawingml.chart+xml"/>
  <Override PartName="/xl/drawings/drawing32.xml" ContentType="application/vnd.openxmlformats-officedocument.drawing+xml"/>
  <Override PartName="/xl/charts/chart102.xml" ContentType="application/vnd.openxmlformats-officedocument.drawingml.chart+xml"/>
  <Override PartName="/xl/charts/chart101.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drawings/drawing28.xml" ContentType="application/vnd.openxmlformats-officedocument.drawing+xml"/>
  <Override PartName="/xl/drawings/drawing27.xml" ContentType="application/vnd.openxmlformats-officedocument.drawing+xml"/>
  <Override PartName="/xl/charts/chart100.xml" ContentType="application/vnd.openxmlformats-officedocument.drawingml.chart+xml"/>
  <Override PartName="/xl/charts/chart99.xml" ContentType="application/vnd.openxmlformats-officedocument.drawingml.chart+xml"/>
  <Override PartName="/xl/drawings/drawing26.xml" ContentType="application/vnd.openxmlformats-officedocument.drawing+xml"/>
  <Override PartName="/xl/charts/chart95.xml" ContentType="application/vnd.openxmlformats-officedocument.drawingml.chart+xml"/>
  <Override PartName="/xl/charts/chart94.xml" ContentType="application/vnd.openxmlformats-officedocument.drawingml.chart+xml"/>
  <Override PartName="/xl/charts/chart93.xml" ContentType="application/vnd.openxmlformats-officedocument.drawingml.chart+xml"/>
  <Override PartName="/xl/charts/chart98.xml" ContentType="application/vnd.openxmlformats-officedocument.drawingml.chart+xml"/>
  <Override PartName="/xl/charts/chart97.xml" ContentType="application/vnd.openxmlformats-officedocument.drawingml.chart+xml"/>
  <Override PartName="/xl/worksheets/sheet1.xml" ContentType="application/vnd.openxmlformats-officedocument.spreadsheetml.workshee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20.xml" ContentType="application/vnd.openxmlformats-officedocument.drawingml.chart+xml"/>
  <Override PartName="/xl/charts/chart119.xml" ContentType="application/vnd.openxmlformats-officedocument.drawingml.chart+xml"/>
  <Override PartName="/xl/drawings/drawing31.xml" ContentType="application/vnd.openxmlformats-officedocument.drawing+xml"/>
  <Override PartName="/xl/charts/chart121.xml" ContentType="application/vnd.openxmlformats-officedocument.drawingml.chart+xml"/>
  <Override PartName="/xl/charts/chart122.xml" ContentType="application/vnd.openxmlformats-officedocument.drawingml.chart+xml"/>
  <Override PartName="/xl/charts/chart125.xml" ContentType="application/vnd.openxmlformats-officedocument.drawingml.chart+xml"/>
  <Override PartName="/xl/charts/chart124.xml" ContentType="application/vnd.openxmlformats-officedocument.drawingml.chart+xml"/>
  <Override PartName="/xl/charts/chart123.xml" ContentType="application/vnd.openxmlformats-officedocument.drawingml.chart+xml"/>
  <Override PartName="/xl/charts/chart118.xml" ContentType="application/vnd.openxmlformats-officedocument.drawingml.chart+xml"/>
  <Override PartName="/xl/charts/chart117.xml" ContentType="application/vnd.openxmlformats-officedocument.drawingml.chart+xml"/>
  <Override PartName="/xl/charts/chart116.xml" ContentType="application/vnd.openxmlformats-officedocument.drawingml.chart+xml"/>
  <Override PartName="/xl/charts/chart112.xml" ContentType="application/vnd.openxmlformats-officedocument.drawingml.chart+xml"/>
  <Override PartName="/xl/charts/chart111.xml" ContentType="application/vnd.openxmlformats-officedocument.drawingml.chart+xml"/>
  <Override PartName="/xl/drawings/drawing29.xml" ContentType="application/vnd.openxmlformats-officedocument.drawing+xml"/>
  <Override PartName="/xl/charts/chart110.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drawings/drawing30.xml" ContentType="application/vnd.openxmlformats-officedocument.drawing+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charts/chart181.xml" ContentType="application/vnd.openxmlformats-officedocument.drawingml.chart+xml"/>
  <Override PartName="/xl/charts/chart180.xml" ContentType="application/vnd.openxmlformats-officedocument.drawingml.chart+xml"/>
  <Override PartName="/xl/charts/chart179.xml" ContentType="application/vnd.openxmlformats-officedocument.drawingml.chart+xml"/>
  <Override PartName="/xl/charts/chart178.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drawings/drawing43.xml" ContentType="application/vnd.openxmlformats-officedocument.drawing+xml"/>
  <Override PartName="/xl/charts/chart177.xml" ContentType="application/vnd.openxmlformats-officedocument.drawingml.chart+xml"/>
  <Override PartName="/xl/charts/chart176.xml" ContentType="application/vnd.openxmlformats-officedocument.drawingml.chart+xml"/>
  <Override PartName="/xl/charts/chart170.xml" ContentType="application/vnd.openxmlformats-officedocument.drawingml.chart+xml"/>
  <Override PartName="/xl/charts/chart169.xml" ContentType="application/vnd.openxmlformats-officedocument.drawingml.chart+xml"/>
  <Override PartName="/xl/drawings/drawing41.xml" ContentType="application/vnd.openxmlformats-officedocument.drawing+xml"/>
  <Override PartName="/xl/charts/chart171.xml" ContentType="application/vnd.openxmlformats-officedocument.drawingml.chart+xml"/>
  <Override PartName="/xl/charts/chart172.xml" ContentType="application/vnd.openxmlformats-officedocument.drawingml.chart+xml"/>
  <Override PartName="/xl/charts/chart175.xml" ContentType="application/vnd.openxmlformats-officedocument.drawingml.chart+xml"/>
  <Override PartName="/xl/charts/chart174.xml" ContentType="application/vnd.openxmlformats-officedocument.drawingml.chart+xml"/>
  <Override PartName="/xl/drawings/drawing42.xml" ContentType="application/vnd.openxmlformats-officedocument.drawing+xml"/>
  <Override PartName="/xl/charts/chart173.xml" ContentType="application/vnd.openxmlformats-officedocument.drawingml.chart+xml"/>
  <Override PartName="/xl/charts/chart92.xml" ContentType="application/vnd.openxmlformats-officedocument.drawingml.chart+xml"/>
  <Override PartName="/xl/charts/chart96.xml" ContentType="application/vnd.openxmlformats-officedocument.drawingml.chart+xml"/>
  <Override PartName="/xl/drawings/drawing9.xml" ContentType="application/vnd.openxmlformats-officedocument.drawing+xml"/>
  <Override PartName="/xl/charts/chart16.xml" ContentType="application/vnd.openxmlformats-officedocument.drawingml.chart+xml"/>
  <Override PartName="/xl/charts/chart15.xml" ContentType="application/vnd.openxmlformats-officedocument.drawingml.chart+xml"/>
  <Override PartName="/xl/charts/chart14.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22.xml" ContentType="application/vnd.openxmlformats-officedocument.drawingml.chart+xml"/>
  <Override PartName="/xl/charts/chart21.xml" ContentType="application/vnd.openxmlformats-officedocument.drawingml.chart+xml"/>
  <Override PartName="/xl/charts/chart20.xml" ContentType="application/vnd.openxmlformats-officedocument.drawingml.chart+xml"/>
  <Override PartName="/xl/charts/chart19.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2.xml" ContentType="application/vnd.openxmlformats-officedocument.drawingml.chart+xml"/>
  <Override PartName="/xl/charts/chart7.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37.xml" ContentType="application/vnd.openxmlformats-officedocument.drawingml.chart+xml"/>
  <Override PartName="/xl/charts/chart91.xml" ContentType="application/vnd.openxmlformats-officedocument.drawingml.chart+xml"/>
  <Override PartName="/xl/drawings/drawing14.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charts/chart42.xml" ContentType="application/vnd.openxmlformats-officedocument.drawingml.chart+xml"/>
  <Override PartName="/xl/charts/chart41.xml" ContentType="application/vnd.openxmlformats-officedocument.drawingml.chart+xml"/>
  <Override PartName="/xl/drawings/drawing15.xml" ContentType="application/vnd.openxmlformats-officedocument.drawing+xml"/>
  <Override PartName="/xl/charts/chart40.xml" ContentType="application/vnd.openxmlformats-officedocument.drawingml.chart+xml"/>
  <Override PartName="/xl/charts/chart35.xml" ContentType="application/vnd.openxmlformats-officedocument.drawingml.chart+xml"/>
  <Override PartName="/xl/charts/chart34.xml" ContentType="application/vnd.openxmlformats-officedocument.drawingml.chart+xml"/>
  <Override PartName="/xl/drawings/drawing13.xml" ContentType="application/vnd.openxmlformats-officedocument.drawing+xml"/>
  <Override PartName="/xl/charts/chart28.xml" ContentType="application/vnd.openxmlformats-officedocument.drawingml.chart+xml"/>
  <Override PartName="/xl/drawings/drawing11.xml" ContentType="application/vnd.openxmlformats-officedocument.drawing+xml"/>
  <Override PartName="/xl/charts/chart27.xml" ContentType="application/vnd.openxmlformats-officedocument.drawingml.chart+xml"/>
  <Override PartName="/xl/charts/chart26.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2.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4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harts/chart2.xml" ContentType="application/vnd.openxmlformats-officedocument.drawingml.chart+xml"/>
  <Override PartName="/xl/charts/chart1.xml" ContentType="application/vnd.openxmlformats-officedocument.drawingml.chart+xml"/>
  <Override PartName="/xl/drawings/drawing3.xml" ContentType="application/vnd.openxmlformats-officedocument.drawing+xml"/>
  <Override PartName="/xl/worksheets/sheet44.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charts/chart43.xml" ContentType="application/vnd.openxmlformats-officedocument.drawingml.chart+xml"/>
  <Override PartName="/xl/charts/chart36.xml" ContentType="application/vnd.openxmlformats-officedocument.drawingml.chart+xml"/>
  <Override PartName="/xl/charts/chart44.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drawings/drawing22.xml" ContentType="application/vnd.openxmlformats-officedocument.drawing+xml"/>
  <Override PartName="/xl/charts/chart75.xml" ContentType="application/vnd.openxmlformats-officedocument.drawingml.chart+xml"/>
  <Override PartName="/xl/drawings/drawing21.xml" ContentType="application/vnd.openxmlformats-officedocument.drawing+xml"/>
  <Override PartName="/xl/charts/chart70.xml" ContentType="application/vnd.openxmlformats-officedocument.drawingml.chart+xml"/>
  <Override PartName="/xl/charts/chart64.xml" ContentType="application/vnd.openxmlformats-officedocument.drawingml.chart+xml"/>
  <Override PartName="/xl/charts/chart63.xml" ContentType="application/vnd.openxmlformats-officedocument.drawingml.chart+xml"/>
  <Override PartName="/xl/charts/chart62.xml" ContentType="application/vnd.openxmlformats-officedocument.drawingml.chart+xml"/>
  <Override PartName="/xl/charts/chart61.xml" ContentType="application/vnd.openxmlformats-officedocument.drawingml.chart+xml"/>
  <Override PartName="/xl/charts/chart65.xml" ContentType="application/vnd.openxmlformats-officedocument.drawingml.chart+xml"/>
  <Override PartName="/xl/drawings/drawing20.xml" ContentType="application/vnd.openxmlformats-officedocument.drawing+xml"/>
  <Override PartName="/xl/charts/chart69.xml" ContentType="application/vnd.openxmlformats-officedocument.drawingml.chart+xml"/>
  <Override PartName="/xl/charts/chart68.xml" ContentType="application/vnd.openxmlformats-officedocument.drawingml.chart+xml"/>
  <Override PartName="/xl/charts/chart67.xml" ContentType="application/vnd.openxmlformats-officedocument.drawingml.chart+xml"/>
  <Override PartName="/xl/charts/chart66.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87.xml" ContentType="application/vnd.openxmlformats-officedocument.drawingml.chart+xml"/>
  <Override PartName="/xl/charts/chart86.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25.xml" ContentType="application/vnd.openxmlformats-officedocument.drawing+xml"/>
  <Override PartName="/xl/drawings/drawing24.xml" ContentType="application/vnd.openxmlformats-officedocument.drawing+xml"/>
  <Override PartName="/xl/charts/chart85.xml" ContentType="application/vnd.openxmlformats-officedocument.drawingml.chart+xml"/>
  <Override PartName="/xl/charts/chart84.xml" ContentType="application/vnd.openxmlformats-officedocument.drawingml.chart+xml"/>
  <Override PartName="/xl/drawings/drawing23.xml" ContentType="application/vnd.openxmlformats-officedocument.drawing+xml"/>
  <Override PartName="/xl/charts/chart80.xml" ContentType="application/vnd.openxmlformats-officedocument.drawingml.chart+xml"/>
  <Override PartName="/xl/charts/chart79.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46.xml" ContentType="application/vnd.openxmlformats-officedocument.drawingml.chart+xml"/>
  <Override PartName="/xl/charts/chart50.xml" ContentType="application/vnd.openxmlformats-officedocument.drawingml.chart+xml"/>
  <Override PartName="/xl/charts/chart56.xml" ContentType="application/vnd.openxmlformats-officedocument.drawingml.chart+xml"/>
  <Override PartName="/xl/charts/chart47.xml" ContentType="application/vnd.openxmlformats-officedocument.drawingml.chart+xml"/>
  <Override PartName="/xl/charts/chart54.xml" ContentType="application/vnd.openxmlformats-officedocument.drawingml.chart+xml"/>
  <Override PartName="/xl/charts/chart49.xml" ContentType="application/vnd.openxmlformats-officedocument.drawingml.chart+xml"/>
  <Override PartName="/xl/drawings/drawing17.xml" ContentType="application/vnd.openxmlformats-officedocument.drawing+xml"/>
  <Override PartName="/xl/charts/chart48.xml" ContentType="application/vnd.openxmlformats-officedocument.drawingml.chart+xml"/>
  <Override PartName="/xl/drawings/drawing18.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charts/chart51.xml" ContentType="application/vnd.openxmlformats-officedocument.drawingml.chart+xml"/>
  <Override PartName="/xl/charts/chart45.xml" ContentType="application/vnd.openxmlformats-officedocument.drawingml.chart+xml"/>
  <Override PartName="/xl/drawings/drawing19.xml" ContentType="application/vnd.openxmlformats-officedocument.drawing+xml"/>
  <Override PartName="/xl/charts/chart60.xml" ContentType="application/vnd.openxmlformats-officedocument.drawingml.chart+xml"/>
  <Override PartName="/xl/charts/chart53.xml" ContentType="application/vnd.openxmlformats-officedocument.drawingml.chart+xml"/>
  <Override PartName="/xl/charts/chart52.xml" ContentType="application/vnd.openxmlformats-officedocument.drawingml.chart+xml"/>
  <Override PartName="/xl/drawings/drawing16.xml" ContentType="application/vnd.openxmlformats-officedocument.drawing+xml"/>
  <Override PartName="/xl/charts/chart59.xml" ContentType="application/vnd.openxmlformats-officedocument.drawingml.chart+xml"/>
  <Override PartName="/xl/charts/chart55.xml" ContentType="application/vnd.openxmlformats-officedocument.drawingml.chart+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75" windowWidth="13470" windowHeight="8055" tabRatio="696"/>
  </bookViews>
  <sheets>
    <sheet name="Titulní" sheetId="49" r:id="rId1"/>
    <sheet name="Obsah" sheetId="27" r:id="rId2"/>
    <sheet name="1" sheetId="51" r:id="rId3"/>
    <sheet name="2" sheetId="105" r:id="rId4"/>
    <sheet name="3" sheetId="7" r:id="rId5"/>
    <sheet name="4.1" sheetId="128" r:id="rId6"/>
    <sheet name="4.2" sheetId="127" r:id="rId7"/>
    <sheet name="4.3" sheetId="132" r:id="rId8"/>
    <sheet name="5.1" sheetId="53" r:id="rId9"/>
    <sheet name="5.2" sheetId="131" r:id="rId10"/>
    <sheet name="5.3" sheetId="130" r:id="rId11"/>
    <sheet name="5.4" sheetId="126" r:id="rId12"/>
    <sheet name="6" sheetId="77" r:id="rId13"/>
    <sheet name="7.1" sheetId="129" r:id="rId14"/>
    <sheet name="7.2" sheetId="57" r:id="rId15"/>
    <sheet name="8.1" sheetId="141" r:id="rId16"/>
    <sheet name="8.2" sheetId="149" r:id="rId17"/>
    <sheet name="14.2" sheetId="118" state="hidden" r:id="rId18"/>
    <sheet name="14.3" sheetId="112" state="hidden" r:id="rId19"/>
    <sheet name="14.4" sheetId="119" state="hidden" r:id="rId20"/>
    <sheet name="14.5" sheetId="113" state="hidden" r:id="rId21"/>
    <sheet name="14.6" sheetId="120" state="hidden" r:id="rId22"/>
    <sheet name="14.7" sheetId="114" state="hidden" r:id="rId23"/>
    <sheet name="14.8" sheetId="121" state="hidden" r:id="rId24"/>
    <sheet name="14.9" sheetId="115" state="hidden" r:id="rId25"/>
    <sheet name="14.10" sheetId="122" state="hidden" r:id="rId26"/>
    <sheet name="14.11" sheetId="116" state="hidden" r:id="rId27"/>
    <sheet name="14.12" sheetId="123" state="hidden" r:id="rId28"/>
    <sheet name="14.13" sheetId="117" state="hidden" r:id="rId29"/>
    <sheet name="14.14" sheetId="124" state="hidden" r:id="rId30"/>
    <sheet name="8.3" sheetId="150" r:id="rId31"/>
    <sheet name="8.4" sheetId="151" r:id="rId32"/>
    <sheet name="8.5" sheetId="152" r:id="rId33"/>
    <sheet name="8.6" sheetId="153" r:id="rId34"/>
    <sheet name="8.7" sheetId="154" r:id="rId35"/>
    <sheet name="8.8" sheetId="155" r:id="rId36"/>
    <sheet name="8.9" sheetId="156" r:id="rId37"/>
    <sheet name="8.10" sheetId="157" r:id="rId38"/>
    <sheet name="8.11" sheetId="158" r:id="rId39"/>
    <sheet name="8.12" sheetId="159" r:id="rId40"/>
    <sheet name="8.13" sheetId="160" r:id="rId41"/>
    <sheet name="8.14" sheetId="161" r:id="rId42"/>
    <sheet name="9" sheetId="146" r:id="rId43"/>
    <sheet name="10.1" sheetId="148" r:id="rId44"/>
    <sheet name="10.2" sheetId="163" r:id="rId45"/>
  </sheets>
  <externalReferences>
    <externalReference r:id="rId46"/>
  </externalReferences>
  <definedNames>
    <definedName name="_xlnm.Print_Area" localSheetId="3">'2'!$A$1:$I$44</definedName>
    <definedName name="_xlnm.Print_Area" localSheetId="1">Obsah!$A$1:$K$38</definedName>
    <definedName name="_xlnm.Print_Area" localSheetId="0">Titulní!$A$1:$J$51</definedName>
  </definedNames>
  <calcPr calcId="145621"/>
</workbook>
</file>

<file path=xl/calcChain.xml><?xml version="1.0" encoding="utf-8"?>
<calcChain xmlns="http://schemas.openxmlformats.org/spreadsheetml/2006/main">
  <c r="M21" i="146" l="1"/>
  <c r="L21" i="146"/>
  <c r="K21" i="146"/>
  <c r="J21" i="146"/>
  <c r="I21" i="146"/>
  <c r="H21" i="146"/>
  <c r="G21" i="146"/>
  <c r="F21" i="146"/>
  <c r="E21" i="146"/>
  <c r="D21" i="146"/>
  <c r="C21" i="146"/>
  <c r="M20" i="146"/>
  <c r="L20" i="146"/>
  <c r="K20" i="146"/>
  <c r="J20" i="146"/>
  <c r="I20" i="146"/>
  <c r="H20" i="146"/>
  <c r="G20" i="146"/>
  <c r="F20" i="146"/>
  <c r="E20" i="146"/>
  <c r="D20" i="146"/>
  <c r="C20" i="146"/>
  <c r="M19" i="146"/>
  <c r="L19" i="146"/>
  <c r="K19" i="146"/>
  <c r="J19" i="146"/>
  <c r="I19" i="146"/>
  <c r="H19" i="146"/>
  <c r="G19" i="146"/>
  <c r="F19" i="146"/>
  <c r="E19" i="146"/>
  <c r="D19" i="146"/>
  <c r="C19" i="146"/>
  <c r="M18" i="146"/>
  <c r="L18" i="146"/>
  <c r="K18" i="146"/>
  <c r="J18" i="146"/>
  <c r="I18" i="146"/>
  <c r="H18" i="146"/>
  <c r="G18" i="146"/>
  <c r="F18" i="146"/>
  <c r="E18" i="146"/>
  <c r="D18" i="146"/>
  <c r="C18" i="146"/>
  <c r="M17" i="146"/>
  <c r="L17" i="146"/>
  <c r="K17" i="146"/>
  <c r="J17" i="146"/>
  <c r="I17" i="146"/>
  <c r="H17" i="146"/>
  <c r="G17" i="146"/>
  <c r="F17" i="146"/>
  <c r="E17" i="146"/>
  <c r="D17" i="146"/>
  <c r="C17" i="146"/>
  <c r="M16" i="146"/>
  <c r="L16" i="146"/>
  <c r="K16" i="146"/>
  <c r="J16" i="146"/>
  <c r="I16" i="146"/>
  <c r="H16" i="146"/>
  <c r="G16" i="146"/>
  <c r="F16" i="146"/>
  <c r="E16" i="146"/>
  <c r="D16" i="146"/>
  <c r="C16" i="146"/>
  <c r="M15" i="146"/>
  <c r="L15" i="146"/>
  <c r="K15" i="146"/>
  <c r="J15" i="146"/>
  <c r="I15" i="146"/>
  <c r="H15" i="146"/>
  <c r="G15" i="146"/>
  <c r="F15" i="146"/>
  <c r="E15" i="146"/>
  <c r="D15" i="146"/>
  <c r="C15" i="146"/>
  <c r="M14" i="146"/>
  <c r="L14" i="146"/>
  <c r="K14" i="146"/>
  <c r="J14" i="146"/>
  <c r="I14" i="146"/>
  <c r="H14" i="146"/>
  <c r="G14" i="146"/>
  <c r="F14" i="146"/>
  <c r="E14" i="146"/>
  <c r="D14" i="146"/>
  <c r="C14" i="146"/>
  <c r="M13" i="146"/>
  <c r="L13" i="146"/>
  <c r="K13" i="146"/>
  <c r="J13" i="146"/>
  <c r="I13" i="146"/>
  <c r="H13" i="146"/>
  <c r="G13" i="146"/>
  <c r="F13" i="146"/>
  <c r="E13" i="146"/>
  <c r="D13" i="146"/>
  <c r="C13" i="146"/>
  <c r="M12" i="146"/>
  <c r="L12" i="146"/>
  <c r="K12" i="146"/>
  <c r="J12" i="146"/>
  <c r="I12" i="146"/>
  <c r="H12" i="146"/>
  <c r="G12" i="146"/>
  <c r="F12" i="146"/>
  <c r="E12" i="146"/>
  <c r="D12" i="146"/>
  <c r="C12" i="146"/>
  <c r="M11" i="146"/>
  <c r="L11" i="146"/>
  <c r="K11" i="146"/>
  <c r="J11" i="146"/>
  <c r="I11" i="146"/>
  <c r="H11" i="146"/>
  <c r="G11" i="146"/>
  <c r="F11" i="146"/>
  <c r="E11" i="146"/>
  <c r="D11" i="146"/>
  <c r="C11" i="146"/>
  <c r="M10" i="146"/>
  <c r="L10" i="146"/>
  <c r="K10" i="146"/>
  <c r="J10" i="146"/>
  <c r="I10" i="146"/>
  <c r="H10" i="146"/>
  <c r="G10" i="146"/>
  <c r="F10" i="146"/>
  <c r="E10" i="146"/>
  <c r="D10" i="146"/>
  <c r="C10" i="146"/>
  <c r="M9" i="146"/>
  <c r="L9" i="146"/>
  <c r="K9" i="146"/>
  <c r="J9" i="146"/>
  <c r="I9" i="146"/>
  <c r="H9" i="146"/>
  <c r="G9" i="146"/>
  <c r="F9" i="146"/>
  <c r="E9" i="146"/>
  <c r="D9" i="146"/>
  <c r="C9" i="146"/>
  <c r="M8" i="146"/>
  <c r="L8" i="146"/>
  <c r="K8" i="146"/>
  <c r="J8" i="146"/>
  <c r="I8" i="146"/>
  <c r="H8" i="146"/>
  <c r="G8" i="146"/>
  <c r="F8" i="146"/>
  <c r="E8" i="146"/>
  <c r="D8" i="146"/>
  <c r="C8" i="146"/>
  <c r="M7" i="146"/>
  <c r="L7" i="146"/>
  <c r="K7" i="146"/>
  <c r="J7" i="146"/>
  <c r="I7" i="146"/>
  <c r="H7" i="146"/>
  <c r="G7" i="146"/>
  <c r="F7" i="146"/>
  <c r="E7" i="146"/>
  <c r="D7" i="146"/>
  <c r="C7" i="146"/>
  <c r="M6" i="146"/>
  <c r="L6" i="146"/>
  <c r="K6" i="146"/>
  <c r="J6" i="146"/>
  <c r="I6" i="146"/>
  <c r="H6" i="146"/>
  <c r="G6" i="146"/>
  <c r="F6" i="146"/>
  <c r="E6" i="146"/>
  <c r="D6" i="146"/>
  <c r="C6" i="146"/>
  <c r="M5" i="146"/>
  <c r="L5" i="146"/>
  <c r="K5" i="146"/>
  <c r="J5" i="146"/>
  <c r="I5" i="146"/>
  <c r="H5" i="146"/>
  <c r="G5" i="146"/>
  <c r="F5" i="146"/>
  <c r="E5" i="146"/>
  <c r="D5" i="146"/>
  <c r="C5" i="146"/>
  <c r="B21" i="146"/>
  <c r="B20" i="146"/>
  <c r="B19" i="146"/>
  <c r="B18" i="146"/>
  <c r="B17" i="146"/>
  <c r="B16" i="146"/>
  <c r="B15" i="146"/>
  <c r="B14" i="146"/>
  <c r="B13" i="146"/>
  <c r="B12" i="146"/>
  <c r="B11" i="146"/>
  <c r="B10" i="146"/>
  <c r="B9" i="146"/>
  <c r="B8" i="146"/>
  <c r="B7" i="146"/>
  <c r="B6" i="146"/>
  <c r="B5" i="146"/>
  <c r="I18" i="57"/>
  <c r="H18" i="57"/>
  <c r="G18" i="57"/>
  <c r="F18" i="57"/>
  <c r="E18" i="57"/>
  <c r="D18" i="57"/>
  <c r="C18" i="57"/>
  <c r="I17" i="57"/>
  <c r="H17" i="57"/>
  <c r="G17" i="57"/>
  <c r="F17" i="57"/>
  <c r="E17" i="57"/>
  <c r="D17" i="57"/>
  <c r="C17" i="57"/>
  <c r="I16" i="57"/>
  <c r="H16" i="57"/>
  <c r="G16" i="57"/>
  <c r="F16" i="57"/>
  <c r="E16" i="57"/>
  <c r="D16" i="57"/>
  <c r="C16" i="57"/>
  <c r="I15" i="57"/>
  <c r="H15" i="57"/>
  <c r="G15" i="57"/>
  <c r="F15" i="57"/>
  <c r="E15" i="57"/>
  <c r="D15" i="57"/>
  <c r="C15" i="57"/>
  <c r="I14" i="57"/>
  <c r="H14" i="57"/>
  <c r="G14" i="57"/>
  <c r="F14" i="57"/>
  <c r="E14" i="57"/>
  <c r="D14" i="57"/>
  <c r="C14" i="57"/>
  <c r="I13" i="57"/>
  <c r="H13" i="57"/>
  <c r="G13" i="57"/>
  <c r="F13" i="57"/>
  <c r="E13" i="57"/>
  <c r="D13" i="57"/>
  <c r="C13" i="57"/>
  <c r="I12" i="57"/>
  <c r="H12" i="57"/>
  <c r="G12" i="57"/>
  <c r="F12" i="57"/>
  <c r="E12" i="57"/>
  <c r="D12" i="57"/>
  <c r="C12" i="57"/>
  <c r="I11" i="57"/>
  <c r="H11" i="57"/>
  <c r="G11" i="57"/>
  <c r="F11" i="57"/>
  <c r="E11" i="57"/>
  <c r="D11" i="57"/>
  <c r="C11" i="57"/>
  <c r="I10" i="57"/>
  <c r="H10" i="57"/>
  <c r="G10" i="57"/>
  <c r="F10" i="57"/>
  <c r="E10" i="57"/>
  <c r="D10" i="57"/>
  <c r="C10" i="57"/>
  <c r="I9" i="57"/>
  <c r="H9" i="57"/>
  <c r="G9" i="57"/>
  <c r="F9" i="57"/>
  <c r="E9" i="57"/>
  <c r="D9" i="57"/>
  <c r="C9" i="57"/>
  <c r="I8" i="57"/>
  <c r="H8" i="57"/>
  <c r="G8" i="57"/>
  <c r="F8" i="57"/>
  <c r="E8" i="57"/>
  <c r="D8" i="57"/>
  <c r="C8" i="57"/>
  <c r="I7" i="57"/>
  <c r="H7" i="57"/>
  <c r="G7" i="57"/>
  <c r="F7" i="57"/>
  <c r="E7" i="57"/>
  <c r="D7" i="57"/>
  <c r="C7" i="57"/>
  <c r="I6" i="57"/>
  <c r="H6" i="57"/>
  <c r="G6" i="57"/>
  <c r="F6" i="57"/>
  <c r="E6" i="57"/>
  <c r="D6" i="57"/>
  <c r="C6" i="57"/>
  <c r="I5" i="57"/>
  <c r="H5" i="57"/>
  <c r="G5" i="57"/>
  <c r="F5" i="57"/>
  <c r="E5" i="57"/>
  <c r="D5" i="57"/>
  <c r="C5" i="57"/>
  <c r="J5" i="57" s="1"/>
  <c r="B17" i="57"/>
  <c r="B16" i="57"/>
  <c r="B15" i="57"/>
  <c r="B14" i="57"/>
  <c r="B13" i="57"/>
  <c r="B12" i="57"/>
  <c r="B11" i="57"/>
  <c r="B10" i="57"/>
  <c r="B9" i="57"/>
  <c r="B8" i="57"/>
  <c r="B7" i="57"/>
  <c r="B6" i="57"/>
  <c r="B5" i="57"/>
  <c r="M20" i="77"/>
  <c r="L20" i="77"/>
  <c r="K20" i="77"/>
  <c r="J20" i="77"/>
  <c r="I20" i="77"/>
  <c r="H20" i="77"/>
  <c r="G20" i="77"/>
  <c r="F20" i="77"/>
  <c r="E20" i="77"/>
  <c r="D20" i="77"/>
  <c r="C20" i="77"/>
  <c r="M19" i="77"/>
  <c r="L19" i="77"/>
  <c r="K19" i="77"/>
  <c r="J19" i="77"/>
  <c r="I19" i="77"/>
  <c r="H19" i="77"/>
  <c r="G19" i="77"/>
  <c r="F19" i="77"/>
  <c r="E19" i="77"/>
  <c r="D19" i="77"/>
  <c r="C19" i="77"/>
  <c r="M18" i="77"/>
  <c r="L18" i="77"/>
  <c r="K18" i="77"/>
  <c r="J18" i="77"/>
  <c r="I18" i="77"/>
  <c r="H18" i="77"/>
  <c r="G18" i="77"/>
  <c r="F18" i="77"/>
  <c r="E18" i="77"/>
  <c r="D18" i="77"/>
  <c r="C18" i="77"/>
  <c r="M17" i="77"/>
  <c r="L17" i="77"/>
  <c r="K17" i="77"/>
  <c r="J17" i="77"/>
  <c r="I17" i="77"/>
  <c r="H17" i="77"/>
  <c r="G17" i="77"/>
  <c r="F17" i="77"/>
  <c r="E17" i="77"/>
  <c r="D17" i="77"/>
  <c r="C17" i="77"/>
  <c r="M16" i="77"/>
  <c r="L16" i="77"/>
  <c r="K16" i="77"/>
  <c r="J16" i="77"/>
  <c r="I16" i="77"/>
  <c r="H16" i="77"/>
  <c r="G16" i="77"/>
  <c r="F16" i="77"/>
  <c r="E16" i="77"/>
  <c r="D16" i="77"/>
  <c r="C16" i="77"/>
  <c r="M15" i="77"/>
  <c r="L15" i="77"/>
  <c r="K15" i="77"/>
  <c r="J15" i="77"/>
  <c r="I15" i="77"/>
  <c r="H15" i="77"/>
  <c r="G15" i="77"/>
  <c r="F15" i="77"/>
  <c r="E15" i="77"/>
  <c r="D15" i="77"/>
  <c r="C15" i="77"/>
  <c r="M14" i="77"/>
  <c r="L14" i="77"/>
  <c r="K14" i="77"/>
  <c r="J14" i="77"/>
  <c r="I14" i="77"/>
  <c r="H14" i="77"/>
  <c r="G14" i="77"/>
  <c r="F14" i="77"/>
  <c r="E14" i="77"/>
  <c r="D14" i="77"/>
  <c r="C14" i="77"/>
  <c r="M13" i="77"/>
  <c r="L13" i="77"/>
  <c r="K13" i="77"/>
  <c r="J13" i="77"/>
  <c r="I13" i="77"/>
  <c r="H13" i="77"/>
  <c r="G13" i="77"/>
  <c r="F13" i="77"/>
  <c r="E13" i="77"/>
  <c r="D13" i="77"/>
  <c r="C13" i="77"/>
  <c r="M12" i="77"/>
  <c r="L12" i="77"/>
  <c r="K12" i="77"/>
  <c r="J12" i="77"/>
  <c r="I12" i="77"/>
  <c r="H12" i="77"/>
  <c r="G12" i="77"/>
  <c r="F12" i="77"/>
  <c r="E12" i="77"/>
  <c r="D12" i="77"/>
  <c r="C12" i="77"/>
  <c r="M11" i="77"/>
  <c r="L11" i="77"/>
  <c r="K11" i="77"/>
  <c r="J11" i="77"/>
  <c r="I11" i="77"/>
  <c r="H11" i="77"/>
  <c r="G11" i="77"/>
  <c r="F11" i="77"/>
  <c r="E11" i="77"/>
  <c r="D11" i="77"/>
  <c r="C11" i="77"/>
  <c r="M10" i="77"/>
  <c r="L10" i="77"/>
  <c r="K10" i="77"/>
  <c r="J10" i="77"/>
  <c r="I10" i="77"/>
  <c r="H10" i="77"/>
  <c r="G10" i="77"/>
  <c r="F10" i="77"/>
  <c r="E10" i="77"/>
  <c r="D10" i="77"/>
  <c r="C10" i="77"/>
  <c r="M9" i="77"/>
  <c r="L9" i="77"/>
  <c r="K9" i="77"/>
  <c r="J9" i="77"/>
  <c r="I9" i="77"/>
  <c r="H9" i="77"/>
  <c r="G9" i="77"/>
  <c r="F9" i="77"/>
  <c r="E9" i="77"/>
  <c r="D9" i="77"/>
  <c r="C9" i="77"/>
  <c r="M8" i="77"/>
  <c r="L8" i="77"/>
  <c r="K8" i="77"/>
  <c r="J8" i="77"/>
  <c r="I8" i="77"/>
  <c r="H8" i="77"/>
  <c r="G8" i="77"/>
  <c r="F8" i="77"/>
  <c r="E8" i="77"/>
  <c r="D8" i="77"/>
  <c r="C8" i="77"/>
  <c r="M7" i="77"/>
  <c r="L7" i="77"/>
  <c r="K7" i="77"/>
  <c r="J7" i="77"/>
  <c r="I7" i="77"/>
  <c r="H7" i="77"/>
  <c r="G7" i="77"/>
  <c r="F7" i="77"/>
  <c r="E7" i="77"/>
  <c r="D7" i="77"/>
  <c r="C7" i="77"/>
  <c r="B19" i="77"/>
  <c r="B18" i="77"/>
  <c r="B17" i="77"/>
  <c r="B16" i="77"/>
  <c r="B15" i="77"/>
  <c r="B14" i="77"/>
  <c r="B13" i="77"/>
  <c r="B12" i="77"/>
  <c r="B11" i="77"/>
  <c r="B10" i="77"/>
  <c r="B9" i="77"/>
  <c r="B8" i="77"/>
  <c r="B7" i="77"/>
  <c r="E5" i="163" l="1"/>
  <c r="E22" i="163"/>
  <c r="J21" i="163"/>
  <c r="I21" i="163"/>
  <c r="H21" i="163"/>
  <c r="H20" i="163"/>
  <c r="E18" i="163"/>
  <c r="E16" i="163"/>
  <c r="E11" i="163"/>
  <c r="J10" i="163"/>
  <c r="I10" i="163"/>
  <c r="H10" i="163"/>
  <c r="H9" i="163"/>
  <c r="E7" i="163"/>
  <c r="H20" i="148" l="1"/>
  <c r="H9" i="148"/>
  <c r="J10" i="148" l="1"/>
  <c r="I10" i="148"/>
  <c r="H10" i="148"/>
  <c r="J21" i="148"/>
  <c r="I21" i="148"/>
  <c r="H21" i="148"/>
  <c r="E18" i="148" l="1"/>
  <c r="E16" i="148"/>
  <c r="E22" i="148"/>
  <c r="E11" i="148" l="1"/>
  <c r="E7" i="148" l="1"/>
  <c r="A23" i="7" l="1"/>
  <c r="A21" i="7" l="1"/>
  <c r="A20" i="7"/>
  <c r="A18" i="7" l="1"/>
  <c r="A22" i="7" l="1"/>
  <c r="A19" i="7" l="1"/>
  <c r="A1" i="27" l="1"/>
  <c r="I1" i="153" l="1"/>
  <c r="I1" i="158"/>
  <c r="I1" i="157"/>
  <c r="I1" i="154"/>
  <c r="I1" i="161"/>
  <c r="I1" i="160"/>
  <c r="I1" i="159"/>
  <c r="I1" i="156"/>
  <c r="I1" i="155"/>
  <c r="I1" i="152"/>
  <c r="I1" i="149"/>
  <c r="I1" i="150"/>
  <c r="I1" i="151"/>
  <c r="I1" i="141"/>
  <c r="M1" i="146"/>
  <c r="M1" i="113"/>
  <c r="M1" i="117"/>
  <c r="J1" i="57"/>
  <c r="M1" i="123"/>
  <c r="P1" i="132"/>
  <c r="N1" i="131"/>
  <c r="P1" i="130"/>
  <c r="N1" i="129"/>
  <c r="N1" i="128"/>
  <c r="N1" i="127"/>
  <c r="J1" i="126"/>
  <c r="M1" i="121"/>
  <c r="M1" i="114"/>
  <c r="M1" i="120"/>
  <c r="M1" i="119"/>
  <c r="N1" i="7"/>
  <c r="M1" i="77"/>
  <c r="M1" i="115"/>
  <c r="M1" i="124"/>
  <c r="M1" i="122"/>
  <c r="I1" i="105"/>
  <c r="N1" i="53"/>
  <c r="M1" i="112"/>
  <c r="M1" i="116"/>
  <c r="M1" i="118"/>
  <c r="K3" i="146" l="1"/>
  <c r="D19" i="159"/>
  <c r="B23" i="159"/>
  <c r="B21" i="159"/>
  <c r="B14" i="159"/>
  <c r="B24" i="159"/>
  <c r="F17" i="159"/>
  <c r="F31" i="159"/>
  <c r="D22" i="159"/>
  <c r="D18" i="159"/>
  <c r="B31" i="159"/>
  <c r="D13" i="159"/>
  <c r="D12" i="159"/>
  <c r="B20" i="159"/>
  <c r="F24" i="159"/>
  <c r="D29" i="159"/>
  <c r="D9" i="159"/>
  <c r="F29" i="159"/>
  <c r="F10" i="159"/>
  <c r="D33" i="159"/>
  <c r="B11" i="159"/>
  <c r="D17" i="159"/>
  <c r="F19" i="159"/>
  <c r="D23" i="159"/>
  <c r="B28" i="159"/>
  <c r="B26" i="159"/>
  <c r="B18" i="159"/>
  <c r="B33" i="159"/>
  <c r="F21" i="159"/>
  <c r="D10" i="159"/>
  <c r="D27" i="159"/>
  <c r="B9" i="159"/>
  <c r="F12" i="159"/>
  <c r="F22" i="159"/>
  <c r="D16" i="159"/>
  <c r="B29" i="159"/>
  <c r="B17" i="159"/>
  <c r="B13" i="159"/>
  <c r="D31" i="159"/>
  <c r="D14" i="159"/>
  <c r="D28" i="159"/>
  <c r="B32" i="159"/>
  <c r="F9" i="159"/>
  <c r="F14" i="159"/>
  <c r="B27" i="159"/>
  <c r="F30" i="159"/>
  <c r="B22" i="159"/>
  <c r="F26" i="159"/>
  <c r="F16" i="159"/>
  <c r="D30" i="159"/>
  <c r="D20" i="159"/>
  <c r="B30" i="159"/>
  <c r="F15" i="159"/>
  <c r="F33" i="159"/>
  <c r="D11" i="159"/>
  <c r="F18" i="159"/>
  <c r="B15" i="159"/>
  <c r="D26" i="159"/>
  <c r="F11" i="159"/>
  <c r="F20" i="159"/>
  <c r="D24" i="159"/>
  <c r="B12" i="159"/>
  <c r="F32" i="159"/>
  <c r="D15" i="159"/>
  <c r="B19" i="159"/>
  <c r="D32" i="159"/>
  <c r="F28" i="159"/>
  <c r="F27" i="159"/>
  <c r="F23" i="159"/>
  <c r="B16" i="159"/>
  <c r="B10" i="159"/>
  <c r="F13" i="159"/>
  <c r="D21" i="159"/>
  <c r="H10" i="159" l="1"/>
  <c r="H16" i="159"/>
  <c r="H19" i="159"/>
  <c r="H12" i="159"/>
  <c r="H15" i="159"/>
  <c r="H30" i="159"/>
  <c r="H22" i="159"/>
  <c r="H27" i="159"/>
  <c r="H32" i="159"/>
  <c r="H13" i="159"/>
  <c r="H17" i="159"/>
  <c r="H29" i="159"/>
  <c r="H9" i="159"/>
  <c r="H33" i="159"/>
  <c r="H18" i="159"/>
  <c r="H26" i="159"/>
  <c r="H28" i="159"/>
  <c r="H11" i="159"/>
  <c r="H20" i="159"/>
  <c r="H31" i="159"/>
  <c r="H24" i="159"/>
  <c r="H14" i="159"/>
  <c r="H21" i="159"/>
  <c r="H23" i="159"/>
  <c r="B7" i="159"/>
  <c r="B6" i="159"/>
  <c r="C16" i="159"/>
  <c r="G32" i="159"/>
  <c r="G33" i="159"/>
  <c r="G15" i="159"/>
  <c r="E20" i="159"/>
  <c r="G16" i="159"/>
  <c r="C32" i="159"/>
  <c r="E28" i="159"/>
  <c r="B8" i="159"/>
  <c r="C9" i="159"/>
  <c r="E27" i="159"/>
  <c r="G21" i="159"/>
  <c r="C18" i="159"/>
  <c r="C26" i="159"/>
  <c r="B25" i="159"/>
  <c r="E33" i="159"/>
  <c r="G29" i="159"/>
  <c r="C20" i="159"/>
  <c r="E13" i="159"/>
  <c r="G17" i="159"/>
  <c r="C14" i="159"/>
  <c r="D7" i="159"/>
  <c r="D6" i="159"/>
  <c r="C10" i="159"/>
  <c r="G28" i="159"/>
  <c r="C19" i="159"/>
  <c r="E24" i="159"/>
  <c r="D25" i="159"/>
  <c r="E26" i="159"/>
  <c r="G18" i="159"/>
  <c r="G30" i="159"/>
  <c r="G14" i="159"/>
  <c r="E14" i="159"/>
  <c r="C13" i="159"/>
  <c r="C29" i="159"/>
  <c r="G22" i="159"/>
  <c r="E10" i="159"/>
  <c r="C28" i="159"/>
  <c r="E23" i="159"/>
  <c r="G19" i="159"/>
  <c r="E17" i="159"/>
  <c r="G10" i="159"/>
  <c r="E29" i="159"/>
  <c r="G24" i="159"/>
  <c r="E21" i="159"/>
  <c r="G23" i="159"/>
  <c r="G27" i="159"/>
  <c r="E32" i="159"/>
  <c r="E15" i="159"/>
  <c r="G20" i="159"/>
  <c r="G11" i="159"/>
  <c r="C30" i="159"/>
  <c r="E30" i="159"/>
  <c r="G26" i="159"/>
  <c r="F25" i="159"/>
  <c r="C22" i="159"/>
  <c r="C27" i="159"/>
  <c r="C17" i="159"/>
  <c r="C33" i="159"/>
  <c r="E9" i="159"/>
  <c r="D8" i="159"/>
  <c r="E12" i="159"/>
  <c r="E18" i="159"/>
  <c r="G31" i="159"/>
  <c r="C24" i="159"/>
  <c r="C23" i="159"/>
  <c r="E19" i="159"/>
  <c r="F6" i="159"/>
  <c r="F7" i="159"/>
  <c r="G13" i="159"/>
  <c r="C12" i="159"/>
  <c r="C15" i="159"/>
  <c r="E11" i="159"/>
  <c r="G9" i="159"/>
  <c r="F8" i="159"/>
  <c r="E31" i="159"/>
  <c r="E16" i="159"/>
  <c r="G12" i="159"/>
  <c r="C11" i="159"/>
  <c r="C31" i="159"/>
  <c r="E22" i="159"/>
  <c r="C21" i="159"/>
  <c r="I21" i="159" l="1"/>
  <c r="I20" i="159"/>
  <c r="I18" i="159"/>
  <c r="I17" i="159"/>
  <c r="I22" i="159"/>
  <c r="I19" i="159"/>
  <c r="I14" i="159"/>
  <c r="I11" i="159"/>
  <c r="I33" i="159"/>
  <c r="I13" i="159"/>
  <c r="I30" i="159"/>
  <c r="I16" i="159"/>
  <c r="H6" i="159"/>
  <c r="I24" i="159"/>
  <c r="I28" i="159"/>
  <c r="I9" i="159"/>
  <c r="I32" i="159"/>
  <c r="I15" i="159"/>
  <c r="I10" i="159"/>
  <c r="I23" i="159"/>
  <c r="I31" i="159"/>
  <c r="I26" i="159"/>
  <c r="I29" i="159"/>
  <c r="I27" i="159"/>
  <c r="I12" i="159"/>
  <c r="H7" i="159"/>
  <c r="H8" i="159"/>
  <c r="H25" i="159"/>
  <c r="C6" i="159"/>
  <c r="G7" i="159"/>
  <c r="E6" i="159"/>
  <c r="G25" i="159"/>
  <c r="E8" i="159"/>
  <c r="C25" i="159"/>
  <c r="E25" i="159"/>
  <c r="C8" i="159"/>
  <c r="G8" i="159"/>
  <c r="G6" i="159"/>
  <c r="E7" i="159"/>
  <c r="C7" i="159"/>
  <c r="I6" i="159" l="1"/>
  <c r="I25" i="159"/>
  <c r="I8" i="159"/>
  <c r="I7" i="159"/>
  <c r="H36" i="159"/>
  <c r="H37" i="159" l="1"/>
  <c r="H38" i="159"/>
  <c r="E3" i="146"/>
  <c r="H3" i="146"/>
  <c r="B3" i="146"/>
  <c r="B38" i="126" l="1"/>
  <c r="B3" i="126"/>
  <c r="B21" i="126"/>
  <c r="B11" i="127" l="1"/>
  <c r="B7" i="127"/>
  <c r="D13" i="161"/>
  <c r="F15" i="152"/>
  <c r="D19" i="160"/>
  <c r="F21" i="149"/>
  <c r="B24" i="141"/>
  <c r="D27" i="158"/>
  <c r="B31" i="157"/>
  <c r="D33" i="156"/>
  <c r="B11" i="156"/>
  <c r="D13" i="155"/>
  <c r="F15" i="154"/>
  <c r="D19" i="153"/>
  <c r="F21" i="151"/>
  <c r="B31" i="161"/>
  <c r="F9" i="152"/>
  <c r="D14" i="149"/>
  <c r="D20" i="158"/>
  <c r="B17" i="161"/>
  <c r="F20" i="152"/>
  <c r="B23" i="160"/>
  <c r="D26" i="149"/>
  <c r="F28" i="141"/>
  <c r="D32" i="158"/>
  <c r="B10" i="158"/>
  <c r="D12" i="157"/>
  <c r="F14" i="156"/>
  <c r="B17" i="155"/>
  <c r="F20" i="154"/>
  <c r="B23" i="153"/>
  <c r="D26" i="151"/>
  <c r="B19" i="152"/>
  <c r="F23" i="149"/>
  <c r="F30" i="158"/>
  <c r="B24" i="152"/>
  <c r="B29" i="158"/>
  <c r="D27" i="156"/>
  <c r="B32" i="154"/>
  <c r="D13" i="153"/>
  <c r="B21" i="160"/>
  <c r="D15" i="156"/>
  <c r="F24" i="151"/>
  <c r="F14" i="152"/>
  <c r="D30" i="158"/>
  <c r="B31" i="156"/>
  <c r="F9" i="155"/>
  <c r="D14" i="153"/>
  <c r="B12" i="152"/>
  <c r="D23" i="156"/>
  <c r="B13" i="153"/>
  <c r="D31" i="156"/>
  <c r="B10" i="155"/>
  <c r="F27" i="152"/>
  <c r="D30" i="157"/>
  <c r="F10" i="131"/>
  <c r="J15" i="131"/>
  <c r="C7" i="131"/>
  <c r="F12" i="127"/>
  <c r="J17" i="127"/>
  <c r="K8" i="131"/>
  <c r="C14" i="131"/>
  <c r="G19" i="131"/>
  <c r="K10" i="127"/>
  <c r="C16" i="127"/>
  <c r="D30" i="161"/>
  <c r="F32" i="152"/>
  <c r="D10" i="152"/>
  <c r="B14" i="160"/>
  <c r="D16" i="149"/>
  <c r="F18" i="141"/>
  <c r="B21" i="158"/>
  <c r="F24" i="157"/>
  <c r="B28" i="156"/>
  <c r="D30" i="155"/>
  <c r="F32" i="154"/>
  <c r="D10" i="154"/>
  <c r="B14" i="153"/>
  <c r="D16" i="151"/>
  <c r="D19" i="161"/>
  <c r="B24" i="160"/>
  <c r="F29" i="141"/>
  <c r="F11" i="161"/>
  <c r="D15" i="152"/>
  <c r="F17" i="160"/>
  <c r="B20" i="149"/>
  <c r="D22" i="141"/>
  <c r="B27" i="158"/>
  <c r="D29" i="157"/>
  <c r="F31" i="156"/>
  <c r="D9" i="156"/>
  <c r="F11" i="155"/>
  <c r="D15" i="154"/>
  <c r="F17" i="153"/>
  <c r="B20" i="151"/>
  <c r="F24" i="161"/>
  <c r="F31" i="160"/>
  <c r="B13" i="149"/>
  <c r="F17" i="158"/>
  <c r="D22" i="160"/>
  <c r="B11" i="158"/>
  <c r="F15" i="156"/>
  <c r="D20" i="154"/>
  <c r="B26" i="151"/>
  <c r="D29" i="141"/>
  <c r="B19" i="155"/>
  <c r="D18" i="160"/>
  <c r="B12" i="158"/>
  <c r="D19" i="156"/>
  <c r="B24" i="154"/>
  <c r="F29" i="151"/>
  <c r="D19" i="149"/>
  <c r="B28" i="155"/>
  <c r="F16" i="151"/>
  <c r="F12" i="155"/>
  <c r="B23" i="161"/>
  <c r="D21" i="152"/>
  <c r="F10" i="152"/>
  <c r="D17" i="153"/>
  <c r="B26" i="156"/>
  <c r="F22" i="153"/>
  <c r="J11" i="131"/>
  <c r="B17" i="131"/>
  <c r="F8" i="127"/>
  <c r="J13" i="127"/>
  <c r="B19" i="127"/>
  <c r="C10" i="131"/>
  <c r="G15" i="131"/>
  <c r="K20" i="131"/>
  <c r="C12" i="127"/>
  <c r="G17" i="127"/>
  <c r="B24" i="161"/>
  <c r="D27" i="152"/>
  <c r="B31" i="160"/>
  <c r="D33" i="149"/>
  <c r="B11" i="149"/>
  <c r="D13" i="141"/>
  <c r="F15" i="158"/>
  <c r="D19" i="157"/>
  <c r="F21" i="156"/>
  <c r="B24" i="155"/>
  <c r="D27" i="154"/>
  <c r="B31" i="153"/>
  <c r="D33" i="151"/>
  <c r="B11" i="151"/>
  <c r="B32" i="152"/>
  <c r="D13" i="160"/>
  <c r="B18" i="141"/>
  <c r="F28" i="161"/>
  <c r="D32" i="152"/>
  <c r="B10" i="152"/>
  <c r="D12" i="160"/>
  <c r="F14" i="149"/>
  <c r="B17" i="141"/>
  <c r="F20" i="158"/>
  <c r="B23" i="157"/>
  <c r="D26" i="156"/>
  <c r="F28" i="155"/>
  <c r="D32" i="154"/>
  <c r="B10" i="154"/>
  <c r="D12" i="153"/>
  <c r="F14" i="151"/>
  <c r="D15" i="161"/>
  <c r="B20" i="160"/>
  <c r="D28" i="141"/>
  <c r="B27" i="149"/>
  <c r="F22" i="157"/>
  <c r="B31" i="155"/>
  <c r="F9" i="154"/>
  <c r="D14" i="151"/>
  <c r="D13" i="158"/>
  <c r="D17" i="154"/>
  <c r="D33" i="161"/>
  <c r="B22" i="149"/>
  <c r="D27" i="157"/>
  <c r="B32" i="155"/>
  <c r="D13" i="154"/>
  <c r="B18" i="151"/>
  <c r="D21" i="158"/>
  <c r="F31" i="154"/>
  <c r="B16" i="152"/>
  <c r="B20" i="153"/>
  <c r="B33" i="157"/>
  <c r="D22" i="156"/>
  <c r="D26" i="158"/>
  <c r="D26" i="153"/>
  <c r="B13" i="131"/>
  <c r="F18" i="131"/>
  <c r="J9" i="127"/>
  <c r="B15" i="127"/>
  <c r="F20" i="127"/>
  <c r="G11" i="131"/>
  <c r="K16" i="131"/>
  <c r="C8" i="127"/>
  <c r="G13" i="127"/>
  <c r="H8" i="131"/>
  <c r="F18" i="161"/>
  <c r="B21" i="152"/>
  <c r="F24" i="160"/>
  <c r="B28" i="149"/>
  <c r="D30" i="141"/>
  <c r="F32" i="158"/>
  <c r="D10" i="158"/>
  <c r="B14" i="157"/>
  <c r="D16" i="156"/>
  <c r="F18" i="155"/>
  <c r="B21" i="154"/>
  <c r="F24" i="153"/>
  <c r="B28" i="151"/>
  <c r="D20" i="152"/>
  <c r="B26" i="149"/>
  <c r="B32" i="158"/>
  <c r="D22" i="161"/>
  <c r="B27" i="152"/>
  <c r="D29" i="160"/>
  <c r="F31" i="149"/>
  <c r="D9" i="149"/>
  <c r="F11" i="141"/>
  <c r="D15" i="158"/>
  <c r="F17" i="157"/>
  <c r="B20" i="156"/>
  <c r="D22" i="155"/>
  <c r="B27" i="154"/>
  <c r="D29" i="153"/>
  <c r="F31" i="151"/>
  <c r="D9" i="151"/>
  <c r="F30" i="152"/>
  <c r="D9" i="160"/>
  <c r="F16" i="141"/>
  <c r="D20" i="161"/>
  <c r="F30" i="141"/>
  <c r="B12" i="157"/>
  <c r="D19" i="155"/>
  <c r="B24" i="153"/>
  <c r="F13" i="161"/>
  <c r="F11" i="157"/>
  <c r="B21" i="153"/>
  <c r="B11" i="161"/>
  <c r="F26" i="141"/>
  <c r="F15" i="157"/>
  <c r="D20" i="155"/>
  <c r="B26" i="153"/>
  <c r="F19" i="157"/>
  <c r="D9" i="154"/>
  <c r="F31" i="158"/>
  <c r="B11" i="154"/>
  <c r="F15" i="151"/>
  <c r="F28" i="156"/>
  <c r="F17" i="161"/>
  <c r="B9" i="131"/>
  <c r="F14" i="131"/>
  <c r="J19" i="131"/>
  <c r="F16" i="127"/>
  <c r="K7" i="127"/>
  <c r="K12" i="131"/>
  <c r="C18" i="131"/>
  <c r="G9" i="127"/>
  <c r="K14" i="127"/>
  <c r="L9" i="131"/>
  <c r="D11" i="131"/>
  <c r="H16" i="131"/>
  <c r="M7" i="131"/>
  <c r="D13" i="127"/>
  <c r="E8" i="131"/>
  <c r="I15" i="127"/>
  <c r="M11" i="131"/>
  <c r="M17" i="131"/>
  <c r="L7" i="127"/>
  <c r="E18" i="131"/>
  <c r="E9" i="131"/>
  <c r="F22" i="161"/>
  <c r="B26" i="152"/>
  <c r="F29" i="160"/>
  <c r="B32" i="149"/>
  <c r="F9" i="149"/>
  <c r="B12" i="141"/>
  <c r="D14" i="158"/>
  <c r="B18" i="157"/>
  <c r="D20" i="156"/>
  <c r="F22" i="155"/>
  <c r="B26" i="154"/>
  <c r="F29" i="153"/>
  <c r="B32" i="151"/>
  <c r="F9" i="151"/>
  <c r="D29" i="152"/>
  <c r="F10" i="160"/>
  <c r="D15" i="141"/>
  <c r="D27" i="161"/>
  <c r="B31" i="152"/>
  <c r="D33" i="160"/>
  <c r="B11" i="160"/>
  <c r="D13" i="149"/>
  <c r="F15" i="141"/>
  <c r="D19" i="158"/>
  <c r="F21" i="157"/>
  <c r="B24" i="156"/>
  <c r="D27" i="155"/>
  <c r="B31" i="154"/>
  <c r="D33" i="153"/>
  <c r="B11" i="153"/>
  <c r="D13" i="151"/>
  <c r="F12" i="161"/>
  <c r="D17" i="160"/>
  <c r="F24" i="141"/>
  <c r="F20" i="149"/>
  <c r="B20" i="157"/>
  <c r="D28" i="155"/>
  <c r="B33" i="153"/>
  <c r="F11" i="151"/>
  <c r="F28" i="157"/>
  <c r="B12" i="154"/>
  <c r="B28" i="161"/>
  <c r="F16" i="149"/>
  <c r="F23" i="157"/>
  <c r="D29" i="155"/>
  <c r="F10" i="154"/>
  <c r="D15" i="151"/>
  <c r="F10" i="158"/>
  <c r="D26" i="154"/>
  <c r="F19" i="160"/>
  <c r="D9" i="153"/>
  <c r="F10" i="157"/>
  <c r="B27" i="155"/>
  <c r="F9" i="158"/>
  <c r="B30" i="151"/>
  <c r="B8" i="131"/>
  <c r="F13" i="131"/>
  <c r="J18" i="131"/>
  <c r="B10" i="127"/>
  <c r="F15" i="127"/>
  <c r="J20" i="127"/>
  <c r="K11" i="131"/>
  <c r="C17" i="131"/>
  <c r="G8" i="127"/>
  <c r="H12" i="131"/>
  <c r="L17" i="131"/>
  <c r="D9" i="127"/>
  <c r="H14" i="127"/>
  <c r="I13" i="131"/>
  <c r="E19" i="127"/>
  <c r="E11" i="127"/>
  <c r="E9" i="127"/>
  <c r="M9" i="127"/>
  <c r="I9" i="127"/>
  <c r="I12" i="127"/>
  <c r="D17" i="161"/>
  <c r="F19" i="152"/>
  <c r="D23" i="160"/>
  <c r="F26" i="149"/>
  <c r="B29" i="141"/>
  <c r="D31" i="158"/>
  <c r="B9" i="158"/>
  <c r="F12" i="157"/>
  <c r="B15" i="156"/>
  <c r="D17" i="155"/>
  <c r="F19" i="154"/>
  <c r="D23" i="153"/>
  <c r="F26" i="151"/>
  <c r="D16" i="152"/>
  <c r="D22" i="149"/>
  <c r="D29" i="158"/>
  <c r="B21" i="161"/>
  <c r="F24" i="152"/>
  <c r="B28" i="160"/>
  <c r="D30" i="149"/>
  <c r="F32" i="141"/>
  <c r="D10" i="141"/>
  <c r="B14" i="158"/>
  <c r="D16" i="157"/>
  <c r="F18" i="156"/>
  <c r="B21" i="155"/>
  <c r="F24" i="154"/>
  <c r="B28" i="153"/>
  <c r="D30" i="151"/>
  <c r="B28" i="152"/>
  <c r="F32" i="149"/>
  <c r="B14" i="141"/>
  <c r="B15" i="161"/>
  <c r="D24" i="141"/>
  <c r="D9" i="157"/>
  <c r="F16" i="155"/>
  <c r="D21" i="153"/>
  <c r="B29" i="152"/>
  <c r="D32" i="156"/>
  <c r="F15" i="153"/>
  <c r="F31" i="152"/>
  <c r="D20" i="141"/>
  <c r="B13" i="157"/>
  <c r="F17" i="155"/>
  <c r="D22" i="153"/>
  <c r="F30" i="161"/>
  <c r="D14" i="157"/>
  <c r="B30" i="153"/>
  <c r="D12" i="158"/>
  <c r="F14" i="153"/>
  <c r="B17" i="156"/>
  <c r="B26" i="160"/>
  <c r="F9" i="131"/>
  <c r="J14" i="131"/>
  <c r="B20" i="131"/>
  <c r="F11" i="127"/>
  <c r="J16" i="127"/>
  <c r="K17" i="127"/>
  <c r="C13" i="131"/>
  <c r="L13" i="131"/>
  <c r="D19" i="131"/>
  <c r="H10" i="127"/>
  <c r="L15" i="127"/>
  <c r="M18" i="131"/>
  <c r="D7" i="127"/>
  <c r="H7" i="127"/>
  <c r="I14" i="127"/>
  <c r="M20" i="127"/>
  <c r="M14" i="127"/>
  <c r="M7" i="127"/>
  <c r="B12" i="161"/>
  <c r="D14" i="152"/>
  <c r="B18" i="160"/>
  <c r="D20" i="149"/>
  <c r="F22" i="141"/>
  <c r="B26" i="158"/>
  <c r="F29" i="157"/>
  <c r="B32" i="156"/>
  <c r="F9" i="156"/>
  <c r="B12" i="155"/>
  <c r="D14" i="154"/>
  <c r="B18" i="153"/>
  <c r="D20" i="151"/>
  <c r="D28" i="161"/>
  <c r="B33" i="160"/>
  <c r="F11" i="149"/>
  <c r="B19" i="158"/>
  <c r="F15" i="161"/>
  <c r="D19" i="152"/>
  <c r="F21" i="160"/>
  <c r="B24" i="149"/>
  <c r="D27" i="141"/>
  <c r="B31" i="158"/>
  <c r="D33" i="157"/>
  <c r="B11" i="157"/>
  <c r="D13" i="156"/>
  <c r="F15" i="155"/>
  <c r="D19" i="154"/>
  <c r="F21" i="153"/>
  <c r="B24" i="151"/>
  <c r="F17" i="152"/>
  <c r="B21" i="149"/>
  <c r="B28" i="158"/>
  <c r="F18" i="152"/>
  <c r="F22" i="158"/>
  <c r="F23" i="156"/>
  <c r="D29" i="154"/>
  <c r="F10" i="153"/>
  <c r="D10" i="160"/>
  <c r="B10" i="156"/>
  <c r="D19" i="151"/>
  <c r="D9" i="152"/>
  <c r="B24" i="158"/>
  <c r="D28" i="156"/>
  <c r="B33" i="154"/>
  <c r="F11" i="153"/>
  <c r="D27" i="160"/>
  <c r="B18" i="156"/>
  <c r="F33" i="151"/>
  <c r="F19" i="156"/>
  <c r="D24" i="154"/>
  <c r="B9" i="160"/>
  <c r="F11" i="156"/>
  <c r="J10" i="131"/>
  <c r="B16" i="131"/>
  <c r="G7" i="131"/>
  <c r="J12" i="127"/>
  <c r="B18" i="127"/>
  <c r="C9" i="131"/>
  <c r="G14" i="131"/>
  <c r="D15" i="131"/>
  <c r="H20" i="131"/>
  <c r="L11" i="127"/>
  <c r="D17" i="127"/>
  <c r="E10" i="127"/>
  <c r="K20" i="127"/>
  <c r="I12" i="131"/>
  <c r="M18" i="127"/>
  <c r="M12" i="131"/>
  <c r="C19" i="127"/>
  <c r="B29" i="161"/>
  <c r="D31" i="152"/>
  <c r="B9" i="152"/>
  <c r="F12" i="160"/>
  <c r="B15" i="149"/>
  <c r="D17" i="141"/>
  <c r="F19" i="158"/>
  <c r="D23" i="157"/>
  <c r="F26" i="156"/>
  <c r="B29" i="155"/>
  <c r="D31" i="154"/>
  <c r="B9" i="154"/>
  <c r="F12" i="153"/>
  <c r="B15" i="151"/>
  <c r="F16" i="161"/>
  <c r="F22" i="160"/>
  <c r="B27" i="141"/>
  <c r="F32" i="161"/>
  <c r="D10" i="161"/>
  <c r="B14" i="152"/>
  <c r="D16" i="160"/>
  <c r="F18" i="149"/>
  <c r="B21" i="141"/>
  <c r="F24" i="158"/>
  <c r="B28" i="157"/>
  <c r="D30" i="156"/>
  <c r="F32" i="155"/>
  <c r="D10" i="155"/>
  <c r="B14" i="154"/>
  <c r="D16" i="153"/>
  <c r="F18" i="151"/>
  <c r="B18" i="57"/>
  <c r="B22" i="161"/>
  <c r="B29" i="160"/>
  <c r="D10" i="149"/>
  <c r="B17" i="160"/>
  <c r="F31" i="157"/>
  <c r="B13" i="156"/>
  <c r="F17" i="154"/>
  <c r="D22" i="151"/>
  <c r="D12" i="141"/>
  <c r="F13" i="155"/>
  <c r="B13" i="160"/>
  <c r="D9" i="158"/>
  <c r="F16" i="156"/>
  <c r="D21" i="154"/>
  <c r="B27" i="151"/>
  <c r="B23" i="141"/>
  <c r="F21" i="155"/>
  <c r="B9" i="150"/>
  <c r="B28" i="154"/>
  <c r="D31" i="160"/>
  <c r="F29" i="149"/>
  <c r="D14" i="160"/>
  <c r="F32" i="151"/>
  <c r="F29" i="155"/>
  <c r="D27" i="151"/>
  <c r="B12" i="131"/>
  <c r="F17" i="131"/>
  <c r="J8" i="127"/>
  <c r="B14" i="127"/>
  <c r="F19" i="127"/>
  <c r="G10" i="131"/>
  <c r="K15" i="131"/>
  <c r="K9" i="127"/>
  <c r="C15" i="127"/>
  <c r="D10" i="131"/>
  <c r="H15" i="131"/>
  <c r="L20" i="131"/>
  <c r="D21" i="161"/>
  <c r="F23" i="152"/>
  <c r="D28" i="160"/>
  <c r="F30" i="149"/>
  <c r="B33" i="141"/>
  <c r="F10" i="141"/>
  <c r="B13" i="158"/>
  <c r="F16" i="157"/>
  <c r="B19" i="156"/>
  <c r="D21" i="155"/>
  <c r="F23" i="154"/>
  <c r="D28" i="153"/>
  <c r="F30" i="151"/>
  <c r="F26" i="152"/>
  <c r="D31" i="149"/>
  <c r="F12" i="141"/>
  <c r="B26" i="161"/>
  <c r="F29" i="152"/>
  <c r="B32" i="160"/>
  <c r="F9" i="160"/>
  <c r="B12" i="149"/>
  <c r="D14" i="141"/>
  <c r="B18" i="158"/>
  <c r="D20" i="157"/>
  <c r="F22" i="156"/>
  <c r="B26" i="155"/>
  <c r="F29" i="154"/>
  <c r="B32" i="153"/>
  <c r="F9" i="153"/>
  <c r="B12" i="151"/>
  <c r="B10" i="161"/>
  <c r="F14" i="160"/>
  <c r="B22" i="141"/>
  <c r="B32" i="161"/>
  <c r="D15" i="149"/>
  <c r="D17" i="157"/>
  <c r="F24" i="155"/>
  <c r="D30" i="153"/>
  <c r="B9" i="151"/>
  <c r="D22" i="157"/>
  <c r="F32" i="153"/>
  <c r="F21" i="161"/>
  <c r="D11" i="149"/>
  <c r="B21" i="157"/>
  <c r="F26" i="155"/>
  <c r="D31" i="153"/>
  <c r="F12" i="151"/>
  <c r="D31" i="157"/>
  <c r="B20" i="154"/>
  <c r="D23" i="149"/>
  <c r="F23" i="151"/>
  <c r="D14" i="156"/>
  <c r="F30" i="154"/>
  <c r="B24" i="157"/>
  <c r="F8" i="131"/>
  <c r="J13" i="131"/>
  <c r="B19" i="131"/>
  <c r="B27" i="160"/>
  <c r="F11" i="158"/>
  <c r="D22" i="154"/>
  <c r="B10" i="141"/>
  <c r="F30" i="160"/>
  <c r="F16" i="158"/>
  <c r="D28" i="154"/>
  <c r="G18" i="131"/>
  <c r="C11" i="127"/>
  <c r="G16" i="127"/>
  <c r="H11" i="131"/>
  <c r="L16" i="131"/>
  <c r="D8" i="127"/>
  <c r="B16" i="161"/>
  <c r="D18" i="152"/>
  <c r="B22" i="160"/>
  <c r="D24" i="149"/>
  <c r="F27" i="141"/>
  <c r="B30" i="158"/>
  <c r="F33" i="157"/>
  <c r="D11" i="157"/>
  <c r="F13" i="156"/>
  <c r="B16" i="155"/>
  <c r="D18" i="154"/>
  <c r="B22" i="153"/>
  <c r="D24" i="151"/>
  <c r="B15" i="152"/>
  <c r="F19" i="149"/>
  <c r="F26" i="158"/>
  <c r="F19" i="161"/>
  <c r="D23" i="152"/>
  <c r="F26" i="160"/>
  <c r="B29" i="149"/>
  <c r="D31" i="141"/>
  <c r="B9" i="141"/>
  <c r="F12" i="158"/>
  <c r="B15" i="157"/>
  <c r="D17" i="156"/>
  <c r="F19" i="155"/>
  <c r="D23" i="154"/>
  <c r="F26" i="153"/>
  <c r="B29" i="151"/>
  <c r="D24" i="152"/>
  <c r="B30" i="149"/>
  <c r="D11" i="141"/>
  <c r="F9" i="161"/>
  <c r="B19" i="141"/>
  <c r="F32" i="156"/>
  <c r="B14" i="155"/>
  <c r="F18" i="153"/>
  <c r="D17" i="152"/>
  <c r="B27" i="156"/>
  <c r="D10" i="153"/>
  <c r="D26" i="152"/>
  <c r="B15" i="141"/>
  <c r="D10" i="157"/>
  <c r="B15" i="155"/>
  <c r="F19" i="153"/>
  <c r="D24" i="161"/>
  <c r="B9" i="157"/>
  <c r="F23" i="153"/>
  <c r="F27" i="157"/>
  <c r="D18" i="151"/>
  <c r="D32" i="155"/>
  <c r="D33" i="141"/>
  <c r="J9" i="131"/>
  <c r="B15" i="131"/>
  <c r="F20" i="131"/>
  <c r="D29" i="149"/>
  <c r="D15" i="157"/>
  <c r="B27" i="153"/>
  <c r="B33" i="149"/>
  <c r="B19" i="157"/>
  <c r="F30" i="153"/>
  <c r="K19" i="131"/>
  <c r="G12" i="127"/>
  <c r="C18" i="127"/>
  <c r="L12" i="131"/>
  <c r="D18" i="131"/>
  <c r="H9" i="127"/>
  <c r="B33" i="161"/>
  <c r="F10" i="161"/>
  <c r="B13" i="152"/>
  <c r="F16" i="160"/>
  <c r="B19" i="149"/>
  <c r="D21" i="141"/>
  <c r="F23" i="158"/>
  <c r="D28" i="157"/>
  <c r="F30" i="156"/>
  <c r="B33" i="155"/>
  <c r="F10" i="155"/>
  <c r="B13" i="154"/>
  <c r="F16" i="153"/>
  <c r="B19" i="151"/>
  <c r="B27" i="161"/>
  <c r="D30" i="160"/>
  <c r="B9" i="149"/>
  <c r="D16" i="158"/>
  <c r="D14" i="161"/>
  <c r="B18" i="152"/>
  <c r="D20" i="160"/>
  <c r="F22" i="149"/>
  <c r="B26" i="141"/>
  <c r="F29" i="158"/>
  <c r="B32" i="157"/>
  <c r="F9" i="157"/>
  <c r="B12" i="156"/>
  <c r="D14" i="155"/>
  <c r="B18" i="154"/>
  <c r="D20" i="153"/>
  <c r="F22" i="151"/>
  <c r="D32" i="161"/>
  <c r="F13" i="152"/>
  <c r="D18" i="149"/>
  <c r="D24" i="158"/>
  <c r="D13" i="152"/>
  <c r="D17" i="158"/>
  <c r="B21" i="156"/>
  <c r="F26" i="154"/>
  <c r="D31" i="151"/>
  <c r="F24" i="149"/>
  <c r="F30" i="155"/>
  <c r="B14" i="151"/>
  <c r="B30" i="160"/>
  <c r="F18" i="158"/>
  <c r="F24" i="156"/>
  <c r="D30" i="154"/>
  <c r="B9" i="153"/>
  <c r="F15" i="160"/>
  <c r="F12" i="156"/>
  <c r="D28" i="151"/>
  <c r="B9" i="156"/>
  <c r="D29" i="161"/>
  <c r="F13" i="154"/>
  <c r="B20" i="158"/>
  <c r="D15" i="155"/>
  <c r="B11" i="131"/>
  <c r="F16" i="131"/>
  <c r="K7" i="131"/>
  <c r="B20" i="161"/>
  <c r="F31" i="141"/>
  <c r="F17" i="156"/>
  <c r="D29" i="151"/>
  <c r="B23" i="152"/>
  <c r="F23" i="161"/>
  <c r="F10" i="149"/>
  <c r="D21" i="156"/>
  <c r="B33" i="151"/>
  <c r="D7" i="131"/>
  <c r="K13" i="127"/>
  <c r="L8" i="131"/>
  <c r="D14" i="131"/>
  <c r="H19" i="131"/>
  <c r="L10" i="127"/>
  <c r="F27" i="161"/>
  <c r="B30" i="152"/>
  <c r="F33" i="160"/>
  <c r="D11" i="160"/>
  <c r="F13" i="149"/>
  <c r="B16" i="141"/>
  <c r="D18" i="158"/>
  <c r="B22" i="157"/>
  <c r="D24" i="156"/>
  <c r="F27" i="155"/>
  <c r="B30" i="154"/>
  <c r="F33" i="153"/>
  <c r="D11" i="153"/>
  <c r="F13" i="151"/>
  <c r="B14" i="161"/>
  <c r="F18" i="160"/>
  <c r="D23" i="141"/>
  <c r="D31" i="161"/>
  <c r="B9" i="161"/>
  <c r="F12" i="152"/>
  <c r="B15" i="160"/>
  <c r="D17" i="149"/>
  <c r="F19" i="141"/>
  <c r="D23" i="158"/>
  <c r="F26" i="157"/>
  <c r="B29" i="156"/>
  <c r="D31" i="155"/>
  <c r="B9" i="155"/>
  <c r="F12" i="154"/>
  <c r="B15" i="153"/>
  <c r="D17" i="151"/>
  <c r="F20" i="161"/>
  <c r="D26" i="160"/>
  <c r="F33" i="141"/>
  <c r="F11" i="160"/>
  <c r="B29" i="157"/>
  <c r="D10" i="156"/>
  <c r="B15" i="154"/>
  <c r="F19" i="151"/>
  <c r="F27" i="158"/>
  <c r="B29" i="154"/>
  <c r="F33" i="149"/>
  <c r="F32" i="157"/>
  <c r="B14" i="156"/>
  <c r="F18" i="154"/>
  <c r="D23" i="151"/>
  <c r="F17" i="141"/>
  <c r="D16" i="155"/>
  <c r="D16" i="154"/>
  <c r="F12" i="149"/>
  <c r="B15" i="158"/>
  <c r="B18" i="149"/>
  <c r="B21" i="151"/>
  <c r="D33" i="154"/>
  <c r="F12" i="131"/>
  <c r="J17" i="131"/>
  <c r="D22" i="152"/>
  <c r="D9" i="141"/>
  <c r="B20" i="155"/>
  <c r="F28" i="149"/>
  <c r="D28" i="152"/>
  <c r="B13" i="141"/>
  <c r="F23" i="155"/>
  <c r="F10" i="151"/>
  <c r="D33" i="152"/>
  <c r="B10" i="149"/>
  <c r="D16" i="161"/>
  <c r="F28" i="153"/>
  <c r="F14" i="154"/>
  <c r="B12" i="153"/>
  <c r="J8" i="131"/>
  <c r="B12" i="127"/>
  <c r="G8" i="131"/>
  <c r="C19" i="131"/>
  <c r="K15" i="127"/>
  <c r="D16" i="131"/>
  <c r="H12" i="127"/>
  <c r="E12" i="131"/>
  <c r="I7" i="127"/>
  <c r="E15" i="131"/>
  <c r="M19" i="131"/>
  <c r="E16" i="127"/>
  <c r="M10" i="7"/>
  <c r="M20" i="7" s="1"/>
  <c r="G9" i="129"/>
  <c r="E11" i="129"/>
  <c r="F12" i="129"/>
  <c r="C12" i="129"/>
  <c r="D12" i="7"/>
  <c r="D21" i="7" s="1"/>
  <c r="F13" i="129"/>
  <c r="C17" i="53"/>
  <c r="D16" i="53"/>
  <c r="M18" i="53"/>
  <c r="L11" i="129"/>
  <c r="B14" i="53"/>
  <c r="G13" i="53"/>
  <c r="E12" i="53"/>
  <c r="J9" i="53"/>
  <c r="H18" i="53"/>
  <c r="F16" i="53"/>
  <c r="I16" i="53"/>
  <c r="K18" i="53"/>
  <c r="E21" i="53"/>
  <c r="K15" i="53"/>
  <c r="G10" i="132"/>
  <c r="D28" i="150"/>
  <c r="H12" i="132"/>
  <c r="D13" i="132"/>
  <c r="E12" i="132"/>
  <c r="B20" i="150"/>
  <c r="D7" i="132"/>
  <c r="F10" i="132"/>
  <c r="C11" i="130"/>
  <c r="N7" i="130"/>
  <c r="F6" i="130"/>
  <c r="F17" i="130"/>
  <c r="H18" i="132"/>
  <c r="J14" i="132"/>
  <c r="F19" i="130"/>
  <c r="O9" i="130"/>
  <c r="B6" i="130"/>
  <c r="L6" i="130"/>
  <c r="F9" i="150"/>
  <c r="B13" i="130"/>
  <c r="B32" i="150"/>
  <c r="E9" i="132"/>
  <c r="F28" i="150"/>
  <c r="M15" i="130"/>
  <c r="C9" i="132"/>
  <c r="E14" i="130"/>
  <c r="F33" i="150"/>
  <c r="L19" i="132"/>
  <c r="E6" i="130"/>
  <c r="B11" i="150"/>
  <c r="F9" i="130"/>
  <c r="F18" i="157"/>
  <c r="C16" i="131"/>
  <c r="E7" i="131"/>
  <c r="H20" i="127"/>
  <c r="L10" i="129"/>
  <c r="E14" i="129"/>
  <c r="K14" i="53"/>
  <c r="K20" i="53"/>
  <c r="E18" i="53"/>
  <c r="K12" i="53"/>
  <c r="M12" i="53"/>
  <c r="C11" i="53"/>
  <c r="O7" i="132"/>
  <c r="D21" i="150"/>
  <c r="N15" i="132"/>
  <c r="E17" i="132"/>
  <c r="J11" i="130"/>
  <c r="K5" i="132"/>
  <c r="O6" i="130"/>
  <c r="G16" i="130"/>
  <c r="G9" i="132"/>
  <c r="E20" i="132"/>
  <c r="E13" i="130"/>
  <c r="H8" i="130"/>
  <c r="B27" i="150"/>
  <c r="F20" i="160"/>
  <c r="D32" i="157"/>
  <c r="B17" i="154"/>
  <c r="B23" i="158"/>
  <c r="D24" i="160"/>
  <c r="D11" i="158"/>
  <c r="B22" i="154"/>
  <c r="D33" i="158"/>
  <c r="D11" i="155"/>
  <c r="F20" i="156"/>
  <c r="F33" i="156"/>
  <c r="F22" i="152"/>
  <c r="J20" i="131"/>
  <c r="F18" i="127"/>
  <c r="K14" i="131"/>
  <c r="G11" i="127"/>
  <c r="L11" i="131"/>
  <c r="H8" i="127"/>
  <c r="H16" i="127"/>
  <c r="E14" i="127"/>
  <c r="E15" i="127"/>
  <c r="E17" i="127"/>
  <c r="M16" i="131"/>
  <c r="I16" i="127"/>
  <c r="H11" i="129"/>
  <c r="C10" i="7"/>
  <c r="C20" i="7" s="1"/>
  <c r="D8" i="129"/>
  <c r="M12" i="129"/>
  <c r="B8" i="7"/>
  <c r="G13" i="129"/>
  <c r="F17" i="53"/>
  <c r="G21" i="53"/>
  <c r="I18" i="53"/>
  <c r="J10" i="129"/>
  <c r="C16" i="53"/>
  <c r="H15" i="53"/>
  <c r="I17" i="53"/>
  <c r="B12" i="160"/>
  <c r="F14" i="157"/>
  <c r="B19" i="161"/>
  <c r="B32" i="141"/>
  <c r="B10" i="151"/>
  <c r="B28" i="141"/>
  <c r="D13" i="157"/>
  <c r="B14" i="131"/>
  <c r="J14" i="127"/>
  <c r="C11" i="131"/>
  <c r="L7" i="131"/>
  <c r="D8" i="131"/>
  <c r="L18" i="131"/>
  <c r="D14" i="127"/>
  <c r="E20" i="131"/>
  <c r="L20" i="127"/>
  <c r="B7" i="131"/>
  <c r="M8" i="131"/>
  <c r="M19" i="127"/>
  <c r="I10" i="129"/>
  <c r="F10" i="129"/>
  <c r="L14" i="129"/>
  <c r="B7" i="129"/>
  <c r="J8" i="129"/>
  <c r="I11" i="129"/>
  <c r="B8" i="53"/>
  <c r="F8" i="7"/>
  <c r="F19" i="7" s="1"/>
  <c r="G9" i="53"/>
  <c r="H21" i="53"/>
  <c r="F19" i="53"/>
  <c r="L8" i="53"/>
  <c r="E22" i="53"/>
  <c r="F18" i="53"/>
  <c r="I20" i="53"/>
  <c r="K17" i="53"/>
  <c r="I19" i="53"/>
  <c r="G20" i="53"/>
  <c r="D15" i="53"/>
  <c r="N5" i="132"/>
  <c r="D16" i="132"/>
  <c r="N14" i="132"/>
  <c r="F17" i="132"/>
  <c r="B14" i="150"/>
  <c r="I9" i="132"/>
  <c r="N6" i="132"/>
  <c r="C14" i="132"/>
  <c r="I10" i="132"/>
  <c r="F11" i="150"/>
  <c r="E16" i="132"/>
  <c r="L6" i="132"/>
  <c r="D14" i="130"/>
  <c r="K18" i="130"/>
  <c r="J17" i="130"/>
  <c r="D10" i="130"/>
  <c r="M17" i="132"/>
  <c r="D26" i="150"/>
  <c r="O12" i="130"/>
  <c r="D5" i="130"/>
  <c r="E18" i="130"/>
  <c r="L17" i="132"/>
  <c r="O15" i="130"/>
  <c r="C15" i="130"/>
  <c r="J8" i="130"/>
  <c r="J11" i="132"/>
  <c r="K14" i="130"/>
  <c r="L12" i="130"/>
  <c r="H11" i="132"/>
  <c r="O7" i="130"/>
  <c r="E7" i="130"/>
  <c r="I16" i="130"/>
  <c r="M12" i="130"/>
  <c r="F8" i="130"/>
  <c r="B16" i="149"/>
  <c r="F21" i="154"/>
  <c r="C10" i="127"/>
  <c r="L13" i="127"/>
  <c r="G19" i="127"/>
  <c r="D14" i="129"/>
  <c r="J13" i="129"/>
  <c r="M8" i="7"/>
  <c r="M19" i="7" s="1"/>
  <c r="L14" i="53"/>
  <c r="B34" i="77"/>
  <c r="D18" i="53"/>
  <c r="I11" i="53"/>
  <c r="H12" i="53"/>
  <c r="J13" i="132"/>
  <c r="K6" i="132"/>
  <c r="L8" i="132"/>
  <c r="E8" i="132"/>
  <c r="H11" i="130"/>
  <c r="L8" i="130"/>
  <c r="L11" i="132"/>
  <c r="E19" i="130"/>
  <c r="G12" i="130"/>
  <c r="B17" i="130"/>
  <c r="M5" i="130"/>
  <c r="N15" i="130"/>
  <c r="F20" i="130"/>
  <c r="B23" i="149"/>
  <c r="B10" i="157"/>
  <c r="F20" i="153"/>
  <c r="F33" i="161"/>
  <c r="F27" i="149"/>
  <c r="F13" i="157"/>
  <c r="D24" i="153"/>
  <c r="D30" i="152"/>
  <c r="B16" i="153"/>
  <c r="B31" i="151"/>
  <c r="D12" i="155"/>
  <c r="F29" i="156"/>
  <c r="B11" i="141"/>
  <c r="F10" i="127"/>
  <c r="C7" i="127"/>
  <c r="G17" i="131"/>
  <c r="C14" i="127"/>
  <c r="H14" i="131"/>
  <c r="D11" i="127"/>
  <c r="D18" i="127"/>
  <c r="K19" i="127"/>
  <c r="M9" i="131"/>
  <c r="E7" i="127"/>
  <c r="M10" i="127"/>
  <c r="K10" i="7"/>
  <c r="K13" i="129"/>
  <c r="F10" i="7"/>
  <c r="F20" i="7" s="1"/>
  <c r="G10" i="129"/>
  <c r="D11" i="129"/>
  <c r="B10" i="53"/>
  <c r="F7" i="129"/>
  <c r="D13" i="129"/>
  <c r="J22" i="53"/>
  <c r="D12" i="53"/>
  <c r="M10" i="53"/>
  <c r="J10" i="7"/>
  <c r="J20" i="7" s="1"/>
  <c r="I8" i="7"/>
  <c r="I19" i="7" s="1"/>
  <c r="K8" i="53"/>
  <c r="L20" i="53"/>
  <c r="K8" i="7"/>
  <c r="H10" i="53"/>
  <c r="D19" i="53"/>
  <c r="J19" i="53"/>
  <c r="M22" i="53"/>
  <c r="D19" i="141"/>
  <c r="B22" i="155"/>
  <c r="B17" i="157"/>
  <c r="D18" i="157"/>
  <c r="B13" i="151"/>
  <c r="F19" i="131"/>
  <c r="F17" i="127"/>
  <c r="K13" i="131"/>
  <c r="G10" i="127"/>
  <c r="L10" i="131"/>
  <c r="I7" i="131"/>
  <c r="D16" i="127"/>
  <c r="M12" i="127"/>
  <c r="F7" i="131"/>
  <c r="M15" i="127"/>
  <c r="I15" i="131"/>
  <c r="I8" i="127"/>
  <c r="L12" i="129"/>
  <c r="B10" i="7"/>
  <c r="H9" i="129"/>
  <c r="L12" i="7"/>
  <c r="L21" i="7" s="1"/>
  <c r="D7" i="129"/>
  <c r="F13" i="53"/>
  <c r="B16" i="53"/>
  <c r="C18" i="53"/>
  <c r="M15" i="53"/>
  <c r="G7" i="129"/>
  <c r="K13" i="53"/>
  <c r="D14" i="53"/>
  <c r="M14" i="53"/>
  <c r="H14" i="129"/>
  <c r="C21" i="53"/>
  <c r="M7" i="53"/>
  <c r="C19" i="53"/>
  <c r="D17" i="53"/>
  <c r="B15" i="53"/>
  <c r="M13" i="53"/>
  <c r="M7" i="132"/>
  <c r="J18" i="132"/>
  <c r="E15" i="132"/>
  <c r="B17" i="150"/>
  <c r="E14" i="132"/>
  <c r="K7" i="132"/>
  <c r="D15" i="132"/>
  <c r="B29" i="150"/>
  <c r="O6" i="132"/>
  <c r="K10" i="132"/>
  <c r="D20" i="150"/>
  <c r="M20" i="130"/>
  <c r="I6" i="130"/>
  <c r="J20" i="130"/>
  <c r="D17" i="132"/>
  <c r="D22" i="150"/>
  <c r="F5" i="130"/>
  <c r="K13" i="130"/>
  <c r="O5" i="130"/>
  <c r="O10" i="132"/>
  <c r="J16" i="130"/>
  <c r="L16" i="130"/>
  <c r="I10" i="130"/>
  <c r="N17" i="132"/>
  <c r="H14" i="130"/>
  <c r="M9" i="130"/>
  <c r="F15" i="132"/>
  <c r="G15" i="130"/>
  <c r="H5" i="130"/>
  <c r="K20" i="130"/>
  <c r="I8" i="130"/>
  <c r="M14" i="132"/>
  <c r="F20" i="151"/>
  <c r="B18" i="131"/>
  <c r="H10" i="131"/>
  <c r="M10" i="131"/>
  <c r="M20" i="131"/>
  <c r="J11" i="129"/>
  <c r="K14" i="129"/>
  <c r="E12" i="7"/>
  <c r="I7" i="53"/>
  <c r="K16" i="53"/>
  <c r="J13" i="53"/>
  <c r="E11" i="53"/>
  <c r="H15" i="132"/>
  <c r="F19" i="150"/>
  <c r="D12" i="132"/>
  <c r="D10" i="150"/>
  <c r="M8" i="130"/>
  <c r="M10" i="130"/>
  <c r="B31" i="150"/>
  <c r="G6" i="130"/>
  <c r="D9" i="130"/>
  <c r="B15" i="130"/>
  <c r="J16" i="132"/>
  <c r="J13" i="130"/>
  <c r="I5" i="130"/>
  <c r="J6" i="130"/>
  <c r="F14" i="161"/>
  <c r="D26" i="141"/>
  <c r="D12" i="156"/>
  <c r="B23" i="151"/>
  <c r="D12" i="152"/>
  <c r="D18" i="161"/>
  <c r="B30" i="141"/>
  <c r="B16" i="156"/>
  <c r="F27" i="151"/>
  <c r="F21" i="152"/>
  <c r="F13" i="141"/>
  <c r="B20" i="152"/>
  <c r="B17" i="153"/>
  <c r="D18" i="153"/>
  <c r="B10" i="131"/>
  <c r="B13" i="127"/>
  <c r="G9" i="131"/>
  <c r="C20" i="131"/>
  <c r="K16" i="127"/>
  <c r="D17" i="131"/>
  <c r="L12" i="127"/>
  <c r="M14" i="131"/>
  <c r="I16" i="131"/>
  <c r="M13" i="127"/>
  <c r="I17" i="127"/>
  <c r="I14" i="129"/>
  <c r="F14" i="129"/>
  <c r="F26" i="161"/>
  <c r="F27" i="153"/>
  <c r="D27" i="153"/>
  <c r="B23" i="155"/>
  <c r="B26" i="157"/>
  <c r="B18" i="155"/>
  <c r="F9" i="127"/>
  <c r="B20" i="127"/>
  <c r="G16" i="131"/>
  <c r="C13" i="127"/>
  <c r="H13" i="131"/>
  <c r="D10" i="127"/>
  <c r="L17" i="127"/>
  <c r="L18" i="127"/>
  <c r="I8" i="131"/>
  <c r="E20" i="127"/>
  <c r="E8" i="127"/>
  <c r="H7" i="129"/>
  <c r="E10" i="7"/>
  <c r="K11" i="129"/>
  <c r="L13" i="129"/>
  <c r="J8" i="53"/>
  <c r="B10" i="129"/>
  <c r="I9" i="129"/>
  <c r="F21" i="53"/>
  <c r="L10" i="53"/>
  <c r="E9" i="53"/>
  <c r="G10" i="7"/>
  <c r="G20" i="7" s="1"/>
  <c r="D8" i="7"/>
  <c r="D19" i="7" s="1"/>
  <c r="K22" i="53"/>
  <c r="H19" i="53"/>
  <c r="F9" i="129"/>
  <c r="K7" i="53"/>
  <c r="H16" i="53"/>
  <c r="B17" i="53"/>
  <c r="M17" i="53"/>
  <c r="G15" i="53"/>
  <c r="M16" i="53"/>
  <c r="M19" i="132"/>
  <c r="O11" i="132"/>
  <c r="G19" i="132"/>
  <c r="B26" i="150"/>
  <c r="K14" i="132"/>
  <c r="J5" i="132"/>
  <c r="G13" i="132"/>
  <c r="D20" i="132"/>
  <c r="F22" i="150"/>
  <c r="L5" i="132"/>
  <c r="F12" i="132"/>
  <c r="B22" i="150"/>
  <c r="L15" i="130"/>
  <c r="G19" i="130"/>
  <c r="B5" i="130"/>
  <c r="H5" i="132"/>
  <c r="G7" i="132"/>
  <c r="I9" i="130"/>
  <c r="J9" i="130"/>
  <c r="C18" i="130"/>
  <c r="O18" i="130"/>
  <c r="N12" i="132"/>
  <c r="D19" i="130"/>
  <c r="N17" i="130"/>
  <c r="G8" i="130"/>
  <c r="K16" i="132"/>
  <c r="O14" i="130"/>
  <c r="F14" i="130"/>
  <c r="F26" i="150"/>
  <c r="D13" i="130"/>
  <c r="M14" i="130"/>
  <c r="E13" i="132"/>
  <c r="N16" i="130"/>
  <c r="N11" i="132"/>
  <c r="D12" i="161"/>
  <c r="B17" i="127"/>
  <c r="L15" i="131"/>
  <c r="I20" i="127"/>
  <c r="I18" i="131"/>
  <c r="L10" i="7"/>
  <c r="L20" i="7" s="1"/>
  <c r="B12" i="7"/>
  <c r="B20" i="53"/>
  <c r="C14" i="129"/>
  <c r="E15" i="53"/>
  <c r="C13" i="53"/>
  <c r="G14" i="53"/>
  <c r="B11" i="53"/>
  <c r="B35" i="77"/>
  <c r="I15" i="132"/>
  <c r="D18" i="150"/>
  <c r="K12" i="132"/>
  <c r="H10" i="132"/>
  <c r="H13" i="130"/>
  <c r="E19" i="132"/>
  <c r="D24" i="150"/>
  <c r="C17" i="130"/>
  <c r="C5" i="132"/>
  <c r="E5" i="130"/>
  <c r="O9" i="132"/>
  <c r="I12" i="132"/>
  <c r="D12" i="150"/>
  <c r="B17" i="152"/>
  <c r="F28" i="158"/>
  <c r="F14" i="155"/>
  <c r="B17" i="149"/>
  <c r="B22" i="152"/>
  <c r="F33" i="158"/>
  <c r="D18" i="155"/>
  <c r="D27" i="149"/>
  <c r="B30" i="156"/>
  <c r="F32" i="160"/>
  <c r="F9" i="141"/>
  <c r="B16" i="157"/>
  <c r="F20" i="155"/>
  <c r="F15" i="131"/>
  <c r="J15" i="127"/>
  <c r="C12" i="131"/>
  <c r="K8" i="127"/>
  <c r="D9" i="131"/>
  <c r="L19" i="131"/>
  <c r="L14" i="127"/>
  <c r="J7" i="131"/>
  <c r="F7" i="127"/>
  <c r="I10" i="127"/>
  <c r="E10" i="131"/>
  <c r="G20" i="127"/>
  <c r="E9" i="129"/>
  <c r="B9" i="129"/>
  <c r="H13" i="129"/>
  <c r="K7" i="129"/>
  <c r="G8" i="129"/>
  <c r="M8" i="129"/>
  <c r="F9" i="53"/>
  <c r="F10" i="53"/>
  <c r="K10" i="53"/>
  <c r="L22" i="53"/>
  <c r="E12" i="129"/>
  <c r="J20" i="53"/>
  <c r="D10" i="53"/>
  <c r="I8" i="53"/>
  <c r="B29" i="77"/>
  <c r="B21" i="53"/>
  <c r="M8" i="53"/>
  <c r="G22" i="53"/>
  <c r="D9" i="53"/>
  <c r="M9" i="129"/>
  <c r="H8" i="7"/>
  <c r="M21" i="53"/>
  <c r="F15" i="53"/>
  <c r="C9" i="53"/>
  <c r="L19" i="53"/>
  <c r="C22" i="53"/>
  <c r="K17" i="132"/>
  <c r="K15" i="132"/>
  <c r="M5" i="132"/>
  <c r="F18" i="150"/>
  <c r="G6" i="132"/>
  <c r="O5" i="132"/>
  <c r="C17" i="132"/>
  <c r="C6" i="132"/>
  <c r="D13" i="150"/>
  <c r="N19" i="132"/>
  <c r="N8" i="132"/>
  <c r="I13" i="130"/>
  <c r="L10" i="130"/>
  <c r="H19" i="130"/>
  <c r="D11" i="130"/>
  <c r="F7" i="132"/>
  <c r="C16" i="132"/>
  <c r="I17" i="130"/>
  <c r="N18" i="130"/>
  <c r="H6" i="130"/>
  <c r="G12" i="132"/>
  <c r="F24" i="150"/>
  <c r="O16" i="130"/>
  <c r="F17" i="150"/>
  <c r="H9" i="132"/>
  <c r="B12" i="150"/>
  <c r="N11" i="130"/>
  <c r="O10" i="130"/>
  <c r="H9" i="130"/>
  <c r="G10" i="130"/>
  <c r="F21" i="141"/>
  <c r="G13" i="131"/>
  <c r="D12" i="127"/>
  <c r="I20" i="131"/>
  <c r="C11" i="129"/>
  <c r="J12" i="7"/>
  <c r="J21" i="7" s="1"/>
  <c r="C15" i="53"/>
  <c r="G11" i="53"/>
  <c r="F14" i="53"/>
  <c r="D15" i="160"/>
  <c r="B27" i="157"/>
  <c r="F11" i="154"/>
  <c r="B19" i="160"/>
  <c r="F30" i="157"/>
  <c r="F16" i="154"/>
  <c r="F21" i="158"/>
  <c r="B23" i="154"/>
  <c r="D24" i="155"/>
  <c r="B22" i="156"/>
  <c r="B31" i="149"/>
  <c r="D21" i="157"/>
  <c r="B8" i="127"/>
  <c r="J18" i="127"/>
  <c r="C15" i="131"/>
  <c r="K11" i="127"/>
  <c r="D12" i="131"/>
  <c r="L8" i="127"/>
  <c r="L16" i="127"/>
  <c r="M16" i="127"/>
  <c r="K18" i="127"/>
  <c r="H18" i="127"/>
  <c r="I19" i="131"/>
  <c r="D19" i="127"/>
  <c r="D10" i="129"/>
  <c r="G14" i="129"/>
  <c r="E10" i="129"/>
  <c r="E8" i="7"/>
  <c r="K10" i="129"/>
  <c r="I10" i="7"/>
  <c r="I20" i="7" s="1"/>
  <c r="J18" i="53"/>
  <c r="D8" i="53"/>
  <c r="M20" i="53"/>
  <c r="C7" i="129"/>
  <c r="G18" i="53"/>
  <c r="L16" i="53"/>
  <c r="E20" i="53"/>
  <c r="B36" i="77"/>
  <c r="K12" i="129"/>
  <c r="K11" i="53"/>
  <c r="D11" i="53"/>
  <c r="F8" i="53"/>
  <c r="H22" i="53"/>
  <c r="F20" i="53"/>
  <c r="E8" i="53"/>
  <c r="D14" i="132"/>
  <c r="H8" i="132"/>
  <c r="D32" i="150"/>
  <c r="D11" i="150"/>
  <c r="O12" i="132"/>
  <c r="D31" i="150"/>
  <c r="M15" i="132"/>
  <c r="J20" i="132"/>
  <c r="D17" i="150"/>
  <c r="N6" i="130"/>
  <c r="M16" i="130"/>
  <c r="B19" i="130"/>
  <c r="D10" i="132"/>
  <c r="J9" i="132"/>
  <c r="N20" i="130"/>
  <c r="I12" i="130"/>
  <c r="H10" i="130"/>
  <c r="H16" i="130"/>
  <c r="L9" i="132"/>
  <c r="D16" i="130"/>
  <c r="O17" i="130"/>
  <c r="E9" i="130"/>
  <c r="H16" i="132"/>
  <c r="N12" i="130"/>
  <c r="D15" i="130"/>
  <c r="M9" i="132"/>
  <c r="K9" i="130"/>
  <c r="N20" i="132"/>
  <c r="L11" i="130"/>
  <c r="D32" i="160"/>
  <c r="B17" i="158"/>
  <c r="F28" i="154"/>
  <c r="B11" i="129"/>
  <c r="B8" i="129"/>
  <c r="G16" i="53"/>
  <c r="B20" i="77"/>
  <c r="D21" i="53"/>
  <c r="B19" i="53"/>
  <c r="L17" i="53"/>
  <c r="I14" i="132"/>
  <c r="G5" i="132"/>
  <c r="E18" i="132"/>
  <c r="H13" i="132"/>
  <c r="B24" i="150"/>
  <c r="G18" i="132"/>
  <c r="J15" i="132"/>
  <c r="K8" i="132"/>
  <c r="F32" i="150"/>
  <c r="B10" i="150"/>
  <c r="F8" i="132"/>
  <c r="D29" i="150"/>
  <c r="F10" i="130"/>
  <c r="D12" i="130"/>
  <c r="N19" i="130"/>
  <c r="H12" i="130"/>
  <c r="I7" i="132"/>
  <c r="B18" i="150"/>
  <c r="J19" i="130"/>
  <c r="E15" i="130"/>
  <c r="K11" i="130"/>
  <c r="O13" i="132"/>
  <c r="E8" i="130"/>
  <c r="B10" i="130"/>
  <c r="L18" i="130"/>
  <c r="K16" i="130"/>
  <c r="G7" i="130"/>
  <c r="H14" i="132"/>
  <c r="M19" i="130"/>
  <c r="D17" i="130"/>
  <c r="D18" i="141"/>
  <c r="H7" i="131"/>
  <c r="I17" i="131"/>
  <c r="M15" i="131"/>
  <c r="I12" i="129"/>
  <c r="J12" i="129"/>
  <c r="C8" i="53"/>
  <c r="H7" i="53"/>
  <c r="B32" i="77"/>
  <c r="H14" i="53"/>
  <c r="F31" i="161"/>
  <c r="F17" i="149"/>
  <c r="D29" i="156"/>
  <c r="D15" i="153"/>
  <c r="D23" i="161"/>
  <c r="D21" i="149"/>
  <c r="B33" i="156"/>
  <c r="B19" i="153"/>
  <c r="F29" i="161"/>
  <c r="F28" i="160"/>
  <c r="F28" i="151"/>
  <c r="D11" i="151"/>
  <c r="F27" i="154"/>
  <c r="D33" i="155"/>
  <c r="B19" i="154"/>
  <c r="J10" i="127"/>
  <c r="G7" i="127"/>
  <c r="G14" i="127"/>
  <c r="L14" i="131"/>
  <c r="H11" i="127"/>
  <c r="I9" i="131"/>
  <c r="D20" i="127"/>
  <c r="E11" i="131"/>
  <c r="I10" i="131"/>
  <c r="E12" i="127"/>
  <c r="D10" i="7"/>
  <c r="D20" i="7" s="1"/>
  <c r="G12" i="129"/>
  <c r="M13" i="129"/>
  <c r="C8" i="129"/>
  <c r="H8" i="129"/>
  <c r="F11" i="53"/>
  <c r="C12" i="7"/>
  <c r="C21" i="7" s="1"/>
  <c r="L7" i="129"/>
  <c r="G12" i="53"/>
  <c r="H13" i="53"/>
  <c r="I13" i="53"/>
  <c r="I13" i="129"/>
  <c r="B9" i="53"/>
  <c r="C10" i="53"/>
  <c r="D22" i="53"/>
  <c r="L8" i="7"/>
  <c r="L19" i="7" s="1"/>
  <c r="D13" i="53"/>
  <c r="M12" i="7"/>
  <c r="M21" i="7" s="1"/>
  <c r="L21" i="53"/>
  <c r="F22" i="53"/>
  <c r="E10" i="53"/>
  <c r="G8" i="53"/>
  <c r="B27" i="77"/>
  <c r="F19" i="132"/>
  <c r="C20" i="132"/>
  <c r="F6" i="132"/>
  <c r="F23" i="150"/>
  <c r="C12" i="132"/>
  <c r="D18" i="132"/>
  <c r="K20" i="132"/>
  <c r="I5" i="132"/>
  <c r="B19" i="150"/>
  <c r="E6" i="132"/>
  <c r="E10" i="132"/>
  <c r="J7" i="130"/>
  <c r="I18" i="130"/>
  <c r="O8" i="130"/>
  <c r="F7" i="130"/>
  <c r="M11" i="132"/>
  <c r="G17" i="132"/>
  <c r="O20" i="130"/>
  <c r="G9" i="130"/>
  <c r="J14" i="130"/>
  <c r="K8" i="130"/>
  <c r="L10" i="132"/>
  <c r="H17" i="130"/>
  <c r="M20" i="132"/>
  <c r="D7" i="130"/>
  <c r="D8" i="132"/>
  <c r="C16" i="130"/>
  <c r="B16" i="130"/>
  <c r="M17" i="130"/>
  <c r="F5" i="132"/>
  <c r="C8" i="130"/>
  <c r="E11" i="132"/>
  <c r="K8" i="129"/>
  <c r="G19" i="53"/>
  <c r="I14" i="53"/>
  <c r="D9" i="129"/>
  <c r="H8" i="53"/>
  <c r="J17" i="53"/>
  <c r="E19" i="53"/>
  <c r="B25" i="77"/>
  <c r="O8" i="132"/>
  <c r="F13" i="132"/>
  <c r="C10" i="132"/>
  <c r="K11" i="132"/>
  <c r="F20" i="150"/>
  <c r="M8" i="132"/>
  <c r="I16" i="132"/>
  <c r="L20" i="132"/>
  <c r="B30" i="150"/>
  <c r="O18" i="132"/>
  <c r="D15" i="150"/>
  <c r="L14" i="130"/>
  <c r="B7" i="130"/>
  <c r="H15" i="130"/>
  <c r="L14" i="132"/>
  <c r="H19" i="132"/>
  <c r="F16" i="150"/>
  <c r="G17" i="130"/>
  <c r="I7" i="130"/>
  <c r="M6" i="130"/>
  <c r="J19" i="132"/>
  <c r="E12" i="130"/>
  <c r="J18" i="130"/>
  <c r="L5" i="130"/>
  <c r="H6" i="132"/>
  <c r="E16" i="130"/>
  <c r="H18" i="130"/>
  <c r="C7" i="132"/>
  <c r="G8" i="132"/>
  <c r="K7" i="130"/>
  <c r="B9" i="127"/>
  <c r="G18" i="127"/>
  <c r="E18" i="127"/>
  <c r="I13" i="127"/>
  <c r="C13" i="129"/>
  <c r="G8" i="7"/>
  <c r="G19" i="7" s="1"/>
  <c r="D20" i="53"/>
  <c r="M11" i="53"/>
  <c r="J14" i="129"/>
  <c r="D9" i="161"/>
  <c r="B20" i="141"/>
  <c r="F31" i="155"/>
  <c r="F17" i="151"/>
  <c r="F27" i="160"/>
  <c r="B13" i="161"/>
  <c r="F23" i="141"/>
  <c r="F10" i="156"/>
  <c r="D21" i="151"/>
  <c r="B11" i="152"/>
  <c r="F13" i="158"/>
  <c r="F23" i="160"/>
  <c r="D32" i="151"/>
  <c r="B22" i="151"/>
  <c r="B33" i="152"/>
  <c r="F11" i="131"/>
  <c r="F13" i="127"/>
  <c r="K9" i="131"/>
  <c r="G20" i="131"/>
  <c r="C17" i="127"/>
  <c r="H17" i="131"/>
  <c r="E16" i="131"/>
  <c r="L19" i="127"/>
  <c r="E19" i="131"/>
  <c r="M17" i="127"/>
  <c r="I18" i="127"/>
  <c r="E13" i="129"/>
  <c r="B13" i="129"/>
  <c r="I8" i="129"/>
  <c r="J9" i="129"/>
  <c r="B14" i="129"/>
  <c r="I12" i="7"/>
  <c r="I21" i="7" s="1"/>
  <c r="J8" i="7"/>
  <c r="J19" i="7" s="1"/>
  <c r="K21" i="53"/>
  <c r="L18" i="53"/>
  <c r="B12" i="129"/>
  <c r="J16" i="53"/>
  <c r="K19" i="53"/>
  <c r="E17" i="53"/>
  <c r="F12" i="53"/>
  <c r="L7" i="53"/>
  <c r="J21" i="53"/>
  <c r="I9" i="53"/>
  <c r="B30" i="77"/>
  <c r="G10" i="53"/>
  <c r="L9" i="53"/>
  <c r="I18" i="132"/>
  <c r="I20" i="132"/>
  <c r="G14" i="132"/>
  <c r="D14" i="150"/>
  <c r="N7" i="132"/>
  <c r="H17" i="132"/>
  <c r="J12" i="132"/>
  <c r="M13" i="132"/>
  <c r="B23" i="150"/>
  <c r="K13" i="132"/>
  <c r="L15" i="132"/>
  <c r="N5" i="130"/>
  <c r="C6" i="130"/>
  <c r="G5" i="130"/>
  <c r="D20" i="130"/>
  <c r="H7" i="132"/>
  <c r="B33" i="150"/>
  <c r="K10" i="130"/>
  <c r="J12" i="130"/>
  <c r="J5" i="130"/>
  <c r="N10" i="132"/>
  <c r="L20" i="130"/>
  <c r="D6" i="130"/>
  <c r="F21" i="150"/>
  <c r="F18" i="132"/>
  <c r="D16" i="150"/>
  <c r="B11" i="130"/>
  <c r="O15" i="132"/>
  <c r="B20" i="130"/>
  <c r="M13" i="130"/>
  <c r="C19" i="132"/>
  <c r="C5" i="130"/>
  <c r="D26" i="161"/>
  <c r="D12" i="149"/>
  <c r="B23" i="156"/>
  <c r="B10" i="153"/>
  <c r="D11" i="161"/>
  <c r="B30" i="161"/>
  <c r="B22" i="158"/>
  <c r="F33" i="154"/>
  <c r="B31" i="141"/>
  <c r="F33" i="155"/>
  <c r="B16" i="158"/>
  <c r="B30" i="157"/>
  <c r="B11" i="155"/>
  <c r="J11" i="127"/>
  <c r="K18" i="131"/>
  <c r="L9" i="127"/>
  <c r="J7" i="127"/>
  <c r="E14" i="131"/>
  <c r="L8" i="129"/>
  <c r="B12" i="53"/>
  <c r="H10" i="7"/>
  <c r="H17" i="53"/>
  <c r="C10" i="129"/>
  <c r="H12" i="7"/>
  <c r="I21" i="53"/>
  <c r="G7" i="53"/>
  <c r="B28" i="77"/>
  <c r="C20" i="53"/>
  <c r="I22" i="53"/>
  <c r="D11" i="132"/>
  <c r="I17" i="132"/>
  <c r="F30" i="150"/>
  <c r="G20" i="132"/>
  <c r="N13" i="132"/>
  <c r="O16" i="132"/>
  <c r="F11" i="132"/>
  <c r="B13" i="150"/>
  <c r="H20" i="132"/>
  <c r="I8" i="132"/>
  <c r="F10" i="150"/>
  <c r="D8" i="130"/>
  <c r="B14" i="130"/>
  <c r="I15" i="130"/>
  <c r="D5" i="132"/>
  <c r="O19" i="132"/>
  <c r="C19" i="130"/>
  <c r="K5" i="130"/>
  <c r="E17" i="130"/>
  <c r="I14" i="130"/>
  <c r="L18" i="132"/>
  <c r="J15" i="130"/>
  <c r="C7" i="130"/>
  <c r="F11" i="130"/>
  <c r="D9" i="132"/>
  <c r="M11" i="130"/>
  <c r="G13" i="130"/>
  <c r="B15" i="150"/>
  <c r="G18" i="130"/>
  <c r="K19" i="130"/>
  <c r="F31" i="153"/>
  <c r="F14" i="127"/>
  <c r="H18" i="131"/>
  <c r="E17" i="131"/>
  <c r="M11" i="129"/>
  <c r="I7" i="129"/>
  <c r="G11" i="129"/>
  <c r="E13" i="53"/>
  <c r="C8" i="7"/>
  <c r="C19" i="7" s="1"/>
  <c r="E7" i="53"/>
  <c r="G17" i="53"/>
  <c r="F11" i="152"/>
  <c r="D22" i="158"/>
  <c r="D9" i="155"/>
  <c r="D32" i="141"/>
  <c r="F16" i="152"/>
  <c r="D28" i="158"/>
  <c r="B13" i="155"/>
  <c r="F15" i="149"/>
  <c r="D18" i="156"/>
  <c r="B14" i="149"/>
  <c r="F14" i="158"/>
  <c r="D23" i="155"/>
  <c r="B29" i="153"/>
  <c r="J16" i="131"/>
  <c r="B16" i="127"/>
  <c r="G12" i="131"/>
  <c r="C9" i="127"/>
  <c r="H9" i="131"/>
  <c r="D20" i="131"/>
  <c r="D15" i="127"/>
  <c r="M8" i="127"/>
  <c r="I14" i="131"/>
  <c r="M11" i="127"/>
  <c r="I11" i="131"/>
  <c r="E13" i="131"/>
  <c r="M7" i="129"/>
  <c r="J7" i="129"/>
  <c r="D12" i="129"/>
  <c r="K12" i="7"/>
  <c r="H12" i="129"/>
  <c r="J10" i="53"/>
  <c r="B13" i="53"/>
  <c r="C12" i="53"/>
  <c r="I10" i="53"/>
  <c r="H10" i="129"/>
  <c r="B22" i="53"/>
  <c r="H11" i="53"/>
  <c r="M9" i="53"/>
  <c r="B33" i="77"/>
  <c r="B7" i="53"/>
  <c r="I12" i="53"/>
  <c r="K9" i="53"/>
  <c r="L11" i="53"/>
  <c r="B29" i="53" s="1"/>
  <c r="G12" i="7"/>
  <c r="G21" i="7" s="1"/>
  <c r="H20" i="53"/>
  <c r="C18" i="132"/>
  <c r="K19" i="132"/>
  <c r="L13" i="132"/>
  <c r="L7" i="132"/>
  <c r="F13" i="150"/>
  <c r="C8" i="132"/>
  <c r="J10" i="132"/>
  <c r="K9" i="132"/>
  <c r="F29" i="150"/>
  <c r="F15" i="150"/>
  <c r="I6" i="132"/>
  <c r="F31" i="150"/>
  <c r="F18" i="130"/>
  <c r="H20" i="130"/>
  <c r="B9" i="130"/>
  <c r="M7" i="130"/>
  <c r="M10" i="132"/>
  <c r="D19" i="150"/>
  <c r="E20" i="130"/>
  <c r="L7" i="130"/>
  <c r="O19" i="130"/>
  <c r="I19" i="132"/>
  <c r="F15" i="130"/>
  <c r="C12" i="130"/>
  <c r="N10" i="130"/>
  <c r="F9" i="132"/>
  <c r="B12" i="130"/>
  <c r="I11" i="130"/>
  <c r="O11" i="130"/>
  <c r="C9" i="130"/>
  <c r="C20" i="130"/>
  <c r="F28" i="152"/>
  <c r="F14" i="141"/>
  <c r="D26" i="155"/>
  <c r="D12" i="151"/>
  <c r="B16" i="160"/>
  <c r="F33" i="152"/>
  <c r="D24" i="157"/>
  <c r="D11" i="154"/>
  <c r="D12" i="154"/>
  <c r="F22" i="154"/>
  <c r="D11" i="156"/>
  <c r="D16" i="141"/>
  <c r="J19" i="127"/>
  <c r="H15" i="127"/>
  <c r="M13" i="131"/>
  <c r="H19" i="127"/>
  <c r="C9" i="129"/>
  <c r="F11" i="129"/>
  <c r="M14" i="129"/>
  <c r="B10" i="160"/>
  <c r="F13" i="160"/>
  <c r="B16" i="151"/>
  <c r="D26" i="157"/>
  <c r="D28" i="149"/>
  <c r="J12" i="131"/>
  <c r="D13" i="131"/>
  <c r="I19" i="127"/>
  <c r="F8" i="129"/>
  <c r="H9" i="53"/>
  <c r="B18" i="53"/>
  <c r="M19" i="53"/>
  <c r="L15" i="53"/>
  <c r="E14" i="53"/>
  <c r="I15" i="53"/>
  <c r="D7" i="53"/>
  <c r="N16" i="132"/>
  <c r="O17" i="132"/>
  <c r="F14" i="132"/>
  <c r="M18" i="132"/>
  <c r="O20" i="132"/>
  <c r="D33" i="150"/>
  <c r="G11" i="132"/>
  <c r="D19" i="132"/>
  <c r="K12" i="130"/>
  <c r="H7" i="130"/>
  <c r="C15" i="132"/>
  <c r="C14" i="130"/>
  <c r="F13" i="130"/>
  <c r="L19" i="130"/>
  <c r="B18" i="130"/>
  <c r="D30" i="150"/>
  <c r="K6" i="130"/>
  <c r="G20" i="130"/>
  <c r="I19" i="130"/>
  <c r="F20" i="157"/>
  <c r="F20" i="141"/>
  <c r="F27" i="156"/>
  <c r="B18" i="161"/>
  <c r="B17" i="151"/>
  <c r="B16" i="154"/>
  <c r="C8" i="131"/>
  <c r="H17" i="127"/>
  <c r="C20" i="127"/>
  <c r="J12" i="53"/>
  <c r="E16" i="53"/>
  <c r="E8" i="129"/>
  <c r="J7" i="53"/>
  <c r="M10" i="129"/>
  <c r="N18" i="132"/>
  <c r="D27" i="150"/>
  <c r="G16" i="132"/>
  <c r="J6" i="132"/>
  <c r="F27" i="150"/>
  <c r="C13" i="132"/>
  <c r="B28" i="150"/>
  <c r="N13" i="130"/>
  <c r="L13" i="130"/>
  <c r="J7" i="132"/>
  <c r="M18" i="130"/>
  <c r="E11" i="130"/>
  <c r="F12" i="130"/>
  <c r="N9" i="130"/>
  <c r="F14" i="150"/>
  <c r="F16" i="130"/>
  <c r="C13" i="130"/>
  <c r="I20" i="130"/>
  <c r="D32" i="153"/>
  <c r="B30" i="155"/>
  <c r="D21" i="160"/>
  <c r="B33" i="158"/>
  <c r="I11" i="127"/>
  <c r="L9" i="129"/>
  <c r="K9" i="129"/>
  <c r="C7" i="53"/>
  <c r="F12" i="7"/>
  <c r="F21" i="7" s="1"/>
  <c r="J8" i="132"/>
  <c r="D6" i="132"/>
  <c r="B21" i="150"/>
  <c r="F20" i="132"/>
  <c r="G15" i="132"/>
  <c r="D23" i="150"/>
  <c r="I13" i="132"/>
  <c r="F12" i="150"/>
  <c r="G14" i="130"/>
  <c r="K15" i="130"/>
  <c r="E5" i="132"/>
  <c r="D18" i="130"/>
  <c r="I11" i="132"/>
  <c r="L17" i="130"/>
  <c r="C10" i="130"/>
  <c r="E10" i="130"/>
  <c r="E7" i="132"/>
  <c r="M6" i="132"/>
  <c r="D9" i="150"/>
  <c r="D11" i="152"/>
  <c r="F13" i="153"/>
  <c r="D32" i="149"/>
  <c r="D10" i="151"/>
  <c r="G15" i="127"/>
  <c r="E13" i="127"/>
  <c r="E7" i="129"/>
  <c r="J14" i="53"/>
  <c r="J11" i="53"/>
  <c r="L12" i="53"/>
  <c r="J15" i="53"/>
  <c r="L13" i="53"/>
  <c r="B31" i="53" s="1"/>
  <c r="C14" i="53"/>
  <c r="F7" i="53"/>
  <c r="L16" i="132"/>
  <c r="O14" i="132"/>
  <c r="F16" i="132"/>
  <c r="M12" i="132"/>
  <c r="M16" i="132"/>
  <c r="B16" i="150"/>
  <c r="C11" i="132"/>
  <c r="B8" i="130"/>
  <c r="L9" i="130"/>
  <c r="K18" i="132"/>
  <c r="G11" i="130"/>
  <c r="K17" i="130"/>
  <c r="J17" i="132"/>
  <c r="N14" i="130"/>
  <c r="N9" i="132"/>
  <c r="O13" i="130"/>
  <c r="L12" i="132"/>
  <c r="N8" i="130"/>
  <c r="J10" i="130"/>
  <c r="B7" i="126"/>
  <c r="I12" i="128"/>
  <c r="D11" i="128"/>
  <c r="C22" i="128"/>
  <c r="E13" i="128"/>
  <c r="B25" i="126"/>
  <c r="E21" i="128"/>
  <c r="F15" i="128"/>
  <c r="B11" i="126"/>
  <c r="D19" i="128"/>
  <c r="D8" i="126"/>
  <c r="C12" i="126"/>
  <c r="I19" i="128"/>
  <c r="D29" i="126"/>
  <c r="J17" i="128"/>
  <c r="D9" i="126"/>
  <c r="H20" i="128"/>
  <c r="J20" i="128"/>
  <c r="M12" i="128"/>
  <c r="B17" i="128"/>
  <c r="H7" i="128"/>
  <c r="H14" i="128"/>
  <c r="E16" i="128"/>
  <c r="L17" i="128"/>
  <c r="C28" i="126"/>
  <c r="L16" i="128"/>
  <c r="B19" i="128"/>
  <c r="B9" i="128"/>
  <c r="C12" i="128"/>
  <c r="B22" i="128"/>
  <c r="G7" i="128"/>
  <c r="G12" i="128"/>
  <c r="I9" i="128"/>
  <c r="D43" i="126"/>
  <c r="H15" i="128"/>
  <c r="J8" i="128"/>
  <c r="K9" i="128"/>
  <c r="D21" i="128"/>
  <c r="E11" i="128"/>
  <c r="E8" i="128"/>
  <c r="L19" i="128"/>
  <c r="F18" i="128"/>
  <c r="C11" i="126"/>
  <c r="C18" i="128"/>
  <c r="M19" i="128"/>
  <c r="B10" i="126"/>
  <c r="M21" i="128"/>
  <c r="C44" i="126"/>
  <c r="M9" i="128"/>
  <c r="C14" i="126"/>
  <c r="D31" i="126"/>
  <c r="G19" i="128"/>
  <c r="C13" i="126"/>
  <c r="L20" i="128"/>
  <c r="I13" i="128"/>
  <c r="L8" i="128"/>
  <c r="B14" i="128"/>
  <c r="J11" i="128"/>
  <c r="M22" i="128"/>
  <c r="B28" i="126"/>
  <c r="J19" i="128"/>
  <c r="E17" i="128"/>
  <c r="C29" i="126"/>
  <c r="E20" i="128"/>
  <c r="G10" i="128"/>
  <c r="K22" i="128"/>
  <c r="H21" i="128"/>
  <c r="B27" i="126"/>
  <c r="M20" i="128"/>
  <c r="I20" i="128"/>
  <c r="J21" i="128"/>
  <c r="C7" i="128"/>
  <c r="C15" i="128"/>
  <c r="B15" i="128"/>
  <c r="G22" i="128"/>
  <c r="C26" i="126"/>
  <c r="F7" i="128"/>
  <c r="F17" i="128"/>
  <c r="B44" i="126"/>
  <c r="L22" i="128"/>
  <c r="C8" i="126"/>
  <c r="D42" i="126"/>
  <c r="B10" i="128"/>
  <c r="D28" i="126"/>
  <c r="E18" i="128"/>
  <c r="B29" i="126"/>
  <c r="L12" i="128"/>
  <c r="K21" i="128"/>
  <c r="E22" i="128"/>
  <c r="B12" i="126"/>
  <c r="K13" i="128"/>
  <c r="B14" i="126"/>
  <c r="H16" i="128"/>
  <c r="K7" i="128"/>
  <c r="C11" i="128"/>
  <c r="D26" i="126"/>
  <c r="K8" i="128"/>
  <c r="C30" i="126"/>
  <c r="F19" i="128"/>
  <c r="C25" i="126"/>
  <c r="L7" i="128"/>
  <c r="C42" i="126"/>
  <c r="B26" i="126"/>
  <c r="F11" i="128"/>
  <c r="I22" i="128"/>
  <c r="D7" i="126"/>
  <c r="I8" i="128"/>
  <c r="G13" i="128"/>
  <c r="G16" i="128"/>
  <c r="L11" i="128"/>
  <c r="K20" i="128"/>
  <c r="D17" i="128"/>
  <c r="E12" i="128"/>
  <c r="F21" i="128"/>
  <c r="C21" i="128"/>
  <c r="B18" i="128"/>
  <c r="B13" i="128"/>
  <c r="M17" i="128"/>
  <c r="C10" i="126"/>
  <c r="C13" i="128"/>
  <c r="C43" i="126"/>
  <c r="J22" i="128"/>
  <c r="D13" i="126"/>
  <c r="F22" i="128"/>
  <c r="K16" i="128"/>
  <c r="H19" i="128"/>
  <c r="G14" i="128"/>
  <c r="D13" i="128"/>
  <c r="E7" i="128"/>
  <c r="F14" i="128"/>
  <c r="B11" i="128"/>
  <c r="J7" i="128"/>
  <c r="J14" i="128"/>
  <c r="B16" i="128"/>
  <c r="F13" i="128"/>
  <c r="L21" i="128"/>
  <c r="D22" i="128"/>
  <c r="D30" i="126"/>
  <c r="D7" i="128"/>
  <c r="D15" i="128"/>
  <c r="F16" i="128"/>
  <c r="M10" i="128"/>
  <c r="D11" i="126"/>
  <c r="G8" i="128"/>
  <c r="K18" i="128"/>
  <c r="L14" i="128"/>
  <c r="I7" i="128"/>
  <c r="D10" i="128"/>
  <c r="E14" i="128"/>
  <c r="L10" i="128"/>
  <c r="H13" i="128"/>
  <c r="I14" i="128"/>
  <c r="I11" i="128"/>
  <c r="D20" i="128"/>
  <c r="I17" i="128"/>
  <c r="F10" i="128"/>
  <c r="J10" i="128"/>
  <c r="K19" i="128"/>
  <c r="B36" i="128" s="1"/>
  <c r="D27" i="126"/>
  <c r="K14" i="128"/>
  <c r="B21" i="128"/>
  <c r="C16" i="128"/>
  <c r="C9" i="128"/>
  <c r="I15" i="128"/>
  <c r="D10" i="126"/>
  <c r="I21" i="128"/>
  <c r="E19" i="128"/>
  <c r="B42" i="126"/>
  <c r="J13" i="128"/>
  <c r="M16" i="128"/>
  <c r="B4" i="126"/>
  <c r="M14" i="128"/>
  <c r="C14" i="128"/>
  <c r="J12" i="128"/>
  <c r="M15" i="128"/>
  <c r="B9" i="126"/>
  <c r="G15" i="128"/>
  <c r="H22" i="128"/>
  <c r="I16" i="128"/>
  <c r="D9" i="128"/>
  <c r="H17" i="128"/>
  <c r="L18" i="128"/>
  <c r="H9" i="128"/>
  <c r="G21" i="128"/>
  <c r="C9" i="126"/>
  <c r="M11" i="128"/>
  <c r="L13" i="128"/>
  <c r="C20" i="128"/>
  <c r="C27" i="126"/>
  <c r="L15" i="128"/>
  <c r="G17" i="128"/>
  <c r="C31" i="126"/>
  <c r="K12" i="128"/>
  <c r="B20" i="128"/>
  <c r="D14" i="126"/>
  <c r="C10" i="128"/>
  <c r="J16" i="128"/>
  <c r="G18" i="128"/>
  <c r="K15" i="128"/>
  <c r="H18" i="128"/>
  <c r="B7" i="128"/>
  <c r="D16" i="128"/>
  <c r="G20" i="128"/>
  <c r="D12" i="128"/>
  <c r="H12" i="128"/>
  <c r="J9" i="128"/>
  <c r="H10" i="128"/>
  <c r="B12" i="128"/>
  <c r="B8" i="126"/>
  <c r="D14" i="128"/>
  <c r="D44" i="126"/>
  <c r="E15" i="128"/>
  <c r="G9" i="128"/>
  <c r="B13" i="126"/>
  <c r="H11" i="128"/>
  <c r="I18" i="128"/>
  <c r="F20" i="128"/>
  <c r="J18" i="128"/>
  <c r="M13" i="128"/>
  <c r="K17" i="128"/>
  <c r="C19" i="128"/>
  <c r="C17" i="128"/>
  <c r="M7" i="128"/>
  <c r="C7" i="126"/>
  <c r="D25" i="126"/>
  <c r="F12" i="128"/>
  <c r="E10" i="128"/>
  <c r="M8" i="128"/>
  <c r="F9" i="128"/>
  <c r="B30" i="126"/>
  <c r="I10" i="128"/>
  <c r="D18" i="128"/>
  <c r="B43" i="126"/>
  <c r="H8" i="128"/>
  <c r="F8" i="128"/>
  <c r="D12" i="126"/>
  <c r="K10" i="128"/>
  <c r="K11" i="128"/>
  <c r="G11" i="128"/>
  <c r="M18" i="128"/>
  <c r="E9" i="128"/>
  <c r="B31" i="126"/>
  <c r="L9" i="128"/>
  <c r="J15" i="128"/>
  <c r="D4" i="126"/>
  <c r="C4" i="126"/>
  <c r="B33" i="53" l="1"/>
  <c r="B31" i="77"/>
  <c r="B27" i="53"/>
  <c r="B27" i="131"/>
  <c r="K10" i="131"/>
  <c r="B14" i="132"/>
  <c r="B20" i="132"/>
  <c r="P20" i="132" s="1"/>
  <c r="B11" i="132"/>
  <c r="P11" i="132" s="1"/>
  <c r="B8" i="132"/>
  <c r="P8" i="132" s="1"/>
  <c r="B18" i="132"/>
  <c r="B33" i="131"/>
  <c r="K17" i="131"/>
  <c r="B17" i="132"/>
  <c r="P17" i="132" s="1"/>
  <c r="B12" i="132"/>
  <c r="P12" i="132" s="1"/>
  <c r="B15" i="132"/>
  <c r="B10" i="132"/>
  <c r="P10" i="132" s="1"/>
  <c r="B6" i="132"/>
  <c r="P6" i="132" s="1"/>
  <c r="B16" i="132"/>
  <c r="B9" i="132"/>
  <c r="P9" i="132" s="1"/>
  <c r="B13" i="132"/>
  <c r="P13" i="132" s="1"/>
  <c r="B5" i="132"/>
  <c r="B19" i="132"/>
  <c r="P19" i="132" s="1"/>
  <c r="B7" i="132"/>
  <c r="P7" i="132" s="1"/>
  <c r="B35" i="53"/>
  <c r="D6" i="53"/>
  <c r="J6" i="129"/>
  <c r="B34" i="131"/>
  <c r="J17" i="57"/>
  <c r="B30" i="53"/>
  <c r="B28" i="128"/>
  <c r="B34" i="128"/>
  <c r="B29" i="128"/>
  <c r="D4" i="57"/>
  <c r="B25" i="131"/>
  <c r="N18" i="53"/>
  <c r="F6" i="53"/>
  <c r="N22" i="53"/>
  <c r="B24" i="77"/>
  <c r="B29" i="127"/>
  <c r="K12" i="127"/>
  <c r="B27" i="127" s="1"/>
  <c r="B30" i="127"/>
  <c r="H13" i="127"/>
  <c r="H6" i="127" s="1"/>
  <c r="I6" i="129"/>
  <c r="N12" i="129"/>
  <c r="N13" i="129"/>
  <c r="G6" i="129"/>
  <c r="D6" i="129"/>
  <c r="H6" i="129"/>
  <c r="B26" i="77"/>
  <c r="B28" i="53"/>
  <c r="B31" i="128"/>
  <c r="B37" i="53"/>
  <c r="B40" i="53"/>
  <c r="B36" i="53"/>
  <c r="C6" i="126"/>
  <c r="N12" i="128"/>
  <c r="B33" i="128"/>
  <c r="P8" i="130"/>
  <c r="C6" i="53"/>
  <c r="G6" i="53"/>
  <c r="B32" i="53"/>
  <c r="B39" i="53"/>
  <c r="B25" i="53"/>
  <c r="B26" i="53"/>
  <c r="B38" i="53"/>
  <c r="B35" i="128"/>
  <c r="B25" i="128"/>
  <c r="B39" i="128"/>
  <c r="B26" i="128"/>
  <c r="N21" i="53"/>
  <c r="D24" i="126"/>
  <c r="D6" i="126"/>
  <c r="B38" i="128"/>
  <c r="E4" i="132"/>
  <c r="P14" i="132"/>
  <c r="J6" i="131"/>
  <c r="H4" i="132"/>
  <c r="N19" i="131"/>
  <c r="N10" i="53"/>
  <c r="B30" i="128"/>
  <c r="N17" i="53"/>
  <c r="B24" i="128"/>
  <c r="N20" i="53"/>
  <c r="B34" i="53"/>
  <c r="N8" i="53"/>
  <c r="N16" i="128"/>
  <c r="C41" i="126"/>
  <c r="C24" i="126"/>
  <c r="N14" i="128"/>
  <c r="N9" i="128"/>
  <c r="H6" i="128"/>
  <c r="P18" i="130"/>
  <c r="M6" i="129"/>
  <c r="E6" i="53"/>
  <c r="P11" i="130"/>
  <c r="P16" i="130"/>
  <c r="I4" i="132"/>
  <c r="L6" i="129"/>
  <c r="P10" i="130"/>
  <c r="M4" i="132"/>
  <c r="K6" i="129"/>
  <c r="E4" i="130"/>
  <c r="P15" i="130"/>
  <c r="P16" i="132"/>
  <c r="P13" i="130"/>
  <c r="N14" i="53"/>
  <c r="E6" i="128"/>
  <c r="N13" i="128"/>
  <c r="N10" i="128"/>
  <c r="G6" i="128"/>
  <c r="N19" i="128"/>
  <c r="N17" i="128"/>
  <c r="N13" i="53"/>
  <c r="D4" i="132"/>
  <c r="N12" i="53"/>
  <c r="G4" i="130"/>
  <c r="L6" i="53"/>
  <c r="P7" i="130"/>
  <c r="P18" i="132"/>
  <c r="N9" i="53"/>
  <c r="N19" i="53"/>
  <c r="P19" i="130"/>
  <c r="P15" i="132"/>
  <c r="C6" i="129"/>
  <c r="O4" i="132"/>
  <c r="C4" i="132"/>
  <c r="N10" i="129"/>
  <c r="I4" i="130"/>
  <c r="I6" i="53"/>
  <c r="H4" i="130"/>
  <c r="F4" i="130"/>
  <c r="M6" i="53"/>
  <c r="M4" i="130"/>
  <c r="N4" i="132"/>
  <c r="B27" i="128"/>
  <c r="I6" i="128"/>
  <c r="J6" i="128"/>
  <c r="N18" i="128"/>
  <c r="K6" i="128"/>
  <c r="D41" i="126"/>
  <c r="N15" i="128"/>
  <c r="N22" i="128"/>
  <c r="K4" i="130"/>
  <c r="P20" i="130"/>
  <c r="N14" i="129"/>
  <c r="L4" i="130"/>
  <c r="F4" i="132"/>
  <c r="G4" i="132"/>
  <c r="N8" i="129"/>
  <c r="N9" i="129"/>
  <c r="L4" i="132"/>
  <c r="J4" i="132"/>
  <c r="K6" i="53"/>
  <c r="N15" i="53"/>
  <c r="P17" i="130"/>
  <c r="D4" i="130"/>
  <c r="N20" i="128"/>
  <c r="M6" i="128"/>
  <c r="B32" i="128"/>
  <c r="N21" i="128"/>
  <c r="N11" i="128"/>
  <c r="B37" i="128"/>
  <c r="L6" i="128"/>
  <c r="F6" i="128"/>
  <c r="E6" i="129"/>
  <c r="J6" i="53"/>
  <c r="P12" i="130"/>
  <c r="P9" i="130"/>
  <c r="P14" i="130"/>
  <c r="C4" i="130"/>
  <c r="J4" i="130"/>
  <c r="N4" i="130"/>
  <c r="H6" i="53"/>
  <c r="N11" i="129"/>
  <c r="N11" i="53"/>
  <c r="O4" i="130"/>
  <c r="N16" i="53"/>
  <c r="F6" i="129"/>
  <c r="K4" i="132"/>
  <c r="P6" i="130"/>
  <c r="C23" i="163"/>
  <c r="I23" i="163" s="1"/>
  <c r="L23" i="163" s="1"/>
  <c r="C23" i="148"/>
  <c r="I23" i="148" s="1"/>
  <c r="L23" i="148" s="1"/>
  <c r="C8" i="128"/>
  <c r="C6" i="128" s="1"/>
  <c r="B23" i="163"/>
  <c r="B23" i="148"/>
  <c r="B8" i="128"/>
  <c r="N7" i="128"/>
  <c r="B41" i="126"/>
  <c r="D8" i="128"/>
  <c r="D6" i="128" s="1"/>
  <c r="D23" i="163"/>
  <c r="J23" i="163" s="1"/>
  <c r="M23" i="163" s="1"/>
  <c r="D23" i="148"/>
  <c r="J23" i="148" s="1"/>
  <c r="M23" i="148" s="1"/>
  <c r="B24" i="126"/>
  <c r="B6" i="126"/>
  <c r="B6" i="53"/>
  <c r="N7" i="53"/>
  <c r="K21" i="7"/>
  <c r="K11" i="7"/>
  <c r="H11" i="7"/>
  <c r="H21" i="7"/>
  <c r="H9" i="7"/>
  <c r="H20" i="7"/>
  <c r="E7" i="7"/>
  <c r="E19" i="7"/>
  <c r="H7" i="7"/>
  <c r="H19" i="7"/>
  <c r="B11" i="7"/>
  <c r="B21" i="7"/>
  <c r="N11" i="7"/>
  <c r="P5" i="130"/>
  <c r="B4" i="130"/>
  <c r="E20" i="7"/>
  <c r="E9" i="7"/>
  <c r="E11" i="7"/>
  <c r="E21" i="7"/>
  <c r="N9" i="7"/>
  <c r="B20" i="7"/>
  <c r="B9" i="7"/>
  <c r="K7" i="7"/>
  <c r="K19" i="7"/>
  <c r="K9" i="7"/>
  <c r="K20" i="7"/>
  <c r="B6" i="129"/>
  <c r="N7" i="129"/>
  <c r="B19" i="7"/>
  <c r="B7" i="7"/>
  <c r="N7" i="7"/>
  <c r="M6" i="127"/>
  <c r="B28" i="127"/>
  <c r="N8" i="127"/>
  <c r="B22" i="127"/>
  <c r="I6" i="127"/>
  <c r="E6" i="127"/>
  <c r="G6" i="127"/>
  <c r="J6" i="127"/>
  <c r="N12" i="127"/>
  <c r="F6" i="127"/>
  <c r="C6" i="127"/>
  <c r="N7" i="127"/>
  <c r="B6" i="127"/>
  <c r="L6" i="127"/>
  <c r="B24" i="127"/>
  <c r="N18" i="127"/>
  <c r="D6" i="127"/>
  <c r="N20" i="127"/>
  <c r="B26" i="127"/>
  <c r="N14" i="127"/>
  <c r="N17" i="127"/>
  <c r="N10" i="127"/>
  <c r="B34" i="127"/>
  <c r="N9" i="127"/>
  <c r="N15" i="127"/>
  <c r="B32" i="127"/>
  <c r="B25" i="127"/>
  <c r="N16" i="127"/>
  <c r="B35" i="127"/>
  <c r="N19" i="127"/>
  <c r="B33" i="127"/>
  <c r="B31" i="127"/>
  <c r="B23" i="127"/>
  <c r="N11" i="127"/>
  <c r="E6" i="131"/>
  <c r="N12" i="131"/>
  <c r="N8" i="131"/>
  <c r="C6" i="131"/>
  <c r="B26" i="131"/>
  <c r="N17" i="131"/>
  <c r="B32" i="131"/>
  <c r="H6" i="131"/>
  <c r="N10" i="131"/>
  <c r="B35" i="131"/>
  <c r="B24" i="131"/>
  <c r="G6" i="131"/>
  <c r="B30" i="131"/>
  <c r="N16" i="131"/>
  <c r="M6" i="131"/>
  <c r="B31" i="131"/>
  <c r="B23" i="131"/>
  <c r="N11" i="131"/>
  <c r="B28" i="131"/>
  <c r="N15" i="131"/>
  <c r="D6" i="131"/>
  <c r="F6" i="131"/>
  <c r="L6" i="131"/>
  <c r="N14" i="131"/>
  <c r="B6" i="131"/>
  <c r="N7" i="131"/>
  <c r="N20" i="131"/>
  <c r="B29" i="131"/>
  <c r="N18" i="131"/>
  <c r="I6" i="131"/>
  <c r="N13" i="131"/>
  <c r="N9" i="131"/>
  <c r="B22" i="131"/>
  <c r="K6" i="131"/>
  <c r="L6" i="77"/>
  <c r="B6" i="77"/>
  <c r="B6" i="149"/>
  <c r="J6" i="77"/>
  <c r="H5" i="77" s="1"/>
  <c r="I6" i="77"/>
  <c r="C6" i="77"/>
  <c r="F6" i="77"/>
  <c r="M6" i="77"/>
  <c r="K5" i="77" s="1"/>
  <c r="B23" i="77"/>
  <c r="H6" i="77"/>
  <c r="E6" i="77"/>
  <c r="D6" i="77"/>
  <c r="B5" i="77" s="1"/>
  <c r="G6" i="77"/>
  <c r="E5" i="77" s="1"/>
  <c r="C4" i="57"/>
  <c r="I4" i="57"/>
  <c r="J18" i="57"/>
  <c r="J8" i="57"/>
  <c r="J15" i="57"/>
  <c r="J11" i="57"/>
  <c r="J6" i="57"/>
  <c r="E4" i="57"/>
  <c r="J12" i="57"/>
  <c r="J10" i="57"/>
  <c r="J14" i="57"/>
  <c r="B4" i="57"/>
  <c r="H4" i="57"/>
  <c r="J13" i="57"/>
  <c r="F4" i="57"/>
  <c r="J7" i="57"/>
  <c r="J16" i="57"/>
  <c r="G4" i="57"/>
  <c r="J9" i="57"/>
  <c r="H16" i="154"/>
  <c r="H20" i="154"/>
  <c r="H15" i="154"/>
  <c r="H17" i="154"/>
  <c r="D6" i="149"/>
  <c r="H33" i="158"/>
  <c r="H23" i="156"/>
  <c r="H22" i="155"/>
  <c r="H31" i="141"/>
  <c r="H17" i="158"/>
  <c r="H27" i="157"/>
  <c r="H30" i="156"/>
  <c r="H29" i="157"/>
  <c r="H9" i="156"/>
  <c r="H31" i="158"/>
  <c r="H22" i="156"/>
  <c r="H16" i="153"/>
  <c r="H9" i="153"/>
  <c r="H10" i="153"/>
  <c r="H14" i="151"/>
  <c r="H30" i="158"/>
  <c r="H12" i="153"/>
  <c r="H9" i="151"/>
  <c r="H19" i="156"/>
  <c r="H28" i="150"/>
  <c r="H20" i="161"/>
  <c r="H27" i="161"/>
  <c r="H33" i="161"/>
  <c r="H32" i="161"/>
  <c r="H21" i="161"/>
  <c r="H11" i="161"/>
  <c r="H18" i="161"/>
  <c r="H16" i="161"/>
  <c r="H15" i="161"/>
  <c r="H23" i="161"/>
  <c r="H17" i="161"/>
  <c r="H30" i="161"/>
  <c r="H13" i="161"/>
  <c r="H19" i="161"/>
  <c r="H9" i="161"/>
  <c r="H24" i="161"/>
  <c r="H31" i="161"/>
  <c r="H14" i="161"/>
  <c r="H10" i="161"/>
  <c r="H26" i="161"/>
  <c r="H22" i="161"/>
  <c r="H29" i="161"/>
  <c r="H12" i="161"/>
  <c r="H28" i="161"/>
  <c r="H30" i="157"/>
  <c r="H33" i="152"/>
  <c r="H11" i="152"/>
  <c r="H22" i="152"/>
  <c r="H17" i="152"/>
  <c r="H20" i="152"/>
  <c r="H30" i="152"/>
  <c r="H23" i="152"/>
  <c r="H18" i="152"/>
  <c r="H13" i="152"/>
  <c r="H15" i="152"/>
  <c r="H14" i="152"/>
  <c r="H9" i="152"/>
  <c r="H29" i="152"/>
  <c r="H28" i="152"/>
  <c r="H31" i="152"/>
  <c r="H26" i="152"/>
  <c r="H27" i="152"/>
  <c r="H21" i="152"/>
  <c r="H16" i="152"/>
  <c r="H10" i="152"/>
  <c r="H32" i="152"/>
  <c r="H12" i="152"/>
  <c r="H24" i="152"/>
  <c r="H19" i="152"/>
  <c r="H10" i="160"/>
  <c r="H16" i="160"/>
  <c r="H19" i="160"/>
  <c r="H12" i="160"/>
  <c r="H15" i="160"/>
  <c r="H30" i="160"/>
  <c r="H22" i="160"/>
  <c r="H27" i="160"/>
  <c r="H32" i="160"/>
  <c r="H13" i="160"/>
  <c r="H17" i="160"/>
  <c r="H29" i="160"/>
  <c r="H9" i="160"/>
  <c r="H33" i="160"/>
  <c r="H18" i="160"/>
  <c r="H26" i="160"/>
  <c r="H28" i="160"/>
  <c r="H11" i="160"/>
  <c r="H20" i="160"/>
  <c r="H31" i="160"/>
  <c r="H24" i="160"/>
  <c r="H14" i="160"/>
  <c r="H21" i="160"/>
  <c r="H23" i="160"/>
  <c r="H16" i="151"/>
  <c r="H18" i="150"/>
  <c r="H17" i="153"/>
  <c r="H28" i="141"/>
  <c r="H23" i="158"/>
  <c r="H15" i="158"/>
  <c r="H19" i="157"/>
  <c r="H30" i="155"/>
  <c r="H17" i="151"/>
  <c r="H16" i="158"/>
  <c r="H19" i="154"/>
  <c r="H19" i="153"/>
  <c r="H24" i="150"/>
  <c r="H17" i="157"/>
  <c r="H10" i="157"/>
  <c r="H16" i="149"/>
  <c r="H14" i="156"/>
  <c r="H29" i="154"/>
  <c r="H22" i="157"/>
  <c r="H33" i="151"/>
  <c r="H19" i="149"/>
  <c r="H15" i="141"/>
  <c r="H30" i="149"/>
  <c r="H9" i="154"/>
  <c r="H15" i="156"/>
  <c r="H29" i="141"/>
  <c r="H21" i="150"/>
  <c r="H22" i="151"/>
  <c r="H33" i="156"/>
  <c r="H23" i="154"/>
  <c r="H16" i="156"/>
  <c r="H23" i="151"/>
  <c r="H13" i="151"/>
  <c r="H23" i="149"/>
  <c r="H10" i="149"/>
  <c r="H30" i="154"/>
  <c r="H20" i="158"/>
  <c r="H22" i="141"/>
  <c r="H29" i="153"/>
  <c r="H14" i="149"/>
  <c r="H13" i="155"/>
  <c r="H11" i="155"/>
  <c r="H31" i="149"/>
  <c r="H16" i="157"/>
  <c r="H30" i="141"/>
  <c r="H11" i="141"/>
  <c r="H31" i="151"/>
  <c r="H18" i="149"/>
  <c r="H9" i="149"/>
  <c r="H29" i="149"/>
  <c r="H22" i="153"/>
  <c r="H15" i="151"/>
  <c r="H17" i="149"/>
  <c r="H33" i="149"/>
  <c r="H24" i="149"/>
  <c r="H32" i="149"/>
  <c r="H20" i="149"/>
  <c r="H28" i="149"/>
  <c r="H22" i="149"/>
  <c r="H21" i="149"/>
  <c r="H27" i="149"/>
  <c r="H11" i="149"/>
  <c r="H13" i="149"/>
  <c r="H12" i="149"/>
  <c r="H15" i="149"/>
  <c r="H26" i="149"/>
  <c r="H9" i="141"/>
  <c r="H23" i="141"/>
  <c r="H18" i="141"/>
  <c r="H32" i="141"/>
  <c r="H13" i="141"/>
  <c r="H19" i="141"/>
  <c r="H27" i="141"/>
  <c r="H17" i="141"/>
  <c r="H24" i="141"/>
  <c r="H20" i="141"/>
  <c r="H16" i="141"/>
  <c r="H21" i="141"/>
  <c r="H14" i="141"/>
  <c r="H12" i="141"/>
  <c r="H26" i="141"/>
  <c r="H10" i="141"/>
  <c r="H33" i="141"/>
  <c r="H22" i="158"/>
  <c r="H18" i="158"/>
  <c r="H13" i="158"/>
  <c r="H28" i="158"/>
  <c r="H19" i="158"/>
  <c r="H29" i="158"/>
  <c r="H24" i="158"/>
  <c r="H26" i="158"/>
  <c r="H14" i="158"/>
  <c r="H9" i="158"/>
  <c r="H32" i="158"/>
  <c r="H12" i="158"/>
  <c r="H27" i="158"/>
  <c r="H21" i="158"/>
  <c r="H11" i="158"/>
  <c r="H10" i="158"/>
  <c r="H32" i="157"/>
  <c r="H21" i="157"/>
  <c r="H14" i="157"/>
  <c r="H26" i="157"/>
  <c r="H9" i="157"/>
  <c r="H15" i="157"/>
  <c r="H24" i="157"/>
  <c r="H13" i="157"/>
  <c r="H20" i="157"/>
  <c r="H12" i="157"/>
  <c r="H33" i="157"/>
  <c r="H23" i="157"/>
  <c r="H31" i="157"/>
  <c r="H28" i="157"/>
  <c r="H11" i="157"/>
  <c r="H18" i="157"/>
  <c r="I10" i="153"/>
  <c r="H18" i="156"/>
  <c r="H32" i="156"/>
  <c r="H20" i="156"/>
  <c r="H28" i="156"/>
  <c r="H13" i="156"/>
  <c r="H10" i="156"/>
  <c r="H26" i="156"/>
  <c r="H11" i="156"/>
  <c r="H21" i="156"/>
  <c r="H29" i="156"/>
  <c r="H12" i="156"/>
  <c r="H27" i="156"/>
  <c r="H17" i="156"/>
  <c r="H24" i="156"/>
  <c r="H31" i="156"/>
  <c r="H16" i="150"/>
  <c r="H16" i="155"/>
  <c r="H31" i="155"/>
  <c r="H28" i="155"/>
  <c r="H10" i="155"/>
  <c r="H17" i="155"/>
  <c r="H18" i="155"/>
  <c r="H20" i="155"/>
  <c r="H9" i="155"/>
  <c r="H24" i="155"/>
  <c r="H19" i="155"/>
  <c r="H15" i="155"/>
  <c r="H26" i="155"/>
  <c r="H29" i="155"/>
  <c r="H12" i="155"/>
  <c r="H23" i="155"/>
  <c r="H33" i="155"/>
  <c r="H14" i="155"/>
  <c r="H21" i="155"/>
  <c r="H27" i="155"/>
  <c r="H32" i="155"/>
  <c r="H22" i="154"/>
  <c r="I15" i="154"/>
  <c r="H14" i="154"/>
  <c r="H33" i="154"/>
  <c r="H12" i="154"/>
  <c r="H24" i="154"/>
  <c r="I17" i="154"/>
  <c r="H18" i="154"/>
  <c r="H13" i="154"/>
  <c r="H28" i="154"/>
  <c r="H31" i="154"/>
  <c r="H26" i="154"/>
  <c r="H11" i="154"/>
  <c r="H27" i="154"/>
  <c r="H21" i="154"/>
  <c r="I16" i="154"/>
  <c r="I20" i="154"/>
  <c r="H10" i="154"/>
  <c r="H32" i="154"/>
  <c r="H30" i="153"/>
  <c r="H33" i="153"/>
  <c r="H26" i="153"/>
  <c r="H20" i="153"/>
  <c r="H14" i="153"/>
  <c r="H28" i="153"/>
  <c r="H21" i="153"/>
  <c r="H24" i="153"/>
  <c r="H23" i="153"/>
  <c r="H11" i="153"/>
  <c r="H32" i="153"/>
  <c r="H18" i="153"/>
  <c r="H13" i="153"/>
  <c r="H15" i="153"/>
  <c r="H27" i="153"/>
  <c r="H31" i="153"/>
  <c r="H10" i="151"/>
  <c r="H30" i="151"/>
  <c r="H28" i="151"/>
  <c r="H26" i="151"/>
  <c r="I22" i="151"/>
  <c r="H21" i="151"/>
  <c r="H29" i="151"/>
  <c r="H18" i="151"/>
  <c r="H11" i="151"/>
  <c r="H12" i="151"/>
  <c r="H27" i="151"/>
  <c r="H19" i="151"/>
  <c r="H24" i="151"/>
  <c r="H32" i="151"/>
  <c r="H20" i="151"/>
  <c r="H15" i="150"/>
  <c r="H13" i="150"/>
  <c r="H22" i="150"/>
  <c r="H26" i="150"/>
  <c r="H27" i="150"/>
  <c r="H12" i="150"/>
  <c r="H14" i="150"/>
  <c r="H9" i="150"/>
  <c r="H33" i="150"/>
  <c r="H23" i="150"/>
  <c r="H30" i="150"/>
  <c r="H10" i="150"/>
  <c r="H11" i="150"/>
  <c r="H20" i="150"/>
  <c r="H19" i="150"/>
  <c r="H31" i="150"/>
  <c r="H29" i="150"/>
  <c r="H17" i="150"/>
  <c r="H32" i="150"/>
  <c r="B22" i="126"/>
  <c r="D22" i="126"/>
  <c r="C22" i="126"/>
  <c r="B7" i="160"/>
  <c r="B6" i="160"/>
  <c r="B6" i="152"/>
  <c r="B7" i="152"/>
  <c r="B7" i="150"/>
  <c r="B6" i="150"/>
  <c r="B7" i="149"/>
  <c r="B6" i="153"/>
  <c r="B7" i="153"/>
  <c r="E32" i="149"/>
  <c r="E9" i="150"/>
  <c r="D8" i="150"/>
  <c r="C21" i="150"/>
  <c r="C33" i="158"/>
  <c r="C18" i="161"/>
  <c r="E28" i="149"/>
  <c r="E11" i="156"/>
  <c r="C16" i="160"/>
  <c r="G28" i="152"/>
  <c r="E19" i="150"/>
  <c r="G15" i="150"/>
  <c r="G14" i="158"/>
  <c r="E32" i="141"/>
  <c r="G11" i="152"/>
  <c r="C15" i="150"/>
  <c r="C13" i="150"/>
  <c r="G33" i="155"/>
  <c r="C22" i="158"/>
  <c r="C23" i="156"/>
  <c r="C22" i="151"/>
  <c r="G13" i="158"/>
  <c r="G23" i="141"/>
  <c r="G31" i="155"/>
  <c r="G23" i="150"/>
  <c r="G28" i="151"/>
  <c r="C33" i="156"/>
  <c r="E15" i="153"/>
  <c r="E18" i="141"/>
  <c r="E29" i="150"/>
  <c r="G28" i="154"/>
  <c r="E17" i="150"/>
  <c r="E32" i="150"/>
  <c r="C23" i="154"/>
  <c r="G30" i="157"/>
  <c r="G11" i="154"/>
  <c r="G20" i="155"/>
  <c r="G32" i="160"/>
  <c r="E18" i="155"/>
  <c r="E18" i="150"/>
  <c r="C22" i="150"/>
  <c r="C26" i="150"/>
  <c r="B25" i="150"/>
  <c r="C18" i="155"/>
  <c r="G27" i="153"/>
  <c r="C16" i="156"/>
  <c r="C23" i="151"/>
  <c r="G19" i="150"/>
  <c r="E20" i="150"/>
  <c r="C13" i="151"/>
  <c r="C22" i="155"/>
  <c r="E12" i="155"/>
  <c r="C23" i="149"/>
  <c r="E26" i="150"/>
  <c r="D25" i="150"/>
  <c r="G11" i="150"/>
  <c r="C32" i="141"/>
  <c r="E11" i="155"/>
  <c r="E11" i="158"/>
  <c r="C17" i="154"/>
  <c r="C27" i="150"/>
  <c r="G18" i="157"/>
  <c r="G14" i="154"/>
  <c r="C10" i="149"/>
  <c r="C13" i="141"/>
  <c r="C20" i="155"/>
  <c r="C21" i="151"/>
  <c r="E16" i="154"/>
  <c r="G32" i="157"/>
  <c r="G27" i="158"/>
  <c r="E10" i="156"/>
  <c r="G33" i="141"/>
  <c r="B8" i="155"/>
  <c r="C9" i="155"/>
  <c r="E23" i="158"/>
  <c r="G12" i="152"/>
  <c r="E23" i="141"/>
  <c r="C30" i="154"/>
  <c r="E18" i="158"/>
  <c r="G33" i="160"/>
  <c r="E21" i="156"/>
  <c r="E29" i="151"/>
  <c r="C20" i="158"/>
  <c r="G15" i="160"/>
  <c r="G24" i="156"/>
  <c r="G30" i="155"/>
  <c r="F25" i="154"/>
  <c r="G26" i="154"/>
  <c r="E24" i="158"/>
  <c r="C18" i="154"/>
  <c r="C32" i="157"/>
  <c r="E20" i="160"/>
  <c r="E16" i="158"/>
  <c r="C13" i="154"/>
  <c r="E28" i="157"/>
  <c r="G16" i="160"/>
  <c r="E29" i="149"/>
  <c r="G23" i="153"/>
  <c r="G19" i="153"/>
  <c r="D25" i="152"/>
  <c r="E26" i="152"/>
  <c r="C19" i="141"/>
  <c r="E24" i="152"/>
  <c r="C29" i="151"/>
  <c r="E17" i="156"/>
  <c r="E31" i="141"/>
  <c r="G19" i="161"/>
  <c r="C15" i="152"/>
  <c r="E24" i="151"/>
  <c r="G13" i="156"/>
  <c r="G27" i="141"/>
  <c r="C16" i="161"/>
  <c r="G16" i="158"/>
  <c r="E22" i="154"/>
  <c r="G23" i="151"/>
  <c r="C21" i="157"/>
  <c r="E22" i="157"/>
  <c r="G24" i="155"/>
  <c r="C22" i="141"/>
  <c r="G29" i="154"/>
  <c r="C18" i="158"/>
  <c r="C32" i="160"/>
  <c r="G12" i="141"/>
  <c r="G23" i="154"/>
  <c r="C13" i="158"/>
  <c r="E28" i="160"/>
  <c r="G32" i="151"/>
  <c r="C28" i="154"/>
  <c r="E9" i="158"/>
  <c r="D8" i="158"/>
  <c r="E12" i="141"/>
  <c r="C13" i="156"/>
  <c r="E10" i="149"/>
  <c r="E10" i="155"/>
  <c r="G24" i="158"/>
  <c r="C14" i="152"/>
  <c r="C27" i="141"/>
  <c r="E31" i="154"/>
  <c r="G19" i="158"/>
  <c r="B8" i="152"/>
  <c r="C9" i="152"/>
  <c r="B8" i="160"/>
  <c r="C9" i="160"/>
  <c r="E27" i="160"/>
  <c r="E28" i="156"/>
  <c r="C10" i="156"/>
  <c r="E29" i="154"/>
  <c r="C28" i="158"/>
  <c r="E19" i="154"/>
  <c r="E33" i="157"/>
  <c r="G21" i="160"/>
  <c r="C19" i="158"/>
  <c r="E14" i="154"/>
  <c r="G29" i="157"/>
  <c r="C18" i="160"/>
  <c r="C26" i="160"/>
  <c r="B25" i="160"/>
  <c r="G14" i="153"/>
  <c r="E14" i="157"/>
  <c r="G17" i="155"/>
  <c r="G15" i="153"/>
  <c r="E21" i="153"/>
  <c r="C15" i="161"/>
  <c r="C28" i="153"/>
  <c r="E16" i="157"/>
  <c r="E30" i="149"/>
  <c r="E23" i="153"/>
  <c r="G12" i="157"/>
  <c r="F25" i="149"/>
  <c r="G26" i="149"/>
  <c r="E9" i="153"/>
  <c r="D8" i="153"/>
  <c r="G23" i="157"/>
  <c r="G28" i="157"/>
  <c r="E28" i="155"/>
  <c r="G24" i="141"/>
  <c r="C31" i="154"/>
  <c r="E19" i="158"/>
  <c r="E33" i="160"/>
  <c r="E15" i="141"/>
  <c r="C26" i="154"/>
  <c r="B25" i="154"/>
  <c r="E14" i="158"/>
  <c r="G29" i="160"/>
  <c r="G17" i="161"/>
  <c r="C11" i="154"/>
  <c r="G19" i="157"/>
  <c r="E20" i="155"/>
  <c r="C21" i="153"/>
  <c r="C24" i="153"/>
  <c r="E20" i="161"/>
  <c r="E29" i="153"/>
  <c r="G17" i="157"/>
  <c r="G31" i="149"/>
  <c r="G24" i="153"/>
  <c r="C14" i="157"/>
  <c r="C28" i="149"/>
  <c r="E26" i="158"/>
  <c r="D25" i="158"/>
  <c r="C16" i="152"/>
  <c r="C18" i="151"/>
  <c r="C22" i="149"/>
  <c r="G22" i="157"/>
  <c r="C20" i="160"/>
  <c r="G14" i="151"/>
  <c r="G28" i="155"/>
  <c r="C17" i="141"/>
  <c r="E32" i="152"/>
  <c r="E13" i="160"/>
  <c r="C11" i="151"/>
  <c r="C24" i="155"/>
  <c r="E13" i="141"/>
  <c r="E27" i="152"/>
  <c r="C26" i="156"/>
  <c r="B25" i="156"/>
  <c r="C23" i="161"/>
  <c r="E19" i="149"/>
  <c r="E19" i="156"/>
  <c r="C19" i="155"/>
  <c r="E20" i="154"/>
  <c r="G17" i="158"/>
  <c r="E15" i="154"/>
  <c r="E29" i="157"/>
  <c r="G17" i="160"/>
  <c r="E10" i="154"/>
  <c r="G24" i="157"/>
  <c r="C14" i="160"/>
  <c r="C13" i="153"/>
  <c r="E14" i="153"/>
  <c r="G14" i="152"/>
  <c r="C29" i="158"/>
  <c r="C19" i="152"/>
  <c r="D25" i="151"/>
  <c r="E26" i="151"/>
  <c r="G14" i="156"/>
  <c r="G28" i="141"/>
  <c r="C17" i="161"/>
  <c r="F8" i="152"/>
  <c r="G9" i="152"/>
  <c r="G21" i="151"/>
  <c r="C11" i="156"/>
  <c r="C24" i="141"/>
  <c r="E13" i="161"/>
  <c r="D7" i="160"/>
  <c r="D6" i="160"/>
  <c r="D6" i="161"/>
  <c r="D7" i="161"/>
  <c r="D7" i="149"/>
  <c r="D6" i="154"/>
  <c r="D7" i="154"/>
  <c r="D7" i="152"/>
  <c r="D6" i="152"/>
  <c r="F6" i="156"/>
  <c r="F7" i="156"/>
  <c r="F7" i="154"/>
  <c r="F6" i="154"/>
  <c r="F7" i="152"/>
  <c r="F6" i="152"/>
  <c r="B6" i="158"/>
  <c r="B7" i="158"/>
  <c r="B6" i="151"/>
  <c r="B7" i="151"/>
  <c r="B6" i="161"/>
  <c r="B7" i="161"/>
  <c r="B6" i="156"/>
  <c r="B7" i="156"/>
  <c r="G13" i="153"/>
  <c r="E23" i="150"/>
  <c r="E32" i="153"/>
  <c r="G14" i="150"/>
  <c r="C28" i="150"/>
  <c r="G27" i="156"/>
  <c r="E33" i="150"/>
  <c r="D25" i="157"/>
  <c r="E26" i="157"/>
  <c r="C10" i="160"/>
  <c r="G22" i="154"/>
  <c r="E11" i="154"/>
  <c r="E12" i="151"/>
  <c r="G29" i="150"/>
  <c r="G13" i="150"/>
  <c r="C29" i="153"/>
  <c r="C14" i="149"/>
  <c r="C13" i="155"/>
  <c r="G31" i="153"/>
  <c r="G10" i="150"/>
  <c r="G30" i="150"/>
  <c r="C11" i="155"/>
  <c r="C31" i="141"/>
  <c r="C30" i="161"/>
  <c r="E12" i="149"/>
  <c r="E16" i="150"/>
  <c r="E32" i="151"/>
  <c r="C11" i="152"/>
  <c r="C13" i="161"/>
  <c r="C20" i="141"/>
  <c r="G16" i="150"/>
  <c r="E33" i="155"/>
  <c r="G28" i="160"/>
  <c r="E21" i="149"/>
  <c r="E29" i="156"/>
  <c r="C17" i="158"/>
  <c r="C31" i="149"/>
  <c r="G21" i="158"/>
  <c r="C19" i="160"/>
  <c r="C27" i="157"/>
  <c r="C12" i="150"/>
  <c r="G24" i="150"/>
  <c r="C16" i="157"/>
  <c r="C30" i="156"/>
  <c r="G33" i="158"/>
  <c r="G14" i="155"/>
  <c r="E12" i="150"/>
  <c r="E12" i="161"/>
  <c r="B25" i="157"/>
  <c r="C26" i="157"/>
  <c r="F25" i="161"/>
  <c r="G26" i="161"/>
  <c r="E18" i="153"/>
  <c r="G13" i="141"/>
  <c r="C30" i="141"/>
  <c r="E12" i="156"/>
  <c r="G20" i="151"/>
  <c r="E19" i="141"/>
  <c r="C11" i="141"/>
  <c r="C31" i="151"/>
  <c r="E24" i="153"/>
  <c r="G33" i="161"/>
  <c r="C14" i="150"/>
  <c r="E13" i="157"/>
  <c r="C19" i="161"/>
  <c r="G22" i="152"/>
  <c r="E33" i="158"/>
  <c r="E24" i="160"/>
  <c r="E32" i="157"/>
  <c r="G33" i="150"/>
  <c r="G28" i="150"/>
  <c r="F8" i="150"/>
  <c r="G9" i="150"/>
  <c r="G28" i="153"/>
  <c r="E33" i="152"/>
  <c r="E28" i="152"/>
  <c r="E9" i="141"/>
  <c r="D8" i="141"/>
  <c r="C18" i="149"/>
  <c r="E23" i="151"/>
  <c r="G33" i="149"/>
  <c r="C29" i="157"/>
  <c r="D25" i="160"/>
  <c r="E26" i="160"/>
  <c r="E17" i="151"/>
  <c r="E31" i="155"/>
  <c r="G19" i="141"/>
  <c r="C9" i="161"/>
  <c r="B8" i="161"/>
  <c r="G18" i="160"/>
  <c r="G13" i="151"/>
  <c r="G27" i="155"/>
  <c r="C16" i="141"/>
  <c r="C30" i="152"/>
  <c r="G10" i="149"/>
  <c r="G17" i="156"/>
  <c r="G13" i="154"/>
  <c r="B8" i="156"/>
  <c r="C9" i="156"/>
  <c r="G18" i="158"/>
  <c r="G24" i="149"/>
  <c r="C21" i="156"/>
  <c r="E18" i="149"/>
  <c r="E14" i="155"/>
  <c r="G29" i="158"/>
  <c r="C18" i="152"/>
  <c r="B8" i="149"/>
  <c r="C9" i="149"/>
  <c r="G10" i="155"/>
  <c r="G23" i="158"/>
  <c r="C13" i="152"/>
  <c r="G30" i="153"/>
  <c r="E33" i="141"/>
  <c r="E18" i="151"/>
  <c r="B8" i="157"/>
  <c r="C9" i="157"/>
  <c r="C15" i="155"/>
  <c r="E10" i="153"/>
  <c r="G18" i="153"/>
  <c r="F8" i="161"/>
  <c r="G9" i="161"/>
  <c r="G26" i="153"/>
  <c r="F25" i="153"/>
  <c r="C15" i="157"/>
  <c r="C29" i="149"/>
  <c r="C22" i="153"/>
  <c r="E11" i="157"/>
  <c r="E24" i="149"/>
  <c r="G30" i="160"/>
  <c r="G11" i="158"/>
  <c r="C24" i="157"/>
  <c r="E23" i="149"/>
  <c r="G12" i="151"/>
  <c r="E11" i="149"/>
  <c r="E17" i="157"/>
  <c r="G14" i="160"/>
  <c r="C12" i="151"/>
  <c r="C26" i="155"/>
  <c r="B25" i="155"/>
  <c r="E14" i="141"/>
  <c r="G29" i="152"/>
  <c r="E31" i="149"/>
  <c r="E21" i="155"/>
  <c r="G10" i="141"/>
  <c r="G23" i="152"/>
  <c r="E14" i="160"/>
  <c r="C9" i="150"/>
  <c r="B8" i="150"/>
  <c r="C27" i="151"/>
  <c r="C13" i="160"/>
  <c r="G31" i="157"/>
  <c r="C29" i="160"/>
  <c r="G18" i="151"/>
  <c r="G32" i="155"/>
  <c r="C21" i="141"/>
  <c r="E10" i="161"/>
  <c r="G22" i="160"/>
  <c r="C15" i="151"/>
  <c r="C29" i="155"/>
  <c r="E17" i="141"/>
  <c r="E31" i="152"/>
  <c r="E24" i="154"/>
  <c r="G19" i="156"/>
  <c r="C24" i="158"/>
  <c r="E10" i="160"/>
  <c r="G23" i="156"/>
  <c r="C21" i="149"/>
  <c r="G15" i="155"/>
  <c r="C31" i="158"/>
  <c r="E19" i="152"/>
  <c r="G11" i="149"/>
  <c r="C12" i="155"/>
  <c r="C26" i="158"/>
  <c r="B25" i="158"/>
  <c r="E14" i="152"/>
  <c r="G30" i="161"/>
  <c r="C13" i="157"/>
  <c r="E32" i="156"/>
  <c r="G16" i="155"/>
  <c r="C14" i="141"/>
  <c r="G24" i="154"/>
  <c r="C14" i="158"/>
  <c r="C28" i="160"/>
  <c r="E29" i="158"/>
  <c r="G19" i="154"/>
  <c r="B8" i="158"/>
  <c r="C9" i="158"/>
  <c r="E23" i="160"/>
  <c r="G9" i="158"/>
  <c r="F8" i="158"/>
  <c r="G19" i="160"/>
  <c r="E15" i="151"/>
  <c r="G16" i="149"/>
  <c r="C20" i="157"/>
  <c r="E17" i="160"/>
  <c r="E13" i="151"/>
  <c r="E27" i="155"/>
  <c r="G15" i="141"/>
  <c r="C31" i="152"/>
  <c r="G10" i="160"/>
  <c r="F8" i="151"/>
  <c r="G9" i="151"/>
  <c r="G22" i="155"/>
  <c r="C12" i="141"/>
  <c r="B25" i="152"/>
  <c r="C26" i="152"/>
  <c r="G15" i="157"/>
  <c r="G11" i="157"/>
  <c r="E19" i="155"/>
  <c r="G16" i="141"/>
  <c r="C27" i="154"/>
  <c r="E15" i="158"/>
  <c r="E29" i="160"/>
  <c r="C32" i="158"/>
  <c r="C21" i="154"/>
  <c r="E10" i="158"/>
  <c r="G24" i="160"/>
  <c r="E22" i="156"/>
  <c r="G31" i="154"/>
  <c r="E13" i="154"/>
  <c r="E33" i="161"/>
  <c r="E14" i="151"/>
  <c r="C27" i="149"/>
  <c r="E15" i="161"/>
  <c r="E12" i="153"/>
  <c r="E26" i="156"/>
  <c r="D25" i="156"/>
  <c r="G14" i="149"/>
  <c r="G28" i="161"/>
  <c r="C32" i="152"/>
  <c r="E33" i="151"/>
  <c r="G21" i="156"/>
  <c r="C11" i="149"/>
  <c r="C24" i="161"/>
  <c r="E17" i="153"/>
  <c r="G12" i="155"/>
  <c r="C12" i="158"/>
  <c r="E29" i="141"/>
  <c r="G15" i="156"/>
  <c r="C13" i="149"/>
  <c r="G11" i="155"/>
  <c r="C27" i="158"/>
  <c r="E15" i="152"/>
  <c r="G29" i="141"/>
  <c r="G32" i="154"/>
  <c r="C21" i="158"/>
  <c r="E10" i="152"/>
  <c r="E30" i="157"/>
  <c r="E23" i="156"/>
  <c r="F8" i="155"/>
  <c r="G9" i="155"/>
  <c r="G24" i="151"/>
  <c r="E13" i="153"/>
  <c r="C24" i="152"/>
  <c r="C23" i="153"/>
  <c r="E12" i="157"/>
  <c r="D25" i="149"/>
  <c r="E26" i="149"/>
  <c r="C31" i="161"/>
  <c r="E19" i="153"/>
  <c r="E33" i="156"/>
  <c r="G21" i="149"/>
  <c r="D7" i="151"/>
  <c r="D6" i="151"/>
  <c r="D6" i="141"/>
  <c r="D7" i="141"/>
  <c r="D6" i="155"/>
  <c r="D7" i="155"/>
  <c r="F7" i="157"/>
  <c r="F6" i="157"/>
  <c r="F7" i="149"/>
  <c r="F6" i="149"/>
  <c r="F6" i="153"/>
  <c r="F7" i="153"/>
  <c r="B6" i="155"/>
  <c r="B7" i="155"/>
  <c r="B6" i="141"/>
  <c r="B7" i="141"/>
  <c r="E10" i="151"/>
  <c r="E11" i="152"/>
  <c r="E21" i="160"/>
  <c r="E27" i="150"/>
  <c r="C16" i="154"/>
  <c r="G20" i="141"/>
  <c r="C16" i="151"/>
  <c r="E12" i="154"/>
  <c r="E24" i="157"/>
  <c r="E26" i="155"/>
  <c r="D25" i="155"/>
  <c r="G31" i="150"/>
  <c r="E23" i="155"/>
  <c r="E18" i="156"/>
  <c r="E28" i="158"/>
  <c r="E9" i="155"/>
  <c r="D8" i="155"/>
  <c r="C30" i="157"/>
  <c r="E11" i="161"/>
  <c r="E26" i="161"/>
  <c r="D25" i="161"/>
  <c r="C33" i="150"/>
  <c r="C23" i="150"/>
  <c r="G23" i="160"/>
  <c r="E21" i="151"/>
  <c r="G27" i="160"/>
  <c r="D8" i="161"/>
  <c r="E9" i="161"/>
  <c r="C30" i="150"/>
  <c r="G20" i="150"/>
  <c r="G27" i="154"/>
  <c r="G29" i="161"/>
  <c r="G17" i="149"/>
  <c r="C18" i="150"/>
  <c r="C10" i="150"/>
  <c r="E32" i="160"/>
  <c r="C22" i="156"/>
  <c r="E15" i="160"/>
  <c r="E13" i="150"/>
  <c r="E27" i="149"/>
  <c r="C22" i="152"/>
  <c r="G28" i="158"/>
  <c r="C23" i="155"/>
  <c r="C17" i="153"/>
  <c r="G21" i="152"/>
  <c r="E18" i="161"/>
  <c r="E26" i="141"/>
  <c r="D25" i="141"/>
  <c r="E10" i="150"/>
  <c r="E22" i="150"/>
  <c r="E18" i="157"/>
  <c r="C16" i="153"/>
  <c r="G13" i="157"/>
  <c r="G20" i="153"/>
  <c r="G21" i="154"/>
  <c r="C28" i="141"/>
  <c r="G14" i="157"/>
  <c r="G33" i="156"/>
  <c r="C23" i="158"/>
  <c r="G20" i="160"/>
  <c r="C11" i="150"/>
  <c r="C20" i="150"/>
  <c r="E16" i="161"/>
  <c r="G10" i="151"/>
  <c r="G28" i="149"/>
  <c r="E22" i="152"/>
  <c r="C15" i="158"/>
  <c r="E16" i="155"/>
  <c r="G18" i="154"/>
  <c r="G19" i="151"/>
  <c r="G11" i="160"/>
  <c r="G20" i="161"/>
  <c r="C15" i="153"/>
  <c r="C29" i="156"/>
  <c r="E17" i="149"/>
  <c r="E31" i="161"/>
  <c r="C14" i="161"/>
  <c r="E11" i="153"/>
  <c r="E24" i="156"/>
  <c r="G13" i="149"/>
  <c r="G27" i="161"/>
  <c r="G23" i="161"/>
  <c r="G31" i="141"/>
  <c r="E29" i="161"/>
  <c r="E28" i="151"/>
  <c r="B8" i="153"/>
  <c r="C9" i="153"/>
  <c r="C30" i="160"/>
  <c r="E17" i="158"/>
  <c r="G13" i="152"/>
  <c r="G22" i="151"/>
  <c r="C12" i="156"/>
  <c r="C26" i="141"/>
  <c r="B25" i="141"/>
  <c r="E14" i="161"/>
  <c r="E30" i="160"/>
  <c r="C19" i="151"/>
  <c r="C33" i="155"/>
  <c r="E21" i="141"/>
  <c r="G10" i="161"/>
  <c r="C19" i="157"/>
  <c r="C27" i="153"/>
  <c r="E24" i="161"/>
  <c r="E10" i="157"/>
  <c r="C27" i="156"/>
  <c r="C14" i="155"/>
  <c r="E11" i="141"/>
  <c r="E23" i="154"/>
  <c r="G12" i="158"/>
  <c r="G26" i="160"/>
  <c r="F25" i="160"/>
  <c r="F25" i="158"/>
  <c r="G26" i="158"/>
  <c r="E18" i="154"/>
  <c r="G33" i="157"/>
  <c r="C22" i="160"/>
  <c r="C10" i="141"/>
  <c r="C27" i="160"/>
  <c r="G30" i="154"/>
  <c r="C20" i="154"/>
  <c r="E31" i="153"/>
  <c r="G21" i="161"/>
  <c r="B8" i="151"/>
  <c r="C9" i="151"/>
  <c r="E15" i="149"/>
  <c r="C10" i="161"/>
  <c r="G9" i="153"/>
  <c r="F8" i="153"/>
  <c r="G22" i="156"/>
  <c r="C12" i="149"/>
  <c r="C26" i="161"/>
  <c r="B25" i="161"/>
  <c r="F25" i="152"/>
  <c r="G26" i="152"/>
  <c r="G30" i="151"/>
  <c r="C19" i="156"/>
  <c r="C33" i="141"/>
  <c r="E21" i="161"/>
  <c r="E27" i="151"/>
  <c r="G29" i="149"/>
  <c r="G21" i="155"/>
  <c r="E21" i="154"/>
  <c r="E22" i="151"/>
  <c r="C17" i="160"/>
  <c r="C22" i="161"/>
  <c r="E16" i="153"/>
  <c r="E30" i="156"/>
  <c r="G18" i="149"/>
  <c r="G32" i="161"/>
  <c r="G16" i="161"/>
  <c r="G12" i="153"/>
  <c r="G26" i="156"/>
  <c r="F25" i="156"/>
  <c r="C15" i="149"/>
  <c r="C29" i="161"/>
  <c r="G33" i="151"/>
  <c r="G11" i="153"/>
  <c r="E9" i="152"/>
  <c r="D8" i="152"/>
  <c r="G22" i="158"/>
  <c r="G17" i="152"/>
  <c r="C24" i="151"/>
  <c r="E13" i="156"/>
  <c r="E27" i="141"/>
  <c r="G15" i="161"/>
  <c r="C33" i="160"/>
  <c r="E20" i="151"/>
  <c r="G9" i="156"/>
  <c r="F8" i="156"/>
  <c r="G22" i="141"/>
  <c r="C12" i="161"/>
  <c r="C17" i="156"/>
  <c r="E12" i="158"/>
  <c r="E20" i="141"/>
  <c r="C29" i="152"/>
  <c r="E9" i="157"/>
  <c r="D8" i="157"/>
  <c r="G32" i="149"/>
  <c r="C21" i="155"/>
  <c r="E10" i="141"/>
  <c r="G24" i="152"/>
  <c r="E22" i="149"/>
  <c r="E17" i="155"/>
  <c r="E31" i="158"/>
  <c r="G19" i="152"/>
  <c r="C27" i="155"/>
  <c r="E26" i="154"/>
  <c r="D25" i="154"/>
  <c r="G10" i="154"/>
  <c r="C28" i="161"/>
  <c r="G11" i="151"/>
  <c r="G20" i="149"/>
  <c r="G12" i="161"/>
  <c r="C11" i="153"/>
  <c r="C24" i="156"/>
  <c r="E13" i="149"/>
  <c r="E27" i="161"/>
  <c r="E29" i="152"/>
  <c r="C32" i="151"/>
  <c r="E20" i="156"/>
  <c r="G9" i="149"/>
  <c r="F8" i="149"/>
  <c r="G22" i="161"/>
  <c r="G28" i="156"/>
  <c r="G31" i="158"/>
  <c r="F25" i="141"/>
  <c r="G26" i="141"/>
  <c r="G13" i="161"/>
  <c r="C12" i="157"/>
  <c r="E9" i="160"/>
  <c r="D8" i="160"/>
  <c r="E9" i="151"/>
  <c r="D8" i="151"/>
  <c r="E22" i="155"/>
  <c r="G11" i="141"/>
  <c r="C27" i="152"/>
  <c r="B25" i="149"/>
  <c r="C26" i="149"/>
  <c r="G18" i="155"/>
  <c r="G32" i="158"/>
  <c r="C21" i="152"/>
  <c r="E26" i="153"/>
  <c r="D25" i="153"/>
  <c r="C33" i="157"/>
  <c r="E21" i="158"/>
  <c r="C32" i="155"/>
  <c r="E17" i="154"/>
  <c r="G9" i="154"/>
  <c r="F8" i="154"/>
  <c r="C10" i="154"/>
  <c r="C23" i="157"/>
  <c r="E12" i="160"/>
  <c r="C31" i="153"/>
  <c r="E19" i="157"/>
  <c r="E33" i="149"/>
  <c r="G10" i="152"/>
  <c r="G16" i="151"/>
  <c r="G29" i="151"/>
  <c r="E18" i="160"/>
  <c r="C11" i="158"/>
  <c r="G31" i="160"/>
  <c r="C20" i="151"/>
  <c r="E9" i="156"/>
  <c r="D8" i="156"/>
  <c r="E22" i="141"/>
  <c r="G11" i="161"/>
  <c r="C24" i="160"/>
  <c r="E16" i="151"/>
  <c r="E30" i="155"/>
  <c r="G18" i="141"/>
  <c r="G32" i="152"/>
  <c r="G27" i="152"/>
  <c r="C12" i="152"/>
  <c r="C31" i="156"/>
  <c r="E15" i="156"/>
  <c r="C32" i="154"/>
  <c r="G30" i="158"/>
  <c r="G20" i="154"/>
  <c r="C10" i="158"/>
  <c r="C23" i="160"/>
  <c r="E20" i="158"/>
  <c r="G15" i="154"/>
  <c r="C31" i="157"/>
  <c r="E19" i="160"/>
  <c r="D7" i="157"/>
  <c r="D6" i="157"/>
  <c r="D7" i="150"/>
  <c r="D6" i="150"/>
  <c r="F6" i="160"/>
  <c r="F7" i="160"/>
  <c r="D7" i="156"/>
  <c r="D6" i="156"/>
  <c r="D6" i="158"/>
  <c r="D7" i="158"/>
  <c r="D7" i="153"/>
  <c r="D6" i="153"/>
  <c r="F6" i="150"/>
  <c r="F7" i="150"/>
  <c r="F6" i="155"/>
  <c r="F7" i="155"/>
  <c r="F6" i="151"/>
  <c r="F7" i="151"/>
  <c r="F7" i="141"/>
  <c r="F6" i="141"/>
  <c r="F6" i="158"/>
  <c r="F7" i="158"/>
  <c r="F6" i="161"/>
  <c r="F7" i="161"/>
  <c r="B7" i="157"/>
  <c r="B6" i="157"/>
  <c r="B7" i="154"/>
  <c r="B6" i="154"/>
  <c r="C16" i="150"/>
  <c r="G12" i="150"/>
  <c r="C30" i="155"/>
  <c r="G27" i="150"/>
  <c r="C17" i="151"/>
  <c r="G20" i="157"/>
  <c r="E30" i="150"/>
  <c r="G13" i="160"/>
  <c r="E16" i="141"/>
  <c r="G33" i="152"/>
  <c r="G14" i="141"/>
  <c r="G15" i="149"/>
  <c r="G16" i="152"/>
  <c r="E22" i="158"/>
  <c r="C16" i="158"/>
  <c r="G33" i="154"/>
  <c r="C10" i="153"/>
  <c r="G21" i="150"/>
  <c r="E14" i="150"/>
  <c r="C33" i="152"/>
  <c r="G10" i="156"/>
  <c r="G17" i="151"/>
  <c r="E15" i="150"/>
  <c r="C19" i="150"/>
  <c r="C19" i="154"/>
  <c r="E11" i="151"/>
  <c r="C19" i="153"/>
  <c r="E23" i="161"/>
  <c r="G31" i="161"/>
  <c r="G32" i="150"/>
  <c r="C24" i="150"/>
  <c r="E31" i="150"/>
  <c r="E11" i="150"/>
  <c r="E21" i="157"/>
  <c r="E24" i="155"/>
  <c r="G16" i="154"/>
  <c r="G21" i="141"/>
  <c r="G17" i="150"/>
  <c r="G18" i="150"/>
  <c r="F8" i="141"/>
  <c r="G9" i="141"/>
  <c r="C17" i="149"/>
  <c r="C17" i="152"/>
  <c r="E24" i="150"/>
  <c r="F25" i="150"/>
  <c r="G26" i="150"/>
  <c r="G22" i="150"/>
  <c r="E27" i="153"/>
  <c r="C20" i="152"/>
  <c r="G27" i="151"/>
  <c r="E12" i="152"/>
  <c r="G14" i="161"/>
  <c r="C31" i="150"/>
  <c r="C29" i="150"/>
  <c r="C17" i="150"/>
  <c r="C17" i="157"/>
  <c r="G29" i="156"/>
  <c r="E30" i="152"/>
  <c r="G27" i="149"/>
  <c r="C10" i="157"/>
  <c r="C16" i="149"/>
  <c r="C10" i="151"/>
  <c r="C12" i="160"/>
  <c r="G20" i="156"/>
  <c r="C22" i="154"/>
  <c r="E21" i="150"/>
  <c r="C32" i="150"/>
  <c r="E28" i="150"/>
  <c r="C12" i="153"/>
  <c r="G23" i="155"/>
  <c r="E33" i="154"/>
  <c r="G12" i="149"/>
  <c r="G17" i="141"/>
  <c r="C14" i="156"/>
  <c r="C29" i="154"/>
  <c r="C15" i="154"/>
  <c r="G12" i="154"/>
  <c r="F25" i="157"/>
  <c r="G26" i="157"/>
  <c r="C15" i="160"/>
  <c r="G33" i="153"/>
  <c r="C22" i="157"/>
  <c r="E11" i="160"/>
  <c r="C33" i="151"/>
  <c r="C23" i="152"/>
  <c r="C20" i="161"/>
  <c r="E15" i="155"/>
  <c r="G12" i="156"/>
  <c r="E30" i="154"/>
  <c r="C14" i="151"/>
  <c r="E31" i="151"/>
  <c r="E13" i="152"/>
  <c r="E32" i="161"/>
  <c r="E20" i="153"/>
  <c r="G9" i="157"/>
  <c r="F8" i="157"/>
  <c r="G22" i="149"/>
  <c r="C27" i="161"/>
  <c r="G16" i="153"/>
  <c r="G30" i="156"/>
  <c r="C19" i="149"/>
  <c r="C33" i="161"/>
  <c r="C33" i="149"/>
  <c r="E15" i="157"/>
  <c r="E32" i="155"/>
  <c r="G27" i="157"/>
  <c r="C15" i="141"/>
  <c r="E17" i="152"/>
  <c r="G32" i="156"/>
  <c r="C30" i="149"/>
  <c r="G19" i="155"/>
  <c r="B8" i="141"/>
  <c r="C9" i="141"/>
  <c r="E23" i="152"/>
  <c r="G19" i="149"/>
  <c r="C16" i="155"/>
  <c r="C30" i="158"/>
  <c r="E18" i="152"/>
  <c r="E28" i="154"/>
  <c r="E14" i="156"/>
  <c r="E31" i="157"/>
  <c r="G26" i="155"/>
  <c r="F25" i="155"/>
  <c r="G32" i="153"/>
  <c r="E30" i="153"/>
  <c r="C32" i="161"/>
  <c r="C32" i="153"/>
  <c r="E20" i="157"/>
  <c r="G9" i="160"/>
  <c r="F8" i="160"/>
  <c r="E28" i="153"/>
  <c r="G16" i="157"/>
  <c r="G30" i="149"/>
  <c r="G29" i="155"/>
  <c r="E31" i="160"/>
  <c r="C23" i="141"/>
  <c r="G16" i="156"/>
  <c r="G13" i="155"/>
  <c r="G17" i="154"/>
  <c r="C14" i="154"/>
  <c r="C28" i="157"/>
  <c r="E16" i="160"/>
  <c r="C9" i="154"/>
  <c r="B8" i="154"/>
  <c r="E23" i="157"/>
  <c r="G12" i="160"/>
  <c r="G11" i="156"/>
  <c r="C18" i="156"/>
  <c r="C33" i="154"/>
  <c r="E19" i="151"/>
  <c r="G10" i="153"/>
  <c r="G18" i="152"/>
  <c r="G21" i="153"/>
  <c r="C11" i="157"/>
  <c r="C24" i="149"/>
  <c r="E28" i="161"/>
  <c r="C18" i="153"/>
  <c r="C32" i="156"/>
  <c r="E20" i="149"/>
  <c r="C30" i="153"/>
  <c r="E22" i="153"/>
  <c r="G31" i="152"/>
  <c r="E24" i="141"/>
  <c r="C28" i="152"/>
  <c r="E30" i="151"/>
  <c r="G18" i="156"/>
  <c r="G32" i="141"/>
  <c r="C21" i="161"/>
  <c r="E16" i="152"/>
  <c r="F25" i="151"/>
  <c r="G26" i="151"/>
  <c r="C15" i="156"/>
  <c r="C29" i="141"/>
  <c r="E17" i="161"/>
  <c r="C30" i="151"/>
  <c r="G10" i="157"/>
  <c r="G10" i="158"/>
  <c r="E29" i="155"/>
  <c r="C12" i="154"/>
  <c r="C33" i="153"/>
  <c r="E33" i="153"/>
  <c r="G21" i="157"/>
  <c r="C11" i="160"/>
  <c r="G29" i="153"/>
  <c r="C18" i="157"/>
  <c r="C32" i="149"/>
  <c r="G15" i="151"/>
  <c r="E9" i="154"/>
  <c r="D8" i="154"/>
  <c r="C26" i="153"/>
  <c r="B25" i="153"/>
  <c r="C11" i="161"/>
  <c r="G30" i="141"/>
  <c r="G30" i="152"/>
  <c r="G31" i="151"/>
  <c r="C20" i="156"/>
  <c r="E9" i="149"/>
  <c r="D8" i="149"/>
  <c r="E22" i="161"/>
  <c r="E20" i="152"/>
  <c r="C28" i="151"/>
  <c r="E16" i="156"/>
  <c r="E30" i="141"/>
  <c r="G18" i="161"/>
  <c r="C20" i="153"/>
  <c r="E27" i="157"/>
  <c r="E13" i="158"/>
  <c r="C31" i="155"/>
  <c r="E28" i="141"/>
  <c r="E32" i="154"/>
  <c r="G20" i="158"/>
  <c r="C10" i="152"/>
  <c r="C18" i="141"/>
  <c r="E27" i="154"/>
  <c r="G15" i="158"/>
  <c r="C31" i="160"/>
  <c r="G22" i="153"/>
  <c r="E21" i="152"/>
  <c r="C28" i="155"/>
  <c r="C24" i="154"/>
  <c r="B25" i="151"/>
  <c r="C26" i="151"/>
  <c r="E22" i="160"/>
  <c r="G24" i="161"/>
  <c r="G17" i="153"/>
  <c r="G31" i="156"/>
  <c r="C20" i="149"/>
  <c r="E19" i="161"/>
  <c r="C14" i="153"/>
  <c r="C28" i="156"/>
  <c r="E16" i="149"/>
  <c r="E30" i="161"/>
  <c r="C10" i="155"/>
  <c r="E31" i="156"/>
  <c r="E30" i="158"/>
  <c r="C21" i="160"/>
  <c r="E27" i="156"/>
  <c r="G23" i="149"/>
  <c r="C17" i="155"/>
  <c r="E32" i="158"/>
  <c r="G20" i="152"/>
  <c r="E14" i="149"/>
  <c r="E13" i="155"/>
  <c r="E27" i="158"/>
  <c r="G15" i="152"/>
  <c r="K6" i="127" l="1"/>
  <c r="B4" i="132"/>
  <c r="N13" i="127"/>
  <c r="N5" i="127" s="1"/>
  <c r="P5" i="132"/>
  <c r="K5" i="53"/>
  <c r="H5" i="129"/>
  <c r="E5" i="53"/>
  <c r="B5" i="126"/>
  <c r="E10" i="126" s="1"/>
  <c r="K5" i="129"/>
  <c r="K6" i="77"/>
  <c r="B5" i="131"/>
  <c r="B23" i="126"/>
  <c r="E30" i="126" s="1"/>
  <c r="K5" i="128"/>
  <c r="H5" i="128"/>
  <c r="N8" i="128"/>
  <c r="N5" i="128" s="1"/>
  <c r="I16" i="153"/>
  <c r="E5" i="129"/>
  <c r="E11" i="126"/>
  <c r="E5" i="128"/>
  <c r="P4" i="130"/>
  <c r="B40" i="126"/>
  <c r="P4" i="132"/>
  <c r="B6" i="128"/>
  <c r="B5" i="128" s="1"/>
  <c r="H5" i="53"/>
  <c r="J14" i="7"/>
  <c r="J22" i="7" s="1"/>
  <c r="D8" i="163"/>
  <c r="C17" i="148"/>
  <c r="F6" i="7"/>
  <c r="F18" i="7" s="1"/>
  <c r="L6" i="7"/>
  <c r="L18" i="7" s="1"/>
  <c r="C17" i="163"/>
  <c r="D6" i="7"/>
  <c r="D18" i="7" s="1"/>
  <c r="D6" i="148"/>
  <c r="J6" i="7"/>
  <c r="J18" i="7" s="1"/>
  <c r="D6" i="163"/>
  <c r="C6" i="163"/>
  <c r="I6" i="7"/>
  <c r="I18" i="7" s="1"/>
  <c r="D17" i="163"/>
  <c r="M6" i="7"/>
  <c r="M18" i="7" s="1"/>
  <c r="M14" i="7"/>
  <c r="M22" i="7" s="1"/>
  <c r="D19" i="163"/>
  <c r="I14" i="7"/>
  <c r="I22" i="7" s="1"/>
  <c r="C8" i="163"/>
  <c r="C19" i="163"/>
  <c r="L14" i="7"/>
  <c r="L22" i="7" s="1"/>
  <c r="D19" i="148"/>
  <c r="G14" i="7"/>
  <c r="G22" i="7" s="1"/>
  <c r="D17" i="148"/>
  <c r="G6" i="7"/>
  <c r="G18" i="7" s="1"/>
  <c r="C6" i="7"/>
  <c r="C18" i="7" s="1"/>
  <c r="C6" i="148"/>
  <c r="F14" i="7"/>
  <c r="F22" i="7" s="1"/>
  <c r="C19" i="148"/>
  <c r="C8" i="148"/>
  <c r="C14" i="7"/>
  <c r="C22" i="7" s="1"/>
  <c r="D8" i="148"/>
  <c r="D14" i="7"/>
  <c r="D22" i="7" s="1"/>
  <c r="B5" i="129"/>
  <c r="N5" i="129"/>
  <c r="N5" i="53"/>
  <c r="B5" i="53"/>
  <c r="H23" i="148"/>
  <c r="B22" i="148"/>
  <c r="K22" i="148" s="1"/>
  <c r="B22" i="163"/>
  <c r="K22" i="163" s="1"/>
  <c r="H23" i="163"/>
  <c r="H5" i="127"/>
  <c r="E5" i="127"/>
  <c r="B5" i="127"/>
  <c r="K5" i="127"/>
  <c r="H5" i="131"/>
  <c r="K5" i="131"/>
  <c r="N5" i="131"/>
  <c r="E5" i="131"/>
  <c r="J4" i="57"/>
  <c r="I10" i="154"/>
  <c r="I27" i="154"/>
  <c r="I28" i="154"/>
  <c r="I24" i="154"/>
  <c r="I30" i="154"/>
  <c r="I9" i="154"/>
  <c r="I11" i="154"/>
  <c r="I13" i="154"/>
  <c r="I12" i="154"/>
  <c r="I22" i="154"/>
  <c r="I19" i="154"/>
  <c r="I26" i="154"/>
  <c r="I18" i="154"/>
  <c r="I33" i="154"/>
  <c r="I9" i="156"/>
  <c r="I23" i="154"/>
  <c r="I29" i="154"/>
  <c r="I22" i="155"/>
  <c r="I32" i="154"/>
  <c r="I21" i="154"/>
  <c r="I31" i="154"/>
  <c r="I14" i="154"/>
  <c r="I23" i="156"/>
  <c r="I14" i="151"/>
  <c r="I9" i="153"/>
  <c r="I30" i="158"/>
  <c r="I22" i="156"/>
  <c r="I31" i="141"/>
  <c r="I31" i="158"/>
  <c r="I30" i="156"/>
  <c r="I17" i="158"/>
  <c r="I27" i="157"/>
  <c r="I29" i="157"/>
  <c r="H6" i="151"/>
  <c r="I31" i="150"/>
  <c r="I11" i="150"/>
  <c r="I33" i="150"/>
  <c r="I15" i="150"/>
  <c r="I32" i="151"/>
  <c r="I12" i="151"/>
  <c r="I21" i="151"/>
  <c r="I30" i="151"/>
  <c r="I13" i="153"/>
  <c r="I23" i="153"/>
  <c r="I14" i="153"/>
  <c r="I30" i="153"/>
  <c r="I32" i="155"/>
  <c r="I33" i="155"/>
  <c r="I26" i="155"/>
  <c r="I9" i="155"/>
  <c r="I17" i="155"/>
  <c r="I16" i="155"/>
  <c r="I17" i="156"/>
  <c r="I11" i="156"/>
  <c r="I28" i="156"/>
  <c r="I31" i="157"/>
  <c r="I20" i="157"/>
  <c r="I9" i="157"/>
  <c r="I14" i="157"/>
  <c r="I10" i="158"/>
  <c r="I12" i="158"/>
  <c r="I26" i="158"/>
  <c r="I19" i="158"/>
  <c r="I22" i="158"/>
  <c r="I26" i="141"/>
  <c r="I16" i="141"/>
  <c r="I17" i="141"/>
  <c r="I32" i="141"/>
  <c r="I13" i="149"/>
  <c r="I22" i="149"/>
  <c r="I24" i="149"/>
  <c r="I22" i="153"/>
  <c r="I31" i="151"/>
  <c r="I31" i="149"/>
  <c r="I29" i="153"/>
  <c r="I10" i="149"/>
  <c r="I16" i="156"/>
  <c r="I21" i="150"/>
  <c r="I30" i="149"/>
  <c r="I22" i="157"/>
  <c r="I10" i="157"/>
  <c r="I19" i="157"/>
  <c r="I17" i="153"/>
  <c r="I21" i="160"/>
  <c r="I20" i="160"/>
  <c r="I18" i="160"/>
  <c r="I17" i="160"/>
  <c r="I22" i="160"/>
  <c r="I19" i="160"/>
  <c r="I24" i="152"/>
  <c r="I16" i="152"/>
  <c r="I31" i="152"/>
  <c r="I14" i="152"/>
  <c r="I23" i="152"/>
  <c r="I22" i="152"/>
  <c r="I28" i="161"/>
  <c r="I26" i="161"/>
  <c r="I24" i="161"/>
  <c r="I30" i="161"/>
  <c r="I16" i="161"/>
  <c r="I32" i="161"/>
  <c r="I12" i="153"/>
  <c r="I33" i="158"/>
  <c r="I32" i="150"/>
  <c r="I19" i="150"/>
  <c r="I10" i="150"/>
  <c r="I9" i="150"/>
  <c r="I24" i="151"/>
  <c r="I11" i="151"/>
  <c r="I18" i="153"/>
  <c r="I24" i="153"/>
  <c r="I20" i="153"/>
  <c r="I27" i="155"/>
  <c r="I23" i="155"/>
  <c r="I15" i="155"/>
  <c r="I20" i="155"/>
  <c r="I10" i="155"/>
  <c r="I16" i="150"/>
  <c r="I27" i="156"/>
  <c r="I21" i="156"/>
  <c r="I26" i="156"/>
  <c r="I20" i="156"/>
  <c r="I18" i="157"/>
  <c r="I23" i="157"/>
  <c r="I13" i="157"/>
  <c r="I21" i="157"/>
  <c r="I11" i="158"/>
  <c r="I32" i="158"/>
  <c r="I28" i="158"/>
  <c r="I12" i="141"/>
  <c r="I20" i="141"/>
  <c r="I27" i="141"/>
  <c r="I18" i="141"/>
  <c r="I26" i="149"/>
  <c r="I11" i="149"/>
  <c r="I28" i="149"/>
  <c r="I33" i="149"/>
  <c r="I29" i="149"/>
  <c r="I11" i="141"/>
  <c r="I11" i="155"/>
  <c r="I22" i="141"/>
  <c r="I23" i="149"/>
  <c r="I29" i="141"/>
  <c r="I15" i="141"/>
  <c r="I17" i="157"/>
  <c r="I16" i="158"/>
  <c r="I15" i="158"/>
  <c r="I18" i="150"/>
  <c r="I14" i="160"/>
  <c r="I11" i="160"/>
  <c r="I33" i="160"/>
  <c r="I13" i="160"/>
  <c r="I30" i="160"/>
  <c r="I16" i="160"/>
  <c r="I12" i="152"/>
  <c r="I21" i="152"/>
  <c r="I28" i="152"/>
  <c r="I15" i="152"/>
  <c r="I30" i="152"/>
  <c r="I11" i="152"/>
  <c r="I12" i="161"/>
  <c r="I10" i="161"/>
  <c r="I9" i="161"/>
  <c r="I17" i="161"/>
  <c r="I18" i="161"/>
  <c r="I33" i="161"/>
  <c r="H6" i="150"/>
  <c r="H6" i="160"/>
  <c r="I17" i="150"/>
  <c r="I30" i="150"/>
  <c r="I14" i="150"/>
  <c r="I22" i="150"/>
  <c r="I19" i="151"/>
  <c r="I18" i="151"/>
  <c r="I10" i="151"/>
  <c r="I15" i="153"/>
  <c r="I32" i="153"/>
  <c r="I21" i="153"/>
  <c r="I26" i="153"/>
  <c r="I21" i="155"/>
  <c r="I12" i="155"/>
  <c r="I19" i="155"/>
  <c r="I28" i="155"/>
  <c r="I31" i="156"/>
  <c r="I12" i="156"/>
  <c r="I10" i="156"/>
  <c r="I32" i="156"/>
  <c r="I11" i="157"/>
  <c r="I33" i="157"/>
  <c r="I24" i="157"/>
  <c r="I26" i="157"/>
  <c r="I32" i="157"/>
  <c r="I21" i="158"/>
  <c r="I9" i="158"/>
  <c r="I24" i="158"/>
  <c r="I13" i="158"/>
  <c r="I33" i="141"/>
  <c r="I14" i="141"/>
  <c r="I19" i="141"/>
  <c r="I23" i="141"/>
  <c r="I15" i="149"/>
  <c r="I27" i="149"/>
  <c r="I20" i="149"/>
  <c r="I17" i="149"/>
  <c r="I9" i="149"/>
  <c r="I30" i="141"/>
  <c r="I13" i="155"/>
  <c r="I20" i="158"/>
  <c r="I13" i="151"/>
  <c r="I33" i="156"/>
  <c r="I15" i="156"/>
  <c r="I19" i="149"/>
  <c r="I14" i="156"/>
  <c r="I24" i="150"/>
  <c r="I17" i="151"/>
  <c r="I23" i="158"/>
  <c r="I16" i="151"/>
  <c r="I24" i="160"/>
  <c r="I28" i="160"/>
  <c r="I9" i="160"/>
  <c r="I32" i="160"/>
  <c r="I15" i="160"/>
  <c r="I10" i="160"/>
  <c r="I32" i="152"/>
  <c r="I27" i="152"/>
  <c r="I29" i="152"/>
  <c r="I13" i="152"/>
  <c r="I20" i="152"/>
  <c r="I33" i="152"/>
  <c r="I29" i="161"/>
  <c r="I14" i="161"/>
  <c r="I19" i="161"/>
  <c r="I23" i="161"/>
  <c r="I11" i="161"/>
  <c r="I27" i="161"/>
  <c r="I9" i="151"/>
  <c r="H6" i="152"/>
  <c r="H6" i="161"/>
  <c r="I20" i="150"/>
  <c r="I23" i="150"/>
  <c r="I12" i="150"/>
  <c r="I13" i="150"/>
  <c r="I20" i="151"/>
  <c r="I31" i="153"/>
  <c r="I11" i="153"/>
  <c r="I33" i="153"/>
  <c r="I14" i="155"/>
  <c r="I29" i="155"/>
  <c r="I24" i="155"/>
  <c r="I18" i="155"/>
  <c r="I31" i="155"/>
  <c r="I24" i="156"/>
  <c r="I29" i="156"/>
  <c r="I13" i="156"/>
  <c r="I18" i="156"/>
  <c r="I28" i="157"/>
  <c r="I12" i="157"/>
  <c r="I15" i="157"/>
  <c r="I27" i="158"/>
  <c r="I14" i="158"/>
  <c r="I29" i="158"/>
  <c r="I18" i="158"/>
  <c r="I10" i="141"/>
  <c r="I21" i="141"/>
  <c r="I24" i="141"/>
  <c r="I13" i="141"/>
  <c r="I9" i="141"/>
  <c r="I12" i="149"/>
  <c r="I21" i="149"/>
  <c r="I32" i="149"/>
  <c r="I15" i="151"/>
  <c r="I18" i="149"/>
  <c r="I16" i="157"/>
  <c r="I14" i="149"/>
  <c r="I23" i="151"/>
  <c r="I33" i="151"/>
  <c r="I16" i="149"/>
  <c r="I19" i="153"/>
  <c r="I30" i="155"/>
  <c r="I28" i="141"/>
  <c r="I23" i="160"/>
  <c r="I31" i="160"/>
  <c r="I26" i="160"/>
  <c r="I29" i="160"/>
  <c r="I27" i="160"/>
  <c r="I12" i="160"/>
  <c r="I19" i="152"/>
  <c r="I10" i="152"/>
  <c r="I26" i="152"/>
  <c r="I9" i="152"/>
  <c r="I18" i="152"/>
  <c r="I17" i="152"/>
  <c r="I30" i="157"/>
  <c r="I22" i="161"/>
  <c r="I31" i="161"/>
  <c r="I13" i="161"/>
  <c r="I15" i="161"/>
  <c r="I21" i="161"/>
  <c r="I20" i="161"/>
  <c r="I19" i="156"/>
  <c r="I27" i="151"/>
  <c r="I27" i="153"/>
  <c r="I27" i="150"/>
  <c r="I26" i="150"/>
  <c r="I26" i="151"/>
  <c r="I29" i="151"/>
  <c r="I28" i="151"/>
  <c r="I29" i="150"/>
  <c r="I28" i="153"/>
  <c r="I28" i="150"/>
  <c r="H25" i="161"/>
  <c r="H7" i="161"/>
  <c r="H8" i="161"/>
  <c r="H7" i="152"/>
  <c r="H8" i="152"/>
  <c r="H25" i="152"/>
  <c r="H7" i="160"/>
  <c r="H8" i="160"/>
  <c r="H25" i="160"/>
  <c r="H6" i="149"/>
  <c r="H6" i="154"/>
  <c r="H6" i="141"/>
  <c r="H6" i="157"/>
  <c r="H6" i="155"/>
  <c r="H6" i="156"/>
  <c r="H6" i="158"/>
  <c r="H6" i="153"/>
  <c r="H7" i="149"/>
  <c r="H8" i="149"/>
  <c r="H25" i="149"/>
  <c r="H8" i="141"/>
  <c r="H25" i="141"/>
  <c r="H7" i="141"/>
  <c r="H8" i="158"/>
  <c r="H25" i="158"/>
  <c r="H7" i="158"/>
  <c r="H8" i="157"/>
  <c r="H7" i="157"/>
  <c r="H25" i="157"/>
  <c r="H25" i="156"/>
  <c r="H8" i="156"/>
  <c r="H7" i="156"/>
  <c r="H7" i="155"/>
  <c r="H25" i="155"/>
  <c r="H8" i="155"/>
  <c r="H8" i="154"/>
  <c r="H7" i="154"/>
  <c r="H25" i="154"/>
  <c r="H8" i="153"/>
  <c r="H25" i="153"/>
  <c r="H7" i="153"/>
  <c r="H7" i="151"/>
  <c r="H8" i="151"/>
  <c r="H25" i="151"/>
  <c r="H7" i="150"/>
  <c r="H25" i="150"/>
  <c r="H8" i="150"/>
  <c r="E7" i="141"/>
  <c r="C39" i="126"/>
  <c r="F16" i="7"/>
  <c r="F23" i="7" s="1"/>
  <c r="E7" i="153"/>
  <c r="E7" i="156"/>
  <c r="E7" i="157"/>
  <c r="M16" i="7"/>
  <c r="M23" i="7" s="1"/>
  <c r="C6" i="160"/>
  <c r="L16" i="7"/>
  <c r="L23" i="7" s="1"/>
  <c r="C6" i="157"/>
  <c r="G7" i="158"/>
  <c r="G7" i="151"/>
  <c r="G7" i="150"/>
  <c r="E7" i="158"/>
  <c r="G7" i="160"/>
  <c r="E6" i="150"/>
  <c r="C6" i="141"/>
  <c r="I16" i="7"/>
  <c r="I23" i="7" s="1"/>
  <c r="G7" i="153"/>
  <c r="E7" i="155"/>
  <c r="E6" i="151"/>
  <c r="C6" i="158"/>
  <c r="E6" i="152"/>
  <c r="E6" i="149"/>
  <c r="E6" i="160"/>
  <c r="C6" i="149"/>
  <c r="C6" i="152"/>
  <c r="C6" i="154"/>
  <c r="E7" i="150"/>
  <c r="E7" i="151"/>
  <c r="D39" i="126"/>
  <c r="B39" i="126"/>
  <c r="E8" i="156"/>
  <c r="G25" i="160"/>
  <c r="G6" i="149"/>
  <c r="G8" i="151"/>
  <c r="C25" i="155"/>
  <c r="G8" i="161"/>
  <c r="G16" i="7"/>
  <c r="G23" i="7" s="1"/>
  <c r="E8" i="149"/>
  <c r="E8" i="154"/>
  <c r="C7" i="154"/>
  <c r="G7" i="161"/>
  <c r="G6" i="141"/>
  <c r="G7" i="155"/>
  <c r="E6" i="153"/>
  <c r="E6" i="156"/>
  <c r="E6" i="157"/>
  <c r="E8" i="151"/>
  <c r="E8" i="160"/>
  <c r="G25" i="141"/>
  <c r="E8" i="157"/>
  <c r="G8" i="156"/>
  <c r="E8" i="152"/>
  <c r="G8" i="153"/>
  <c r="C8" i="151"/>
  <c r="C25" i="141"/>
  <c r="C6" i="155"/>
  <c r="G6" i="157"/>
  <c r="G8" i="155"/>
  <c r="C25" i="152"/>
  <c r="C25" i="158"/>
  <c r="C8" i="150"/>
  <c r="C8" i="157"/>
  <c r="C8" i="156"/>
  <c r="E8" i="141"/>
  <c r="G25" i="161"/>
  <c r="C7" i="156"/>
  <c r="C6" i="151"/>
  <c r="G6" i="152"/>
  <c r="G7" i="156"/>
  <c r="E7" i="154"/>
  <c r="E7" i="161"/>
  <c r="E8" i="150"/>
  <c r="G8" i="149"/>
  <c r="C8" i="149"/>
  <c r="C7" i="161"/>
  <c r="C25" i="160"/>
  <c r="C25" i="153"/>
  <c r="G25" i="151"/>
  <c r="C8" i="154"/>
  <c r="G25" i="157"/>
  <c r="G25" i="150"/>
  <c r="G6" i="161"/>
  <c r="G7" i="141"/>
  <c r="G6" i="155"/>
  <c r="C25" i="149"/>
  <c r="E25" i="154"/>
  <c r="G25" i="156"/>
  <c r="C25" i="161"/>
  <c r="G25" i="158"/>
  <c r="E25" i="161"/>
  <c r="E8" i="155"/>
  <c r="C7" i="141"/>
  <c r="J16" i="7"/>
  <c r="J23" i="7" s="1"/>
  <c r="G7" i="157"/>
  <c r="E6" i="141"/>
  <c r="E25" i="149"/>
  <c r="C8" i="158"/>
  <c r="G25" i="153"/>
  <c r="E25" i="160"/>
  <c r="G8" i="150"/>
  <c r="E25" i="157"/>
  <c r="C6" i="156"/>
  <c r="C7" i="158"/>
  <c r="G7" i="152"/>
  <c r="G6" i="156"/>
  <c r="E6" i="154"/>
  <c r="E6" i="161"/>
  <c r="C25" i="156"/>
  <c r="E25" i="158"/>
  <c r="C25" i="154"/>
  <c r="E8" i="153"/>
  <c r="G25" i="149"/>
  <c r="C8" i="160"/>
  <c r="C8" i="152"/>
  <c r="E8" i="158"/>
  <c r="E25" i="150"/>
  <c r="C6" i="150"/>
  <c r="C7" i="152"/>
  <c r="G8" i="157"/>
  <c r="G8" i="141"/>
  <c r="E25" i="153"/>
  <c r="G25" i="152"/>
  <c r="E25" i="155"/>
  <c r="E25" i="156"/>
  <c r="G8" i="158"/>
  <c r="G6" i="154"/>
  <c r="G8" i="152"/>
  <c r="C7" i="153"/>
  <c r="C7" i="150"/>
  <c r="C25" i="151"/>
  <c r="G8" i="160"/>
  <c r="G25" i="155"/>
  <c r="C8" i="141"/>
  <c r="C7" i="157"/>
  <c r="G6" i="158"/>
  <c r="G6" i="151"/>
  <c r="G6" i="150"/>
  <c r="E6" i="158"/>
  <c r="G6" i="160"/>
  <c r="G8" i="154"/>
  <c r="C8" i="153"/>
  <c r="E25" i="141"/>
  <c r="E8" i="161"/>
  <c r="C7" i="155"/>
  <c r="G6" i="153"/>
  <c r="G7" i="149"/>
  <c r="E6" i="155"/>
  <c r="C8" i="161"/>
  <c r="C25" i="157"/>
  <c r="C6" i="161"/>
  <c r="C7" i="151"/>
  <c r="G7" i="154"/>
  <c r="E7" i="152"/>
  <c r="E7" i="149"/>
  <c r="E7" i="160"/>
  <c r="E25" i="151"/>
  <c r="E25" i="152"/>
  <c r="G25" i="154"/>
  <c r="C8" i="155"/>
  <c r="C25" i="150"/>
  <c r="C6" i="153"/>
  <c r="C7" i="149"/>
  <c r="C7" i="160"/>
  <c r="E29" i="126" l="1"/>
  <c r="E27" i="126"/>
  <c r="E9" i="126"/>
  <c r="E8" i="126"/>
  <c r="E12" i="126"/>
  <c r="E31" i="126"/>
  <c r="E7" i="126"/>
  <c r="E14" i="126"/>
  <c r="E13" i="126"/>
  <c r="E25" i="126"/>
  <c r="E26" i="126"/>
  <c r="E28" i="126"/>
  <c r="E44" i="126"/>
  <c r="E42" i="126"/>
  <c r="E43" i="126"/>
  <c r="B8" i="148"/>
  <c r="B14" i="7"/>
  <c r="B19" i="148"/>
  <c r="E14" i="7"/>
  <c r="B17" i="163"/>
  <c r="K6" i="7"/>
  <c r="E6" i="7"/>
  <c r="B17" i="148"/>
  <c r="H14" i="7"/>
  <c r="B8" i="163"/>
  <c r="B6" i="163"/>
  <c r="H6" i="7"/>
  <c r="B6" i="148"/>
  <c r="B6" i="7"/>
  <c r="K14" i="7"/>
  <c r="B19" i="163"/>
  <c r="C16" i="7"/>
  <c r="C23" i="7" s="1"/>
  <c r="C12" i="148"/>
  <c r="I12" i="148" s="1"/>
  <c r="L12" i="148" s="1"/>
  <c r="C12" i="163"/>
  <c r="I12" i="163" s="1"/>
  <c r="L12" i="163" s="1"/>
  <c r="D12" i="163"/>
  <c r="J12" i="163" s="1"/>
  <c r="M12" i="163" s="1"/>
  <c r="D12" i="148"/>
  <c r="J12" i="148" s="1"/>
  <c r="M12" i="148" s="1"/>
  <c r="D16" i="7"/>
  <c r="D23" i="7" s="1"/>
  <c r="K23" i="163"/>
  <c r="H22" i="163"/>
  <c r="H22" i="148"/>
  <c r="K23" i="148"/>
  <c r="M8" i="148"/>
  <c r="J8" i="148"/>
  <c r="I8" i="148"/>
  <c r="L8" i="148"/>
  <c r="L19" i="148"/>
  <c r="I19" i="148"/>
  <c r="L6" i="148"/>
  <c r="I6" i="148"/>
  <c r="J17" i="148"/>
  <c r="M17" i="148"/>
  <c r="M19" i="148"/>
  <c r="J19" i="148"/>
  <c r="L19" i="163"/>
  <c r="I19" i="163"/>
  <c r="I8" i="163"/>
  <c r="L8" i="163"/>
  <c r="J19" i="163"/>
  <c r="M19" i="163"/>
  <c r="M17" i="163"/>
  <c r="J17" i="163"/>
  <c r="L6" i="163"/>
  <c r="I6" i="163"/>
  <c r="J6" i="163"/>
  <c r="M6" i="163"/>
  <c r="M6" i="148"/>
  <c r="J6" i="148"/>
  <c r="L17" i="163"/>
  <c r="I17" i="163"/>
  <c r="L17" i="148"/>
  <c r="I17" i="148"/>
  <c r="M8" i="163"/>
  <c r="J8" i="163"/>
  <c r="I25" i="154"/>
  <c r="I7" i="154"/>
  <c r="I8" i="154"/>
  <c r="I6" i="151"/>
  <c r="I6" i="160"/>
  <c r="I6" i="161"/>
  <c r="I7" i="151"/>
  <c r="I25" i="155"/>
  <c r="I25" i="156"/>
  <c r="I25" i="157"/>
  <c r="I25" i="158"/>
  <c r="I8" i="141"/>
  <c r="I25" i="152"/>
  <c r="I7" i="161"/>
  <c r="I8" i="158"/>
  <c r="I25" i="160"/>
  <c r="I8" i="152"/>
  <c r="I25" i="161"/>
  <c r="I6" i="152"/>
  <c r="I7" i="150"/>
  <c r="I7" i="153"/>
  <c r="I7" i="155"/>
  <c r="I7" i="157"/>
  <c r="I25" i="149"/>
  <c r="I6" i="155"/>
  <c r="I8" i="150"/>
  <c r="I7" i="156"/>
  <c r="I8" i="157"/>
  <c r="I7" i="141"/>
  <c r="I8" i="149"/>
  <c r="I8" i="160"/>
  <c r="I7" i="152"/>
  <c r="I8" i="151"/>
  <c r="I8" i="153"/>
  <c r="I8" i="155"/>
  <c r="I8" i="156"/>
  <c r="I7" i="158"/>
  <c r="I25" i="141"/>
  <c r="I7" i="149"/>
  <c r="I7" i="160"/>
  <c r="I8" i="161"/>
  <c r="I25" i="150"/>
  <c r="I25" i="151"/>
  <c r="I25" i="153"/>
  <c r="I6" i="154"/>
  <c r="I6" i="156"/>
  <c r="I6" i="141"/>
  <c r="I6" i="153"/>
  <c r="I6" i="158"/>
  <c r="I6" i="157"/>
  <c r="I6" i="149"/>
  <c r="I6" i="150"/>
  <c r="H36" i="158"/>
  <c r="H36" i="149"/>
  <c r="H36" i="160"/>
  <c r="H36" i="151"/>
  <c r="H36" i="155"/>
  <c r="H36" i="154"/>
  <c r="H36" i="161"/>
  <c r="H36" i="152"/>
  <c r="H36" i="157"/>
  <c r="H36" i="141"/>
  <c r="K16" i="7"/>
  <c r="E16" i="7"/>
  <c r="H16" i="7"/>
  <c r="H15" i="7" l="1"/>
  <c r="H23" i="7"/>
  <c r="E23" i="7"/>
  <c r="E15" i="7"/>
  <c r="B16" i="7"/>
  <c r="B12" i="148"/>
  <c r="B12" i="163"/>
  <c r="K23" i="7"/>
  <c r="K15" i="7"/>
  <c r="F4" i="161"/>
  <c r="D2" i="161" s="1"/>
  <c r="F4" i="160"/>
  <c r="D2" i="160" s="1"/>
  <c r="F4" i="157"/>
  <c r="D2" i="157" s="1"/>
  <c r="F4" i="151"/>
  <c r="D2" i="151" s="1"/>
  <c r="F4" i="156"/>
  <c r="D2" i="156" s="1"/>
  <c r="F4" i="155"/>
  <c r="D2" i="155" s="1"/>
  <c r="F4" i="153"/>
  <c r="D2" i="153" s="1"/>
  <c r="F4" i="149"/>
  <c r="D2" i="149" s="1"/>
  <c r="F4" i="152"/>
  <c r="D2" i="152" s="1"/>
  <c r="F4" i="158"/>
  <c r="D2" i="158" s="1"/>
  <c r="F4" i="150"/>
  <c r="D2" i="150" s="1"/>
  <c r="F4" i="141"/>
  <c r="D2" i="141" s="1"/>
  <c r="F4" i="159"/>
  <c r="D2" i="159" s="1"/>
  <c r="F4" i="154"/>
  <c r="D2" i="154" s="1"/>
  <c r="D4" i="151"/>
  <c r="C2" i="151" s="1"/>
  <c r="D4" i="160"/>
  <c r="C2" i="160" s="1"/>
  <c r="D4" i="161"/>
  <c r="C2" i="161" s="1"/>
  <c r="D4" i="158"/>
  <c r="C2" i="158" s="1"/>
  <c r="D4" i="156"/>
  <c r="C2" i="156" s="1"/>
  <c r="D4" i="155"/>
  <c r="C2" i="155" s="1"/>
  <c r="D4" i="159"/>
  <c r="C2" i="159" s="1"/>
  <c r="D4" i="157"/>
  <c r="C2" i="157" s="1"/>
  <c r="D4" i="152"/>
  <c r="C2" i="152" s="1"/>
  <c r="D4" i="154"/>
  <c r="C2" i="154" s="1"/>
  <c r="D4" i="153"/>
  <c r="C2" i="153" s="1"/>
  <c r="D4" i="149"/>
  <c r="C2" i="149" s="1"/>
  <c r="D4" i="150"/>
  <c r="C2" i="150" s="1"/>
  <c r="D4" i="141"/>
  <c r="C2" i="141" s="1"/>
  <c r="B4" i="161"/>
  <c r="B2" i="161" s="1"/>
  <c r="B4" i="158"/>
  <c r="B2" i="158" s="1"/>
  <c r="B4" i="149"/>
  <c r="B2" i="149" s="1"/>
  <c r="B4" i="155"/>
  <c r="B2" i="155" s="1"/>
  <c r="B4" i="154"/>
  <c r="B2" i="154" s="1"/>
  <c r="B4" i="153"/>
  <c r="B2" i="153" s="1"/>
  <c r="B4" i="150"/>
  <c r="B2" i="150" s="1"/>
  <c r="B4" i="141"/>
  <c r="B2" i="141" s="1"/>
  <c r="B4" i="152"/>
  <c r="B2" i="152" s="1"/>
  <c r="B4" i="151"/>
  <c r="B2" i="151" s="1"/>
  <c r="B4" i="160"/>
  <c r="B2" i="160" s="1"/>
  <c r="B4" i="156"/>
  <c r="B2" i="156" s="1"/>
  <c r="B4" i="159"/>
  <c r="B2" i="159" s="1"/>
  <c r="B4" i="157"/>
  <c r="B2" i="157" s="1"/>
  <c r="K19" i="163"/>
  <c r="H19" i="163"/>
  <c r="B18" i="163"/>
  <c r="K13" i="7"/>
  <c r="K22" i="7"/>
  <c r="B5" i="7"/>
  <c r="B18" i="7"/>
  <c r="N5" i="7"/>
  <c r="H6" i="148"/>
  <c r="B5" i="148"/>
  <c r="K6" i="148"/>
  <c r="H5" i="7"/>
  <c r="H18" i="7"/>
  <c r="H6" i="163"/>
  <c r="K6" i="163"/>
  <c r="B5" i="163"/>
  <c r="B7" i="163"/>
  <c r="H8" i="163"/>
  <c r="K8" i="163"/>
  <c r="H22" i="7"/>
  <c r="H13" i="7"/>
  <c r="H17" i="148"/>
  <c r="K17" i="148"/>
  <c r="B16" i="148"/>
  <c r="E18" i="7"/>
  <c r="E5" i="7"/>
  <c r="K18" i="7"/>
  <c r="K5" i="7"/>
  <c r="B16" i="163"/>
  <c r="K17" i="163"/>
  <c r="H17" i="163"/>
  <c r="E22" i="7"/>
  <c r="E13" i="7"/>
  <c r="H19" i="148"/>
  <c r="K19" i="148"/>
  <c r="B18" i="148"/>
  <c r="B22" i="7"/>
  <c r="N13" i="7"/>
  <c r="B13" i="7"/>
  <c r="B7" i="148"/>
  <c r="K8" i="148"/>
  <c r="H8" i="148"/>
  <c r="H37" i="154"/>
  <c r="H38" i="154"/>
  <c r="H38" i="156"/>
  <c r="H38" i="153"/>
  <c r="H37" i="152"/>
  <c r="H37" i="153"/>
  <c r="H37" i="160"/>
  <c r="H38" i="149"/>
  <c r="H38" i="157"/>
  <c r="H38" i="150"/>
  <c r="H37" i="161"/>
  <c r="H38" i="141"/>
  <c r="H37" i="151"/>
  <c r="H36" i="156"/>
  <c r="H37" i="158"/>
  <c r="H38" i="155"/>
  <c r="H38" i="151"/>
  <c r="H38" i="160"/>
  <c r="H37" i="157"/>
  <c r="H37" i="155"/>
  <c r="H37" i="150"/>
  <c r="H38" i="152"/>
  <c r="H38" i="158"/>
  <c r="H37" i="149"/>
  <c r="H36" i="150"/>
  <c r="H36" i="153"/>
  <c r="H38" i="161"/>
  <c r="H37" i="141"/>
  <c r="H37" i="156"/>
  <c r="K7" i="148" l="1"/>
  <c r="H7" i="148"/>
  <c r="K18" i="148"/>
  <c r="H18" i="148"/>
  <c r="H16" i="163"/>
  <c r="K16" i="163"/>
  <c r="K16" i="148"/>
  <c r="H16" i="148"/>
  <c r="H7" i="163"/>
  <c r="K7" i="163"/>
  <c r="H5" i="163"/>
  <c r="K5" i="163"/>
  <c r="K5" i="148"/>
  <c r="H5" i="148"/>
  <c r="K18" i="163"/>
  <c r="H18" i="163"/>
  <c r="B11" i="163"/>
  <c r="K11" i="163" s="1"/>
  <c r="H12" i="163"/>
  <c r="B11" i="148"/>
  <c r="K11" i="148" s="1"/>
  <c r="H12" i="148"/>
  <c r="B15" i="7"/>
  <c r="N15" i="7"/>
  <c r="B23" i="7"/>
  <c r="K12" i="148" l="1"/>
  <c r="H11" i="148"/>
  <c r="K12" i="163"/>
  <c r="H11" i="163"/>
</calcChain>
</file>

<file path=xl/sharedStrings.xml><?xml version="1.0" encoding="utf-8"?>
<sst xmlns="http://schemas.openxmlformats.org/spreadsheetml/2006/main" count="1302" uniqueCount="307">
  <si>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</si>
  <si>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</si>
  <si>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</si>
  <si>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</si>
  <si>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</si>
  <si>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</si>
  <si>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</si>
  <si>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</si>
  <si>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</si>
  <si>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</si>
  <si>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</si>
  <si>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</si>
  <si>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</si>
  <si>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</si>
  <si>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</si>
  <si>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</si>
  <si>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</si>
  <si>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</si>
  <si>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</si>
  <si>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</si>
  <si>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</si>
  <si>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</si>
  <si>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</si>
  <si>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</si>
  <si>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</si>
  <si>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str. 3</t>
  </si>
  <si>
    <t>str. 4</t>
  </si>
  <si>
    <t>str. 5</t>
  </si>
  <si>
    <t>Domácnosti</t>
  </si>
  <si>
    <t>Průmysl</t>
  </si>
  <si>
    <t>Skládkový plyn</t>
  </si>
  <si>
    <t>Kalový plyn (ČOV)</t>
  </si>
  <si>
    <t>Ostatní bioplyn</t>
  </si>
  <si>
    <t>Zkratky, pojmy a základní vztahy</t>
  </si>
  <si>
    <t>Zemní plyn</t>
  </si>
  <si>
    <t>Topné oleje</t>
  </si>
  <si>
    <t>Ostatní plyny</t>
  </si>
  <si>
    <t>Ostatní pevná paliva</t>
  </si>
  <si>
    <t>Ostatní kapalná paliva</t>
  </si>
  <si>
    <t>Odpadní teplo</t>
  </si>
  <si>
    <t>Koks</t>
  </si>
  <si>
    <t>Hnědé uhlí</t>
  </si>
  <si>
    <t>Černé uhlí</t>
  </si>
  <si>
    <t>Bioplyn</t>
  </si>
  <si>
    <t>Biomasa</t>
  </si>
  <si>
    <t>1. Zkratky, pojmy a základní vztahy</t>
  </si>
  <si>
    <t>Obsah</t>
  </si>
  <si>
    <t>Celulózové výluhy</t>
  </si>
  <si>
    <t>I. čtvrtletí</t>
  </si>
  <si>
    <t>II. čtvrtletí</t>
  </si>
  <si>
    <t>III. čtvrtletí</t>
  </si>
  <si>
    <t>IV. čtvrtletí</t>
  </si>
  <si>
    <t>Podíl v ČR</t>
  </si>
  <si>
    <t>Kraj</t>
  </si>
  <si>
    <t>Úvodní komentář k hodnocenému čtvrtletí</t>
  </si>
  <si>
    <t>2. Úvodní komentář k hodnocenému čtvrtletí</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</si>
  <si>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</si>
  <si>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</si>
  <si>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</si>
  <si>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</si>
  <si>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</si>
  <si>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</si>
  <si>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</si>
  <si>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</si>
  <si>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</si>
  <si>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</si>
  <si>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</si>
  <si>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</si>
  <si>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</si>
  <si>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</si>
  <si>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</si>
  <si>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</si>
  <si>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</si>
  <si>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</si>
  <si>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</si>
  <si>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</si>
  <si>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</si>
  <si>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</si>
  <si>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</si>
  <si>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</si>
  <si>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</si>
  <si>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Bilance tepla</t>
  </si>
  <si>
    <t xml:space="preserve">Technologická vlastní spotřeba tepla </t>
  </si>
  <si>
    <t>Dodávky tepla do vlastního podniku</t>
  </si>
  <si>
    <t>Jaderné palivo</t>
  </si>
  <si>
    <t>3. Bilance tepla [TJ]</t>
  </si>
  <si>
    <t>Čtvrtletní zpráva o provozu teplárenských soustav ČR</t>
  </si>
  <si>
    <t>zdroj dat: výkaz ERÚ-T1, ERÚ-E1</t>
  </si>
  <si>
    <t>Dodávky tepla cizím subjektům</t>
  </si>
  <si>
    <t>Dodávky tepla z uhlí</t>
  </si>
  <si>
    <t>Dodávky tepla z bioplynu</t>
  </si>
  <si>
    <t>Dodávky tepla z biomasy</t>
  </si>
  <si>
    <t>JHČ</t>
  </si>
  <si>
    <t>JHM</t>
  </si>
  <si>
    <t>KVK</t>
  </si>
  <si>
    <t>HKK</t>
  </si>
  <si>
    <t>LBK</t>
  </si>
  <si>
    <t>MSK</t>
  </si>
  <si>
    <t>OLK</t>
  </si>
  <si>
    <t>PAK</t>
  </si>
  <si>
    <t>PLK</t>
  </si>
  <si>
    <t>PHA</t>
  </si>
  <si>
    <t>STČ</t>
  </si>
  <si>
    <t>ULK</t>
  </si>
  <si>
    <t>VYS</t>
  </si>
  <si>
    <t>ZLK</t>
  </si>
  <si>
    <t>Výroba tepla brutto [GJ]</t>
  </si>
  <si>
    <r>
      <t>Celkový instalovaný výkon [MW</t>
    </r>
    <r>
      <rPr>
        <b/>
        <vertAlign val="subscript"/>
        <sz val="9"/>
        <rFont val="Calibri"/>
        <family val="2"/>
        <charset val="238"/>
        <scheme val="minor"/>
      </rPr>
      <t>t</t>
    </r>
    <r>
      <rPr>
        <b/>
        <sz val="9"/>
        <rFont val="Calibri"/>
        <family val="2"/>
        <charset val="238"/>
        <scheme val="minor"/>
      </rPr>
      <t>]</t>
    </r>
  </si>
  <si>
    <t>Bilanční rozdíl</t>
  </si>
  <si>
    <t>Ztráty</t>
  </si>
  <si>
    <t>SZT</t>
  </si>
  <si>
    <t>Soustava zásobování teplem</t>
  </si>
  <si>
    <t>Výroba tepla brutto =</t>
  </si>
  <si>
    <t>Ztráty =</t>
  </si>
  <si>
    <t>Dodávky do vlastního podniku =</t>
  </si>
  <si>
    <t>Dodávky cizím subjektům =</t>
  </si>
  <si>
    <t>Bilanční rozdíl =</t>
  </si>
  <si>
    <t>Technologická vlastní spotřeba tepla =</t>
  </si>
  <si>
    <t>Spotřeba tepla na výrobu tepla a elektrické energie, která je nezbytná pro zajištění procesu výroby tepla a elektrické energie.</t>
  </si>
  <si>
    <t>Ztráty při výrobě tepla a distribuční ztráty (v rozvodech).</t>
  </si>
  <si>
    <t>Množství tepelné energie dodané cizím subjektům.</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</si>
  <si>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</si>
  <si>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</si>
  <si>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</si>
  <si>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</si>
  <si>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</si>
  <si>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</si>
  <si>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</si>
  <si>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</si>
  <si>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</si>
  <si>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</si>
  <si>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</si>
  <si>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</si>
  <si>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4.1</t>
  </si>
  <si>
    <t>4.2</t>
  </si>
  <si>
    <t>4.3</t>
  </si>
  <si>
    <t>5.1</t>
  </si>
  <si>
    <t>5.2</t>
  </si>
  <si>
    <t>5.3</t>
  </si>
  <si>
    <t>5.4</t>
  </si>
  <si>
    <t>7.1</t>
  </si>
  <si>
    <t>7.2</t>
  </si>
  <si>
    <t>8.1</t>
  </si>
  <si>
    <t>8.2</t>
  </si>
  <si>
    <t>8.3</t>
  </si>
  <si>
    <t>8.4</t>
  </si>
  <si>
    <t>8.5</t>
  </si>
  <si>
    <t>8.6</t>
  </si>
  <si>
    <t>8.7</t>
  </si>
  <si>
    <t>8.8</t>
  </si>
  <si>
    <t>8.9</t>
  </si>
  <si>
    <t>8.10</t>
  </si>
  <si>
    <t>8.11</t>
  </si>
  <si>
    <t>8.12</t>
  </si>
  <si>
    <t>8.13</t>
  </si>
  <si>
    <t>8.14</t>
  </si>
  <si>
    <t>Výroba tepla brutto v krajích ČR</t>
  </si>
  <si>
    <t>4.3 Výroba tepla brutto podle paliv v krajích ČR [TJ]</t>
  </si>
  <si>
    <t>4.1 Výroba tepla brutto podle paliv [TJ]</t>
  </si>
  <si>
    <t>Výroba tepla brutto podle paliv</t>
  </si>
  <si>
    <t>Výroba tepla brutto podle paliv v krajích ČR</t>
  </si>
  <si>
    <t>Instalovaný výkon výroben tepelné energie v krajích ČR</t>
  </si>
  <si>
    <t>str. 6</t>
  </si>
  <si>
    <t>str. 7</t>
  </si>
  <si>
    <t>str. 8</t>
  </si>
  <si>
    <t>str. 9</t>
  </si>
  <si>
    <t>str. 10</t>
  </si>
  <si>
    <t>str. 11</t>
  </si>
  <si>
    <t>str. 12</t>
  </si>
  <si>
    <t>str. 13</t>
  </si>
  <si>
    <t>str. 14</t>
  </si>
  <si>
    <t>str. 15</t>
  </si>
  <si>
    <t>str. 16</t>
  </si>
  <si>
    <t>str. 17</t>
  </si>
  <si>
    <t>str. 18</t>
  </si>
  <si>
    <t>str. 19</t>
  </si>
  <si>
    <t>str. 20</t>
  </si>
  <si>
    <t>str. 21</t>
  </si>
  <si>
    <t>str. 22</t>
  </si>
  <si>
    <t>str. 23</t>
  </si>
  <si>
    <t>str. 24</t>
  </si>
  <si>
    <t>str. 25</t>
  </si>
  <si>
    <t>str. 26</t>
  </si>
  <si>
    <t>str. 27</t>
  </si>
  <si>
    <t>str. 28</t>
  </si>
  <si>
    <t>str. 29</t>
  </si>
  <si>
    <t>4.2 Výroba tepla brutto v krajích ČR [TJ]</t>
  </si>
  <si>
    <t>CZ-NACE</t>
  </si>
  <si>
    <t>Klasifikace ekonomických činností CZ-NACE dle Českého statistického úřadu</t>
  </si>
  <si>
    <t>Rostlinné materiály neaglomerované</t>
  </si>
  <si>
    <t>výrobě</t>
  </si>
  <si>
    <t>dodávkách ČR</t>
  </si>
  <si>
    <t>instalovaném výkonu</t>
  </si>
  <si>
    <t>5.1 Dodávky tepla podle paliv [TJ]</t>
  </si>
  <si>
    <t>Dodávky tepla podle paliv [GJ]</t>
  </si>
  <si>
    <t>5.2 Dodávky tepla v krajích ČR [TJ]</t>
  </si>
  <si>
    <t>5.3 Dodávky tepla v krajích ČR [TJ]</t>
  </si>
  <si>
    <t>Dodávky tepla</t>
  </si>
  <si>
    <t>7.1 Spotřeba tepla podle sektorů národního hospodářství [TJ]</t>
  </si>
  <si>
    <t>Spotřeba tepla podle sektorů národního hospodářství</t>
  </si>
  <si>
    <t>7.2 Spotřeba tepla podle sektorů národního hospodářství v krajích ČR [TJ]</t>
  </si>
  <si>
    <t>Spotřeba tepla podle sektorů národního hospodářství v krajích ČR</t>
  </si>
  <si>
    <t>Dodávky tepla podle paliv</t>
  </si>
  <si>
    <t>Dodávky tepla v krajích ČR</t>
  </si>
  <si>
    <t>Dodávky tepla podle paliv v krajích ČR</t>
  </si>
  <si>
    <t>Dodávka tepla =</t>
  </si>
  <si>
    <t>Výroba prodaného tepla bez vlastní spotřeby (vlastní technologická spotřeba a dodávky do vlastního podniku) a bez ztrát (z výroby a rozvodu). Toto teplo obsahuje distribuční ztráty z nakoupeného tepla.</t>
  </si>
  <si>
    <t>Spotřeba tepla =</t>
  </si>
  <si>
    <t>Konečná spotřeba tepla v jednotlivých sektorech národního hospodářství.</t>
  </si>
  <si>
    <t>5.4 Dodávky tepla z uhlí, biomasy a bioplynu [GJ]</t>
  </si>
  <si>
    <t>Dodávky tepla z uhlí, biomasy a bioplynu</t>
  </si>
  <si>
    <t>Výroba tepla brutto - technologická vlastní spotřeba tepla - ztráty - dodávky do vlastního podniku - dodávky cizím subjektům.</t>
  </si>
  <si>
    <t>Spotřeba tepla podle sektorů národního hospodářství [GJ] *</t>
  </si>
  <si>
    <t>KVET</t>
  </si>
  <si>
    <t>Kombinovaná výroba elektřiny a tepla</t>
  </si>
  <si>
    <t>Hlavní město Praha (PHA)</t>
  </si>
  <si>
    <t>Kraj Vysočina (VYS)</t>
  </si>
  <si>
    <t>Kraj Vysočina</t>
  </si>
  <si>
    <t>Hlavní město Praha</t>
  </si>
  <si>
    <t>8.14 Výroba, dodávky a spotřeba tepla: Zlínský kraj</t>
  </si>
  <si>
    <t>Výroba, dodávky a spotřeba tepla: Jihomoravský kraj</t>
  </si>
  <si>
    <t>Výroba, dodávky a spotřeba tepla: Karlovarský kraj</t>
  </si>
  <si>
    <t>Výroba, dodávky a spotřeba tepla: Královéhradecký kraj</t>
  </si>
  <si>
    <t>Výroba, dodávky a spotřeba tepla: Liberecký kraj</t>
  </si>
  <si>
    <t>Výroba, dodávky a spotřeba tepla: Moravskoslezský kraj</t>
  </si>
  <si>
    <t>Výroba, dodávky a spotřeba tepla: Olomoucký kraj</t>
  </si>
  <si>
    <t>Výroba, dodávky a spotřeba tepla: Pardubický kraj</t>
  </si>
  <si>
    <t>Výroba, dodávky a spotřeba tepla: Plzeňský kraj</t>
  </si>
  <si>
    <t>Výroba, dodávky a spotřeba tepla: Středočeský kraj</t>
  </si>
  <si>
    <t>Výroba, dodávky a spotřeba tepla: Ústecký kraj</t>
  </si>
  <si>
    <t>Výroba, dodávky a spotřeba tepla: Kraj Vysočina</t>
  </si>
  <si>
    <t>Výroba, dodávky a spotřeba tepla: Zlínský kraj</t>
  </si>
  <si>
    <t>Výroba, dodávky a spotřeba tepla: Hlavní město Praha</t>
  </si>
  <si>
    <t>Výroba, dodávky a spotřeba tepla: Jihočeský kraj</t>
  </si>
  <si>
    <t>8.5 Výroba, dodávky a spotřeba tepla: Kraj Vysočina</t>
  </si>
  <si>
    <t>8.6 Výroba, dodávky a spotřeba tepla: Královéhradecký kraj</t>
  </si>
  <si>
    <t>8.7 Výroba, dodávky a spotřeba tepla: Liberecký kraj</t>
  </si>
  <si>
    <t>8.1 Výroba, dodávky a spotřeba tepla: Hlavní město Praha</t>
  </si>
  <si>
    <t>8.2 Výroba, dodávky a spotřeba tepla: Jihočeský kraj</t>
  </si>
  <si>
    <t>8.3 Výroba, dodávky a spotřeba tepla: Jihomoravský kraj</t>
  </si>
  <si>
    <t>8.4 Výroba, dodávky a spotřeba tepla: Karlovarský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</si>
  <si>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</si>
  <si>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</si>
  <si>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</si>
  <si>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</si>
  <si>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</si>
  <si>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</si>
  <si>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r>
      <t>6. Instalovaný výkon výroben tepla v krajích ČR [MW</t>
    </r>
    <r>
      <rPr>
        <b/>
        <vertAlign val="subscript"/>
        <sz val="14"/>
        <color theme="2" tint="-0.499984740745262"/>
        <rFont val="Calibri"/>
        <family val="2"/>
        <charset val="238"/>
        <scheme val="minor"/>
      </rPr>
      <t>t</t>
    </r>
    <r>
      <rPr>
        <b/>
        <sz val="14"/>
        <color theme="2" tint="-0.499984740745262"/>
        <rFont val="Calibri"/>
        <family val="2"/>
        <charset val="238"/>
        <scheme val="minor"/>
      </rPr>
      <t>]</t>
    </r>
  </si>
  <si>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</si>
  <si>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</si>
  <si>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</si>
  <si>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</si>
  <si>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</si>
  <si>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</si>
  <si>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</si>
  <si>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</si>
  <si>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</si>
  <si>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</si>
  <si>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</si>
  <si>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</si>
  <si>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</si>
  <si>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</si>
  <si>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</si>
  <si>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</si>
  <si>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Spotřeba tepla pro vlastní potřebu výrobce (bez technologické vlastní spotřeby tepla).</t>
  </si>
  <si>
    <t>* Nezahrnuje část nezjištěného rozvodu tepla</t>
  </si>
  <si>
    <t>* Rozdíl mezi dodávkou a spotřebou jsou ztráty z nakoupeného tepla, část nezjištěného rozvodu tepla a část spotřeby tepla krytá dodávkou ze Středočeského kraje.</t>
  </si>
  <si>
    <t>* Rozdíl mezi dodávkou a spotřebou jsou ztráty z nakoupeného tepla a část nezjištěného rozvodu tepla.</t>
  </si>
  <si>
    <t>* Rozdíl mezi dodávkou a spotřebou jsou ztráty z nakoupeného tepla, část nezjištěného rozvodu tepla a část spotřeby tepla krytá dodávkou z Pardubického kraje.</t>
  </si>
  <si>
    <t>* Rozdíl mezi dodávkou a spotřebou jsou ztráty z nakoupeného tepla, část nezjištěného rozvodu tepla a část tepla dodaná do SZT Hradec Králové.</t>
  </si>
  <si>
    <t>* Rozdíl mezi dodávkou a spotřebou jsou ztráty z nakoupeného tepla, část nezjištěného rozvodu tepla a část tepla dodaná do SZT Praha.</t>
  </si>
  <si>
    <t>I. čtvrtletí 2018</t>
  </si>
  <si>
    <r>
      <t>9. Výroba tepla netto Q</t>
    </r>
    <r>
      <rPr>
        <b/>
        <vertAlign val="subscript"/>
        <sz val="14"/>
        <color theme="2" tint="-0.499984740745262"/>
        <rFont val="Calibri"/>
        <family val="2"/>
        <charset val="238"/>
        <scheme val="minor"/>
      </rPr>
      <t>netto</t>
    </r>
    <r>
      <rPr>
        <b/>
        <sz val="14"/>
        <color theme="2" tint="-0.499984740745262"/>
        <rFont val="Calibri"/>
        <family val="2"/>
        <charset val="238"/>
        <scheme val="minor"/>
      </rPr>
      <t xml:space="preserve"> a výroba tepla z KVET Q</t>
    </r>
    <r>
      <rPr>
        <b/>
        <vertAlign val="subscript"/>
        <sz val="14"/>
        <color theme="2" tint="-0.499984740745262"/>
        <rFont val="Calibri"/>
        <family val="2"/>
        <charset val="238"/>
        <scheme val="minor"/>
      </rPr>
      <t>KVET</t>
    </r>
    <r>
      <rPr>
        <b/>
        <sz val="14"/>
        <color theme="2" tint="-0.499984740745262"/>
        <rFont val="Calibri"/>
        <family val="2"/>
        <charset val="238"/>
        <scheme val="minor"/>
      </rPr>
      <t xml:space="preserve">  [TJ]</t>
    </r>
  </si>
  <si>
    <r>
      <t>Q</t>
    </r>
    <r>
      <rPr>
        <b/>
        <vertAlign val="subscript"/>
        <sz val="9"/>
        <rFont val="Calibri"/>
        <family val="2"/>
        <charset val="238"/>
        <scheme val="minor"/>
      </rPr>
      <t>netto</t>
    </r>
  </si>
  <si>
    <r>
      <t>Q</t>
    </r>
    <r>
      <rPr>
        <b/>
        <vertAlign val="subscript"/>
        <sz val="9"/>
        <rFont val="Calibri"/>
        <family val="2"/>
        <charset val="238"/>
        <scheme val="minor"/>
      </rPr>
      <t>KVET</t>
    </r>
  </si>
  <si>
    <r>
      <t>Q</t>
    </r>
    <r>
      <rPr>
        <b/>
        <vertAlign val="subscript"/>
        <sz val="9"/>
        <rFont val="Calibri"/>
        <family val="2"/>
        <charset val="238"/>
        <scheme val="minor"/>
      </rPr>
      <t xml:space="preserve">KVET/ </t>
    </r>
    <r>
      <rPr>
        <b/>
        <sz val="9"/>
        <rFont val="Calibri"/>
        <family val="2"/>
        <charset val="238"/>
        <scheme val="minor"/>
      </rPr>
      <t>Q</t>
    </r>
    <r>
      <rPr>
        <b/>
        <vertAlign val="subscript"/>
        <sz val="9"/>
        <rFont val="Calibri"/>
        <family val="2"/>
        <charset val="238"/>
        <scheme val="minor"/>
      </rPr>
      <t>netto</t>
    </r>
  </si>
  <si>
    <t>9</t>
  </si>
  <si>
    <t>Výroba tepla netto a výroba tepla z KVET</t>
  </si>
  <si>
    <t>str. 30</t>
  </si>
  <si>
    <t>Výroba tepla netto</t>
  </si>
  <si>
    <t>Dodávka užitečného tepla z KVET</t>
  </si>
  <si>
    <t>Výroba tepla netto =</t>
  </si>
  <si>
    <t>Výroba tepla brutto bez technologické vlastní spotřeby tepla.</t>
  </si>
  <si>
    <t>str. 31</t>
  </si>
  <si>
    <t>Rozdíl (2018 - 2017)</t>
  </si>
  <si>
    <t>Meziroční změna</t>
  </si>
  <si>
    <t>I. čtvrtletí 2017</t>
  </si>
  <si>
    <t>II. čtvrtletí 2018</t>
  </si>
  <si>
    <t>II. čtvrtletí 2017</t>
  </si>
  <si>
    <t>Výroba tepla brutto [TJ]</t>
  </si>
  <si>
    <t>Dodávky tepla cizím subjektům [TJ]</t>
  </si>
  <si>
    <t>Průměrná teplota [°C]</t>
  </si>
  <si>
    <t>III. čtvrtletí 2018</t>
  </si>
  <si>
    <t>10.1 Meziroční porovnání</t>
  </si>
  <si>
    <t>10.2 Meziroční porovnání</t>
  </si>
  <si>
    <t>III. čtvrtletí 2017</t>
  </si>
  <si>
    <t>IV. čtvrtletí 2018</t>
  </si>
  <si>
    <t>IV. čtvrtletí 2017</t>
  </si>
  <si>
    <t>I. - II. čtvrtletí 2018</t>
  </si>
  <si>
    <t>III. - IV. čtvrtletí 2018</t>
  </si>
  <si>
    <t>10.1</t>
  </si>
  <si>
    <t>10.2</t>
  </si>
  <si>
    <t>str. 32</t>
  </si>
  <si>
    <t>Meziroční porovnání I. - II. čtvrtletí</t>
  </si>
  <si>
    <t>Meziroční porovnání III. - IV. čtvrtletí</t>
  </si>
  <si>
    <t>Oddělení statistiky a sledování kvality ERÚ, Praha 2019</t>
  </si>
  <si>
    <t xml:space="preserve">Energetický regulační úřad (ERÚ) vydává v souladu s § 17 odst. 7 písm. m) zákona č. 458/2000 Sb. (energetický zákon), Čtvrtletní zprávu o provozu teplárenských soustav ČR za IV. čtvrtletí 2018. Veškeré údaje obsažené ve zprávě jsou získané od licencovaných subjektů na základě vyhlášky ERÚ č. 404/2016 Sb., o náležitostech a členění výkazů nezbytných pro zpracování zpráv o provozu soustav v energetických odvětvích, včetně termínů, rozsahu a pravidel pro sestavování výkazů (statistická vyhláška). Pro doplnění uvádíme, že v současné době výkazy dle statistické vyhlášky nezasílají držitelé licence na rozvod tepelné energie (skup. č. 32), tudíž tato oblast není ve zprávě obsažena. Tato skutečnost se týká kapitol 7.1, 7.2 a spotřební části krajských vyhodnocení 8.1 až 8.14.
Čtvrtletní zpráva obsahuje kapitoly, které podávají přehled o statistice teplárenských soustav v ČR a doplňují tak čtvrtletní zprávy o provozu elektrizační soustavy obsahující údaje o kombinované výrobě elektřiny a tepla (KVET). Tato zpráva obsahuje veškeré vyrobené teplo z licencované činnosti, včetně KVET. Veškeré detaily týkající se metodiky vykazování údajů pro statistiku ERÚ jsou uvedeny ve výkladovém stanovisku ERÚ k metodice vyplňování výkazů podle statistické vyhlášky pro oblast elektroenergetiky a teplárenství číslo 11/2017 ze dne 18. července 2017. Výkladové stanovisko a aktuální výkazy jsou zveřejněny na internetových stránkách ERÚ.
Jedná se o pravidelnou zprávu o provozu tepelných soustav ČR vydanou ERÚ na základě novely energetického zákona. Zpráva je tvořena jednotlivými kapitolami, jejichž obsah je uveden na str. 2. Základní kapitolu tvoří bilance tepla, podle které bylo ve čtvrtém čtvrtletí 2018 vyrobeno celkem 49 573,7 TJ tepla brutto a oproti čtvrtému čtvrtletí 2017 došlo k poklesu o 2,2 %. V měsíci říjnu 2018 bylo vyrobeno o 378,7 TJ méně než v říjnu 2017, v měsíci listopadu 2018 bylo vyrobeno o 668,0 TJ méně než v listopadu 2017 a v měsíci prosinci 2018 bylo vyrobeno o 67,8 TJ méně než v prosinci 2017, což bylo způsobeno zejména klimatickými podmínkami. Zhruba 29 % z brutto výroby bylo dodáno do vlastního podniku nebo zařízení (převážně jde o závodní teplárny, které nejsou zařazeny v klasifikaci ekonomických činností (CZ-NACE) ve skupině 35 - Výroba a rozvod elektřiny, plynu, tepla a klimatizovaného vzduchu). Dodávky tepla představovaly 28 625,9 TJ, což je pokles o 3,4 % oproti čtvrtému čtvrtletí 2017. V následující kapitole je struktura výroby tepla brutto po jednotlivých palivech a v krajském členění. Nejvíce tepla bylo vyrobeno z hnědého uhlí (44 %), následuje zemní plyn (20 %) a černé uhlí (11 %), nejvíce tepla bylo vyrobeno v Moravskoslezském kraji. V páté kapitole je uvedena struktura dodávek tepla podobně jako u výroby tepla brutto (48 % z hnědého uhlí, 24 % ze zemního plynu, 13 % z černého uhlí), ale je dále rozšířena o podrobnější členění dodávek z uhlí, biomasy a bioplynu. V následující šesté kapitole je instalovaný výkon výroben tepelné energie (42 639,8 MW) v rozdělení do jednotlivých krajů ČR. Sedmá kapitola uvádí rozdělení spotřeby tepla v sektorech národního hospodářství. Osmá kapitola obsahuje shrnutí výroby tepla brutto, dodávek a spotřeb tepla v jednotlivých krajích ČR. U Středočeského kraje je větší dodávka než spotřeba tepla, což je způsobeno dodávkou tepla do hlavního města Prahy (SZT Praha). Totéž platí pro Pardubický kraj s dodávkou tepla do Královéhradeckého kraje (SZT Hradec Králové). Celkově bylo vyrobeno z kombinované výroby elektřiny a tepla (KVET) 31 306,8 TJ užitečného tepla, což činí 67% z výroby tepla netto. Nejvíce se užitečného tepla z KVET vyrábí z hnědého uhlí (56,6 %), následuje černé uhlí (13,6 %) a zemní plyn (12,6 %). Nízký podíl užitečného tepla ze zemního plynu na teplu netto (40 %) je způsoben vyšším počtem výtopen na zemní plyn než kogeneračních jednotek.
Případné dotazy, komentáře či připomínky směřujte výhradně na adresu teplo.statistika@eru.cz.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</si>
</sst>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_ "/>
    <numFmt numFmtId="166" formatCode="0.0"/>
    <numFmt numFmtId="167" formatCode="0.0%"/>
  </numFmts>
  <fonts count="60" x14ac:knownFonts="1">
    <font>
      <sz val="10"/>
      <name val="Arial"/>
      <charset val="238"/>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i/>
      <sz val="9"/>
      <name val="Calibri"/>
      <family val="2"/>
      <charset val="238"/>
      <scheme val="minor"/>
    </font>
    <font>
      <sz val="9"/>
      <color theme="1"/>
      <name val="Calibri"/>
      <family val="2"/>
      <charset val="238"/>
      <scheme val="minor"/>
    </font>
    <font>
      <i/>
      <sz val="8"/>
      <color theme="0"/>
      <name val="Calibri"/>
      <family val="2"/>
      <charset val="238"/>
      <scheme val="minor"/>
    </font>
    <font>
      <b/>
      <sz val="9"/>
      <color theme="3"/>
      <name val="Calibri"/>
      <family val="2"/>
      <charset val="238"/>
      <scheme val="minor"/>
    </font>
    <font>
      <sz val="9"/>
      <color theme="4"/>
      <name val="Calibri"/>
      <family val="2"/>
      <charset val="238"/>
      <scheme val="minor"/>
    </font>
    <font>
      <sz val="9"/>
      <color theme="3"/>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b/>
      <sz val="36"/>
      <color rgb="FF005DA2"/>
      <name val="Calibri"/>
      <family val="2"/>
      <charset val="238"/>
      <scheme val="minor"/>
    </font>
    <font>
      <sz val="14"/>
      <color rgb="FF005DA2"/>
      <name val="Calibri"/>
      <family val="2"/>
      <charset val="238"/>
      <scheme val="minor"/>
    </font>
    <font>
      <b/>
      <sz val="20"/>
      <color rgb="FF005DA2"/>
      <name val="Calibri"/>
      <family val="2"/>
      <charset val="238"/>
      <scheme val="minor"/>
    </font>
    <font>
      <sz val="10"/>
      <color theme="4"/>
      <name val="Calibri"/>
      <family val="2"/>
      <charset val="238"/>
      <scheme val="minor"/>
    </font>
    <font>
      <b/>
      <sz val="10"/>
      <color theme="3"/>
      <name val="Arial"/>
      <family val="2"/>
      <charset val="238"/>
    </font>
    <font>
      <b/>
      <sz val="14"/>
      <color theme="2" tint="-0.499984740745262"/>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sz val="14"/>
      <name val="Arial"/>
      <family val="2"/>
      <charset val="238"/>
    </font>
    <font>
      <strike/>
      <sz val="10"/>
      <name val="Calibri"/>
      <family val="2"/>
      <charset val="238"/>
      <scheme val="minor"/>
    </font>
    <font>
      <b/>
      <sz val="9"/>
      <color theme="2" tint="-0.499984740745262"/>
      <name val="Calibri"/>
      <family val="2"/>
      <charset val="238"/>
      <scheme val="minor"/>
    </font>
    <font>
      <sz val="9"/>
      <color theme="0"/>
      <name val="Arial"/>
      <family val="2"/>
      <charset val="238"/>
    </font>
    <font>
      <sz val="10"/>
      <name val="Arial CE"/>
      <charset val="238"/>
    </font>
    <font>
      <b/>
      <vertAlign val="subscript"/>
      <sz val="9"/>
      <name val="Calibri"/>
      <family val="2"/>
      <charset val="238"/>
      <scheme val="minor"/>
    </font>
    <font>
      <b/>
      <sz val="9"/>
      <name val="Arial"/>
      <family val="2"/>
      <charset val="238"/>
    </font>
    <font>
      <b/>
      <vertAlign val="subscript"/>
      <sz val="14"/>
      <color theme="2" tint="-0.499984740745262"/>
      <name val="Calibri"/>
      <family val="2"/>
      <charset val="238"/>
      <scheme val="minor"/>
    </font>
    <font>
      <sz val="11"/>
      <name val="Arial"/>
      <family val="2"/>
      <charset val="238"/>
    </font>
    <font>
      <sz val="9"/>
      <color rgb="FFFF0000"/>
      <name val="Arial"/>
      <family val="2"/>
      <charset val="238"/>
    </font>
  </fonts>
  <fills count="2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theme="2" tint="-9.9978637043366805E-2"/>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style="thick">
        <color theme="0"/>
      </left>
      <right/>
      <top style="thin">
        <color theme="0" tint="-0.24994659260841701"/>
      </top>
      <bottom style="thin">
        <color theme="0" tint="-0.24994659260841701"/>
      </bottom>
      <diagonal/>
    </border>
    <border>
      <left/>
      <right style="thick">
        <color theme="0"/>
      </right>
      <top style="thin">
        <color theme="0" tint="-0.24994659260841701"/>
      </top>
      <bottom style="thin">
        <color theme="0" tint="-0.24994659260841701"/>
      </bottom>
      <diagonal/>
    </border>
    <border>
      <left style="thick">
        <color theme="0"/>
      </left>
      <right style="thick">
        <color theme="0"/>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right/>
      <top/>
      <bottom style="thin">
        <color theme="2" tint="-0.499984740745262"/>
      </bottom>
      <diagonal/>
    </border>
    <border>
      <left/>
      <right/>
      <top style="thin">
        <color theme="2" tint="-0.499984740745262"/>
      </top>
      <bottom style="thin">
        <color theme="0" tint="-0.24994659260841701"/>
      </bottom>
      <diagonal/>
    </border>
    <border>
      <left style="thin">
        <color theme="2" tint="-0.499984740745262"/>
      </left>
      <right/>
      <top style="thin">
        <color theme="0" tint="-0.24994659260841701"/>
      </top>
      <bottom style="thin">
        <color theme="0" tint="-0.24994659260841701"/>
      </bottom>
      <diagonal/>
    </border>
    <border>
      <left/>
      <right style="thin">
        <color theme="2" tint="-0.499984740745262"/>
      </right>
      <top style="thin">
        <color theme="0" tint="-0.24994659260841701"/>
      </top>
      <bottom style="thin">
        <color theme="0" tint="-0.24994659260841701"/>
      </bottom>
      <diagonal/>
    </border>
    <border>
      <left style="thin">
        <color theme="2" tint="-0.499984740745262"/>
      </left>
      <right/>
      <top/>
      <bottom style="thin">
        <color theme="0" tint="-0.24994659260841701"/>
      </bottom>
      <diagonal/>
    </border>
    <border>
      <left/>
      <right style="thin">
        <color theme="2" tint="-0.499984740745262"/>
      </right>
      <top/>
      <bottom style="thin">
        <color theme="0" tint="-0.24994659260841701"/>
      </bottom>
      <diagonal/>
    </border>
    <border>
      <left style="thin">
        <color theme="2" tint="-0.499984740745262"/>
      </left>
      <right style="thick">
        <color theme="0"/>
      </right>
      <top style="thin">
        <color theme="0" tint="-0.24994659260841701"/>
      </top>
      <bottom style="thin">
        <color theme="0" tint="-0.24994659260841701"/>
      </bottom>
      <diagonal/>
    </border>
    <border>
      <left style="thick">
        <color theme="0"/>
      </left>
      <right style="thin">
        <color theme="2" tint="-0.499984740745262"/>
      </right>
      <top style="thin">
        <color theme="0" tint="-0.24994659260841701"/>
      </top>
      <bottom style="thin">
        <color theme="0" tint="-0.24994659260841701"/>
      </bottom>
      <diagonal/>
    </border>
    <border>
      <left style="thin">
        <color theme="2" tint="-0.499984740745262"/>
      </left>
      <right/>
      <top style="thin">
        <color theme="0" tint="-0.24994659260841701"/>
      </top>
      <bottom style="medium">
        <color theme="2" tint="-0.499984740745262"/>
      </bottom>
      <diagonal/>
    </border>
    <border>
      <left/>
      <right style="thin">
        <color theme="2" tint="-0.499984740745262"/>
      </right>
      <top style="thin">
        <color theme="0" tint="-0.24994659260841701"/>
      </top>
      <bottom style="medium">
        <color theme="2" tint="-0.499984740745262"/>
      </bottom>
      <diagonal/>
    </border>
    <border>
      <left style="thin">
        <color theme="2" tint="-0.499984740745262"/>
      </left>
      <right/>
      <top/>
      <bottom/>
      <diagonal/>
    </border>
    <border>
      <left/>
      <right style="thin">
        <color theme="2" tint="-0.499984740745262"/>
      </right>
      <top/>
      <bottom/>
      <diagonal/>
    </border>
    <border>
      <left style="thin">
        <color theme="2" tint="-0.499984740745262"/>
      </left>
      <right/>
      <top/>
      <bottom style="medium">
        <color theme="2" tint="-0.499984740745262"/>
      </bottom>
      <diagonal/>
    </border>
    <border>
      <left/>
      <right style="thin">
        <color theme="2" tint="-0.499984740745262"/>
      </right>
      <top/>
      <bottom style="medium">
        <color theme="2" tint="-0.499984740745262"/>
      </bottom>
      <diagonal/>
    </border>
    <border>
      <left style="thin">
        <color theme="2" tint="-0.499984740745262"/>
      </left>
      <right/>
      <top style="thin">
        <color theme="0" tint="-0.24994659260841701"/>
      </top>
      <bottom style="thin">
        <color theme="2" tint="-0.499984740745262"/>
      </bottom>
      <diagonal/>
    </border>
    <border>
      <left/>
      <right style="thin">
        <color theme="2" tint="-0.499984740745262"/>
      </right>
      <top style="thin">
        <color theme="0" tint="-0.24994659260841701"/>
      </top>
      <bottom style="thin">
        <color theme="2" tint="-0.499984740745262"/>
      </bottom>
      <diagonal/>
    </border>
    <border>
      <left style="thin">
        <color theme="2" tint="-0.499984740745262"/>
      </left>
      <right/>
      <top/>
      <bottom style="thin">
        <color theme="2" tint="-0.499984740745262"/>
      </bottom>
      <diagonal/>
    </border>
    <border>
      <left/>
      <right style="thin">
        <color theme="2" tint="-0.499984740745262"/>
      </right>
      <top style="thin">
        <color theme="0" tint="-0.24994659260841701"/>
      </top>
      <bottom/>
      <diagonal/>
    </border>
    <border>
      <left style="thin">
        <color theme="2" tint="-0.499984740745262"/>
      </left>
      <right/>
      <top style="thin">
        <color theme="2" tint="-0.499984740745262"/>
      </top>
      <bottom style="thin">
        <color theme="0" tint="-0.24994659260841701"/>
      </bottom>
      <diagonal/>
    </border>
    <border>
      <left/>
      <right/>
      <top style="medium">
        <color theme="2" tint="-0.499984740745262"/>
      </top>
      <bottom/>
      <diagonal/>
    </border>
    <border>
      <left style="thin">
        <color theme="2" tint="-0.499984740745262"/>
      </left>
      <right style="medium">
        <color theme="0"/>
      </right>
      <top style="thin">
        <color theme="0" tint="-0.24994659260841701"/>
      </top>
      <bottom style="thin">
        <color theme="0" tint="-0.24994659260841701"/>
      </bottom>
      <diagonal/>
    </border>
    <border>
      <left/>
      <right style="medium">
        <color theme="0"/>
      </right>
      <top style="thin">
        <color theme="0" tint="-0.24994659260841701"/>
      </top>
      <bottom style="thin">
        <color theme="0" tint="-0.24994659260841701"/>
      </bottom>
      <diagonal/>
    </border>
    <border>
      <left style="medium">
        <color theme="0"/>
      </left>
      <right style="medium">
        <color theme="0"/>
      </right>
      <top style="thin">
        <color theme="0" tint="-0.24994659260841701"/>
      </top>
      <bottom style="thin">
        <color theme="0" tint="-0.24994659260841701"/>
      </bottom>
      <diagonal/>
    </border>
    <border>
      <left style="thick">
        <color theme="2" tint="-9.9948118533890809E-2"/>
      </left>
      <right style="thick">
        <color theme="2" tint="-9.9948118533890809E-2"/>
      </right>
      <top/>
      <bottom style="thin">
        <color theme="0" tint="-0.24994659260841701"/>
      </bottom>
      <diagonal/>
    </border>
    <border>
      <left style="thin">
        <color theme="2" tint="-0.499984740745262"/>
      </left>
      <right style="medium">
        <color theme="0"/>
      </right>
      <top style="thin">
        <color theme="0" tint="-0.24994659260841701"/>
      </top>
      <bottom style="medium">
        <color theme="2" tint="-0.499984740745262"/>
      </bottom>
      <diagonal/>
    </border>
    <border>
      <left/>
      <right style="medium">
        <color theme="0"/>
      </right>
      <top style="thin">
        <color theme="0" tint="-0.24994659260841701"/>
      </top>
      <bottom style="medium">
        <color theme="2" tint="-0.499984740745262"/>
      </bottom>
      <diagonal/>
    </border>
    <border>
      <left style="medium">
        <color theme="0"/>
      </left>
      <right style="medium">
        <color theme="0"/>
      </right>
      <top style="thin">
        <color theme="0" tint="-0.24994659260841701"/>
      </top>
      <bottom style="medium">
        <color theme="2" tint="-0.499984740745262"/>
      </bottom>
      <diagonal/>
    </border>
    <border>
      <left/>
      <right style="thin">
        <color theme="2" tint="-0.499984740745262"/>
      </right>
      <top style="thin">
        <color theme="2" tint="-0.499984740745262"/>
      </top>
      <bottom style="thin">
        <color theme="0" tint="-0.24994659260841701"/>
      </bottom>
      <diagonal/>
    </border>
    <border>
      <left/>
      <right style="thin">
        <color theme="2" tint="-0.499984740745262"/>
      </right>
      <top style="thin">
        <color theme="2" tint="-0.499984740745262"/>
      </top>
      <bottom/>
      <diagonal/>
    </border>
    <border>
      <left/>
      <right style="thin">
        <color theme="2" tint="-0.499984740745262"/>
      </right>
      <top/>
      <bottom style="thin">
        <color theme="2" tint="-0.499984740745262"/>
      </bottom>
      <diagonal/>
    </border>
  </borders>
  <cellStyleXfs count="46">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5" fillId="11" borderId="0" applyNumberFormat="0" applyBorder="0" applyAlignment="0" applyProtection="0"/>
    <xf numFmtId="0" fontId="6" fillId="12" borderId="1" applyNumberFormat="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7" borderId="0" applyNumberFormat="0" applyBorder="0" applyAlignment="0" applyProtection="0"/>
    <xf numFmtId="0" fontId="2" fillId="4" borderId="5" applyNumberFormat="0" applyFont="0" applyAlignment="0" applyProtection="0"/>
    <xf numFmtId="0" fontId="12" fillId="0" borderId="6" applyNumberFormat="0" applyFill="0" applyAlignment="0" applyProtection="0"/>
    <xf numFmtId="0" fontId="13" fillId="6" borderId="0" applyNumberFormat="0" applyBorder="0" applyAlignment="0" applyProtection="0"/>
    <xf numFmtId="0" fontId="12" fillId="0" borderId="0" applyNumberFormat="0" applyFill="0" applyBorder="0" applyAlignment="0" applyProtection="0"/>
    <xf numFmtId="0" fontId="14" fillId="7" borderId="7" applyNumberFormat="0" applyAlignment="0" applyProtection="0"/>
    <xf numFmtId="0" fontId="15" fillId="13" borderId="7" applyNumberFormat="0" applyAlignment="0" applyProtection="0"/>
    <xf numFmtId="0" fontId="16" fillId="13" borderId="8" applyNumberFormat="0" applyAlignment="0" applyProtection="0"/>
    <xf numFmtId="0" fontId="17" fillId="0" borderId="0" applyNumberFormat="0" applyFill="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9" fontId="21" fillId="0" borderId="0" applyFont="0" applyFill="0" applyBorder="0" applyAlignment="0" applyProtection="0"/>
    <xf numFmtId="0" fontId="54" fillId="0" borderId="0"/>
    <xf numFmtId="0" fontId="1" fillId="0" borderId="0"/>
    <xf numFmtId="9" fontId="1" fillId="0" borderId="0" applyFont="0" applyFill="0" applyBorder="0" applyAlignment="0" applyProtection="0"/>
    <xf numFmtId="0" fontId="58" fillId="0" borderId="0"/>
  </cellStyleXfs>
  <cellXfs count="414">
    <xf numFmtId="0" fontId="0" fillId="0" borderId="0" xfId="0"/>
    <xf numFmtId="0" fontId="20" fillId="0" borderId="0" xfId="0" applyFont="1" applyFill="1" applyBorder="1" applyAlignment="1">
      <alignment horizontal="right" vertical="center"/>
    </xf>
    <xf numFmtId="164" fontId="24" fillId="0" borderId="0" xfId="0" applyNumberFormat="1" applyFont="1" applyFill="1" applyBorder="1"/>
    <xf numFmtId="0" fontId="20" fillId="0" borderId="0" xfId="0" applyFont="1" applyFill="1" applyBorder="1"/>
    <xf numFmtId="0" fontId="27" fillId="0" borderId="0" xfId="0" applyFont="1" applyFill="1" applyBorder="1" applyAlignment="1">
      <alignment horizontal="right" vertical="top"/>
    </xf>
    <xf numFmtId="0" fontId="23" fillId="0" borderId="0" xfId="0" applyFont="1" applyFill="1" applyBorder="1"/>
    <xf numFmtId="164" fontId="22" fillId="0" borderId="10" xfId="0" applyNumberFormat="1" applyFont="1" applyFill="1" applyBorder="1"/>
    <xf numFmtId="164" fontId="22" fillId="0" borderId="14" xfId="0" applyNumberFormat="1" applyFont="1" applyFill="1" applyBorder="1"/>
    <xf numFmtId="164" fontId="22" fillId="0" borderId="15" xfId="0" applyNumberFormat="1" applyFont="1" applyFill="1" applyBorder="1"/>
    <xf numFmtId="0" fontId="24" fillId="0" borderId="0" xfId="0" applyFont="1" applyFill="1" applyBorder="1" applyAlignment="1">
      <alignment vertical="center"/>
    </xf>
    <xf numFmtId="164" fontId="29" fillId="0" borderId="0" xfId="0" applyNumberFormat="1" applyFont="1" applyFill="1" applyBorder="1" applyAlignment="1" applyProtection="1">
      <alignment horizontal="right" vertical="center"/>
    </xf>
    <xf numFmtId="164" fontId="29" fillId="0" borderId="12" xfId="0" applyNumberFormat="1" applyFont="1" applyFill="1" applyBorder="1" applyAlignment="1" applyProtection="1">
      <alignment horizontal="right" vertical="center"/>
    </xf>
    <xf numFmtId="164" fontId="29" fillId="0" borderId="14" xfId="0" applyNumberFormat="1" applyFont="1" applyFill="1" applyBorder="1" applyAlignment="1" applyProtection="1">
      <alignment horizontal="right" vertical="center"/>
    </xf>
    <xf numFmtId="0" fontId="22" fillId="0" borderId="0" xfId="0" applyFont="1" applyFill="1" applyBorder="1"/>
    <xf numFmtId="164" fontId="22" fillId="0" borderId="0" xfId="0" applyNumberFormat="1" applyFont="1" applyFill="1" applyBorder="1"/>
    <xf numFmtId="0" fontId="24" fillId="0" borderId="0" xfId="0" applyFont="1" applyFill="1" applyBorder="1" applyAlignment="1">
      <alignment horizontal="right"/>
    </xf>
    <xf numFmtId="164" fontId="22" fillId="0" borderId="12" xfId="0" applyNumberFormat="1" applyFont="1" applyFill="1" applyBorder="1"/>
    <xf numFmtId="0" fontId="26" fillId="0" borderId="0" xfId="0" applyFont="1" applyFill="1" applyBorder="1"/>
    <xf numFmtId="9" fontId="26" fillId="0" borderId="0" xfId="41" applyFont="1" applyFill="1" applyBorder="1"/>
    <xf numFmtId="164" fontId="22" fillId="0" borderId="9" xfId="0" applyNumberFormat="1" applyFont="1" applyFill="1" applyBorder="1"/>
    <xf numFmtId="0" fontId="35" fillId="0" borderId="0" xfId="0" applyFont="1" applyFill="1" applyBorder="1" applyAlignment="1">
      <alignment horizontal="right" vertical="center"/>
    </xf>
    <xf numFmtId="0" fontId="44" fillId="0" borderId="0" xfId="0" applyFont="1" applyFill="1" applyBorder="1"/>
    <xf numFmtId="0" fontId="22" fillId="0" borderId="0" xfId="0" applyFont="1" applyFill="1" applyBorder="1" applyAlignment="1">
      <alignment vertical="top" wrapText="1"/>
    </xf>
    <xf numFmtId="0" fontId="24" fillId="19" borderId="0" xfId="0" applyFont="1" applyFill="1" applyBorder="1" applyAlignment="1">
      <alignment horizontal="right" vertical="top" wrapText="1"/>
    </xf>
    <xf numFmtId="0" fontId="22" fillId="19" borderId="9" xfId="0" applyFont="1" applyFill="1" applyBorder="1"/>
    <xf numFmtId="0" fontId="22" fillId="0" borderId="15" xfId="0" applyFont="1" applyFill="1" applyBorder="1" applyAlignment="1">
      <alignment horizontal="left" vertical="center" indent="1"/>
    </xf>
    <xf numFmtId="0" fontId="22" fillId="19" borderId="0" xfId="0" applyFont="1" applyFill="1" applyBorder="1"/>
    <xf numFmtId="0" fontId="22" fillId="0" borderId="15" xfId="0" applyFont="1" applyFill="1" applyBorder="1" applyAlignment="1">
      <alignment horizontal="left" indent="1"/>
    </xf>
    <xf numFmtId="0" fontId="22" fillId="0" borderId="0" xfId="0" applyFont="1" applyFill="1" applyBorder="1" applyAlignment="1">
      <alignment horizontal="left" indent="1"/>
    </xf>
    <xf numFmtId="0" fontId="22" fillId="0" borderId="11" xfId="0" applyFont="1" applyFill="1" applyBorder="1" applyAlignment="1">
      <alignment horizontal="left" indent="1"/>
    </xf>
    <xf numFmtId="0" fontId="22" fillId="0" borderId="0" xfId="0" applyFont="1" applyFill="1" applyBorder="1" applyAlignment="1">
      <alignment horizontal="left" vertical="center" indent="1"/>
    </xf>
    <xf numFmtId="164" fontId="22" fillId="0" borderId="16" xfId="0" applyNumberFormat="1" applyFont="1" applyFill="1" applyBorder="1"/>
    <xf numFmtId="0" fontId="22" fillId="0" borderId="0" xfId="0" applyFont="1" applyFill="1" applyBorder="1" applyAlignment="1">
      <alignment horizontal="left" wrapText="1" indent="1"/>
    </xf>
    <xf numFmtId="0" fontId="22" fillId="0" borderId="15" xfId="0" applyFont="1" applyFill="1" applyBorder="1" applyAlignment="1">
      <alignment horizontal="left" wrapText="1" indent="1"/>
    </xf>
    <xf numFmtId="164" fontId="22" fillId="0" borderId="16" xfId="0" applyNumberFormat="1" applyFont="1" applyFill="1" applyBorder="1" applyAlignment="1"/>
    <xf numFmtId="0" fontId="22" fillId="0" borderId="25" xfId="0" applyFont="1" applyFill="1" applyBorder="1" applyAlignment="1">
      <alignment horizontal="left" indent="1"/>
    </xf>
    <xf numFmtId="164" fontId="22" fillId="0" borderId="0" xfId="0" applyNumberFormat="1" applyFont="1" applyFill="1" applyBorder="1" applyAlignment="1"/>
    <xf numFmtId="0" fontId="22" fillId="0" borderId="9" xfId="0" applyFont="1" applyFill="1" applyBorder="1" applyAlignment="1">
      <alignment horizontal="left" indent="1"/>
    </xf>
    <xf numFmtId="0" fontId="22" fillId="0" borderId="14" xfId="0" applyFont="1" applyFill="1" applyBorder="1" applyAlignment="1">
      <alignment horizontal="left" indent="1"/>
    </xf>
    <xf numFmtId="0" fontId="22" fillId="0" borderId="0" xfId="0" applyNumberFormat="1" applyFont="1" applyFill="1" applyBorder="1" applyAlignment="1"/>
    <xf numFmtId="164" fontId="22" fillId="20" borderId="9" xfId="0" applyNumberFormat="1" applyFont="1" applyFill="1" applyBorder="1" applyAlignment="1">
      <alignment horizontal="right"/>
    </xf>
    <xf numFmtId="164" fontId="22" fillId="20" borderId="16" xfId="0" applyNumberFormat="1" applyFont="1" applyFill="1" applyBorder="1" applyAlignment="1">
      <alignment horizontal="right"/>
    </xf>
    <xf numFmtId="164" fontId="22" fillId="20" borderId="14" xfId="0" applyNumberFormat="1" applyFont="1" applyFill="1" applyBorder="1" applyAlignment="1">
      <alignment horizontal="right"/>
    </xf>
    <xf numFmtId="0" fontId="24" fillId="19" borderId="20" xfId="0" applyFont="1" applyFill="1" applyBorder="1" applyAlignment="1">
      <alignment horizontal="center" vertical="center"/>
    </xf>
    <xf numFmtId="164" fontId="22" fillId="0" borderId="14" xfId="0" applyNumberFormat="1" applyFont="1" applyFill="1" applyBorder="1" applyAlignment="1"/>
    <xf numFmtId="164" fontId="22" fillId="0" borderId="26" xfId="0" applyNumberFormat="1" applyFont="1" applyFill="1" applyBorder="1"/>
    <xf numFmtId="0" fontId="24" fillId="0" borderId="0" xfId="0" applyFont="1" applyFill="1" applyBorder="1"/>
    <xf numFmtId="0" fontId="22" fillId="0" borderId="16" xfId="0" applyFont="1" applyFill="1" applyBorder="1" applyAlignment="1">
      <alignment horizontal="left" wrapText="1" indent="1"/>
    </xf>
    <xf numFmtId="0" fontId="22" fillId="0" borderId="16" xfId="0" applyFont="1" applyFill="1" applyBorder="1" applyAlignment="1">
      <alignment horizontal="left" indent="1"/>
    </xf>
    <xf numFmtId="0" fontId="24" fillId="19" borderId="21" xfId="0" applyFont="1" applyFill="1" applyBorder="1" applyAlignment="1">
      <alignment horizontal="center" vertical="center"/>
    </xf>
    <xf numFmtId="164" fontId="22" fillId="20" borderId="9" xfId="0" applyNumberFormat="1" applyFont="1" applyFill="1" applyBorder="1"/>
    <xf numFmtId="164" fontId="22" fillId="20" borderId="16" xfId="0" applyNumberFormat="1" applyFont="1" applyFill="1" applyBorder="1"/>
    <xf numFmtId="164" fontId="22" fillId="0" borderId="28" xfId="0" applyNumberFormat="1" applyFont="1" applyFill="1" applyBorder="1"/>
    <xf numFmtId="164" fontId="26" fillId="0" borderId="0" xfId="0" applyNumberFormat="1" applyFont="1" applyFill="1" applyBorder="1"/>
    <xf numFmtId="0" fontId="27" fillId="0" borderId="0" xfId="0" applyFont="1" applyFill="1" applyBorder="1" applyAlignment="1"/>
    <xf numFmtId="0" fontId="22" fillId="0" borderId="25" xfId="0" applyFont="1" applyFill="1" applyBorder="1" applyAlignment="1">
      <alignment horizontal="left" vertical="center" indent="1"/>
    </xf>
    <xf numFmtId="0" fontId="22" fillId="19" borderId="0" xfId="0" applyFont="1" applyFill="1"/>
    <xf numFmtId="0" fontId="24" fillId="19" borderId="0" xfId="0" applyFont="1" applyFill="1" applyBorder="1" applyAlignment="1">
      <alignment horizontal="right"/>
    </xf>
    <xf numFmtId="0" fontId="22" fillId="0" borderId="16" xfId="0" applyFont="1" applyFill="1" applyBorder="1" applyAlignment="1">
      <alignment horizontal="left" vertical="center" indent="1"/>
    </xf>
    <xf numFmtId="0" fontId="22" fillId="0" borderId="14" xfId="0" applyFont="1" applyFill="1" applyBorder="1" applyAlignment="1">
      <alignment horizontal="left" vertical="center" indent="1"/>
    </xf>
    <xf numFmtId="0" fontId="24" fillId="19" borderId="21" xfId="0" applyFont="1" applyFill="1" applyBorder="1" applyAlignment="1">
      <alignment horizontal="center" vertical="center"/>
    </xf>
    <xf numFmtId="0" fontId="24" fillId="19" borderId="20" xfId="0" applyFont="1" applyFill="1" applyBorder="1" applyAlignment="1">
      <alignment horizontal="center"/>
    </xf>
    <xf numFmtId="0" fontId="24" fillId="19" borderId="21" xfId="0" applyFont="1" applyFill="1" applyBorder="1" applyAlignment="1">
      <alignment horizontal="center"/>
    </xf>
    <xf numFmtId="164" fontId="24" fillId="18" borderId="28" xfId="0" applyNumberFormat="1" applyFont="1" applyFill="1" applyBorder="1"/>
    <xf numFmtId="164" fontId="24" fillId="18" borderId="9" xfId="0" applyNumberFormat="1" applyFont="1" applyFill="1" applyBorder="1"/>
    <xf numFmtId="0" fontId="22" fillId="0" borderId="13" xfId="0" applyFont="1" applyFill="1" applyBorder="1" applyAlignment="1">
      <alignment horizontal="left" vertical="center" indent="1"/>
    </xf>
    <xf numFmtId="164" fontId="24" fillId="18" borderId="9" xfId="0" applyNumberFormat="1" applyFont="1" applyFill="1" applyBorder="1" applyAlignment="1">
      <alignment horizontal="right"/>
    </xf>
    <xf numFmtId="164" fontId="24" fillId="18" borderId="16" xfId="0" applyNumberFormat="1" applyFont="1" applyFill="1" applyBorder="1"/>
    <xf numFmtId="0" fontId="22" fillId="19" borderId="0" xfId="0" applyFont="1" applyFill="1" applyBorder="1" applyAlignment="1">
      <alignment horizontal="right" vertical="center"/>
    </xf>
    <xf numFmtId="0" fontId="24" fillId="19" borderId="17" xfId="0" applyFont="1" applyFill="1" applyBorder="1" applyAlignment="1">
      <alignment horizontal="center"/>
    </xf>
    <xf numFmtId="0" fontId="22" fillId="0" borderId="0" xfId="0" applyFont="1" applyFill="1" applyBorder="1" applyAlignment="1">
      <alignment horizontal="left" vertical="center"/>
    </xf>
    <xf numFmtId="0" fontId="22" fillId="0" borderId="0" xfId="0" applyFont="1" applyFill="1" applyBorder="1" applyAlignment="1">
      <alignment horizontal="right"/>
    </xf>
    <xf numFmtId="164" fontId="24" fillId="0" borderId="0" xfId="0" applyNumberFormat="1" applyFont="1" applyFill="1" applyBorder="1" applyAlignment="1">
      <alignment horizontal="center"/>
    </xf>
    <xf numFmtId="167" fontId="22" fillId="0" borderId="0" xfId="41" applyNumberFormat="1" applyFont="1" applyFill="1" applyBorder="1"/>
    <xf numFmtId="167" fontId="22" fillId="0" borderId="16" xfId="0" applyNumberFormat="1" applyFont="1" applyFill="1" applyBorder="1" applyAlignment="1">
      <alignment vertical="center"/>
    </xf>
    <xf numFmtId="167" fontId="22" fillId="0" borderId="14" xfId="0" applyNumberFormat="1" applyFont="1" applyFill="1" applyBorder="1" applyAlignment="1">
      <alignment vertical="center"/>
    </xf>
    <xf numFmtId="167" fontId="22" fillId="0" borderId="0" xfId="0" applyNumberFormat="1" applyFont="1" applyFill="1" applyBorder="1"/>
    <xf numFmtId="0" fontId="24" fillId="18" borderId="16" xfId="0" applyFont="1" applyFill="1" applyBorder="1" applyAlignment="1">
      <alignment horizontal="left"/>
    </xf>
    <xf numFmtId="167" fontId="22" fillId="18" borderId="16" xfId="41" applyNumberFormat="1" applyFont="1" applyFill="1" applyBorder="1" applyAlignment="1"/>
    <xf numFmtId="167" fontId="22" fillId="18" borderId="16" xfId="0" applyNumberFormat="1" applyFont="1" applyFill="1" applyBorder="1" applyAlignment="1">
      <alignment vertical="center"/>
    </xf>
    <xf numFmtId="0" fontId="22" fillId="19" borderId="18" xfId="0" applyFont="1" applyFill="1" applyBorder="1"/>
    <xf numFmtId="0" fontId="24" fillId="19" borderId="21" xfId="0" applyFont="1" applyFill="1" applyBorder="1" applyAlignment="1">
      <alignment horizontal="center"/>
    </xf>
    <xf numFmtId="0" fontId="24" fillId="19" borderId="0" xfId="0" applyFont="1" applyFill="1" applyBorder="1" applyAlignment="1">
      <alignment horizontal="right"/>
    </xf>
    <xf numFmtId="0" fontId="26" fillId="0" borderId="0" xfId="41" applyNumberFormat="1" applyFont="1" applyFill="1" applyBorder="1"/>
    <xf numFmtId="0" fontId="25" fillId="0" borderId="0" xfId="0" applyFont="1" applyFill="1" applyBorder="1" applyAlignment="1">
      <alignment horizontal="right"/>
    </xf>
    <xf numFmtId="0" fontId="26" fillId="0" borderId="0" xfId="0" applyFont="1" applyFill="1" applyBorder="1" applyAlignment="1">
      <alignment horizontal="right"/>
    </xf>
    <xf numFmtId="0" fontId="25" fillId="0" borderId="0" xfId="0" applyFont="1" applyFill="1" applyBorder="1" applyAlignment="1">
      <alignment horizontal="center"/>
    </xf>
    <xf numFmtId="164" fontId="25" fillId="0" borderId="0" xfId="0" applyNumberFormat="1" applyFont="1" applyFill="1" applyBorder="1" applyAlignment="1">
      <alignment horizontal="center"/>
    </xf>
    <xf numFmtId="164" fontId="25" fillId="0" borderId="0" xfId="0" applyNumberFormat="1" applyFont="1" applyFill="1" applyBorder="1"/>
    <xf numFmtId="164" fontId="22" fillId="0" borderId="27" xfId="0" applyNumberFormat="1" applyFont="1" applyFill="1" applyBorder="1" applyAlignment="1">
      <alignment vertical="center"/>
    </xf>
    <xf numFmtId="164" fontId="22" fillId="0" borderId="29" xfId="0" applyNumberFormat="1" applyFont="1" applyFill="1" applyBorder="1" applyAlignment="1">
      <alignment vertical="center"/>
    </xf>
    <xf numFmtId="0" fontId="24" fillId="0" borderId="0" xfId="0" applyFont="1" applyFill="1" applyBorder="1" applyAlignment="1">
      <alignment horizontal="center"/>
    </xf>
    <xf numFmtId="0" fontId="22" fillId="0" borderId="0" xfId="0" applyFont="1" applyFill="1" applyBorder="1" applyAlignment="1">
      <alignment vertical="center" wrapText="1"/>
    </xf>
    <xf numFmtId="0" fontId="26" fillId="0" borderId="0" xfId="41" applyNumberFormat="1" applyFont="1" applyFill="1" applyBorder="1" applyAlignment="1"/>
    <xf numFmtId="0" fontId="22" fillId="0" borderId="0" xfId="0" applyNumberFormat="1" applyFont="1" applyFill="1" applyBorder="1" applyAlignment="1">
      <alignment wrapText="1"/>
    </xf>
    <xf numFmtId="0" fontId="24" fillId="19" borderId="9" xfId="0" applyFont="1" applyFill="1" applyBorder="1" applyAlignment="1">
      <alignment horizontal="center"/>
    </xf>
    <xf numFmtId="0" fontId="24" fillId="19" borderId="22" xfId="0" applyFont="1" applyFill="1" applyBorder="1" applyAlignment="1">
      <alignment horizontal="center"/>
    </xf>
    <xf numFmtId="0" fontId="24" fillId="19" borderId="20" xfId="0" applyFont="1" applyFill="1" applyBorder="1" applyAlignment="1">
      <alignment horizontal="center" vertical="center"/>
    </xf>
    <xf numFmtId="0" fontId="1" fillId="0" borderId="0" xfId="0" applyFont="1" applyFill="1"/>
    <xf numFmtId="0" fontId="20" fillId="0" borderId="0" xfId="0" applyFont="1" applyFill="1" applyBorder="1" applyAlignment="1"/>
    <xf numFmtId="0" fontId="38" fillId="0" borderId="0" xfId="0" applyFont="1" applyFill="1" applyBorder="1" applyAlignment="1">
      <alignment horizontal="center" vertical="center"/>
    </xf>
    <xf numFmtId="49" fontId="42" fillId="0" borderId="0" xfId="0" applyNumberFormat="1" applyFont="1" applyFill="1" applyBorder="1" applyAlignment="1">
      <alignment vertical="center"/>
    </xf>
    <xf numFmtId="0" fontId="34" fillId="0" borderId="0" xfId="0" applyFont="1" applyFill="1" applyBorder="1"/>
    <xf numFmtId="0" fontId="37" fillId="0" borderId="0" xfId="0" applyFont="1" applyFill="1" applyBorder="1" applyAlignment="1"/>
    <xf numFmtId="0" fontId="20" fillId="0" borderId="0" xfId="0" applyFont="1" applyFill="1" applyBorder="1" applyAlignment="1">
      <alignment horizontal="left" vertical="center"/>
    </xf>
    <xf numFmtId="0" fontId="37" fillId="0" borderId="0" xfId="0" applyFont="1" applyFill="1" applyBorder="1" applyAlignment="1">
      <alignment horizontal="center"/>
    </xf>
    <xf numFmtId="0" fontId="20" fillId="0" borderId="0" xfId="0" applyFont="1" applyFill="1" applyBorder="1" applyAlignment="1">
      <alignment horizontal="left" vertical="center" indent="1"/>
    </xf>
    <xf numFmtId="0" fontId="35" fillId="0" borderId="0" xfId="0" applyFont="1" applyFill="1" applyBorder="1"/>
    <xf numFmtId="0" fontId="35" fillId="0" borderId="0" xfId="0" applyFont="1" applyFill="1" applyBorder="1" applyAlignment="1">
      <alignment horizontal="left" vertical="center" indent="1"/>
    </xf>
    <xf numFmtId="49" fontId="43" fillId="0" borderId="0" xfId="0" applyNumberFormat="1" applyFont="1" applyFill="1" applyAlignment="1">
      <alignment vertical="center"/>
    </xf>
    <xf numFmtId="0" fontId="0" fillId="0" borderId="0" xfId="0" applyFill="1"/>
    <xf numFmtId="0" fontId="24" fillId="19" borderId="20" xfId="0" applyFont="1" applyFill="1" applyBorder="1" applyAlignment="1">
      <alignment horizontal="center" vertical="center"/>
    </xf>
    <xf numFmtId="0" fontId="22" fillId="0" borderId="0" xfId="0" applyFont="1" applyFill="1" applyBorder="1" applyAlignment="1"/>
    <xf numFmtId="49" fontId="45" fillId="0" borderId="0" xfId="0" applyNumberFormat="1" applyFont="1" applyFill="1" applyBorder="1" applyAlignment="1">
      <alignment horizontal="right"/>
    </xf>
    <xf numFmtId="0" fontId="19" fillId="0" borderId="0" xfId="0" applyFont="1" applyFill="1"/>
    <xf numFmtId="164" fontId="22" fillId="0" borderId="12" xfId="0" applyNumberFormat="1" applyFont="1" applyFill="1" applyBorder="1" applyAlignment="1">
      <alignment horizontal="right"/>
    </xf>
    <xf numFmtId="164" fontId="22" fillId="0" borderId="14" xfId="0" applyNumberFormat="1" applyFont="1" applyFill="1" applyBorder="1" applyAlignment="1">
      <alignment horizontal="right"/>
    </xf>
    <xf numFmtId="0" fontId="36" fillId="0" borderId="0" xfId="0" applyFont="1" applyFill="1" applyBorder="1"/>
    <xf numFmtId="164" fontId="36" fillId="0" borderId="0" xfId="0" applyNumberFormat="1" applyFont="1" applyFill="1" applyBorder="1"/>
    <xf numFmtId="165" fontId="22" fillId="0" borderId="0" xfId="0" applyNumberFormat="1" applyFont="1" applyFill="1" applyBorder="1" applyAlignment="1">
      <alignment horizontal="right"/>
    </xf>
    <xf numFmtId="0" fontId="20" fillId="0" borderId="0" xfId="0" applyNumberFormat="1" applyFont="1" applyFill="1" applyBorder="1"/>
    <xf numFmtId="0" fontId="27" fillId="0" borderId="0" xfId="0" applyFont="1" applyFill="1" applyBorder="1" applyAlignment="1">
      <alignment vertical="top"/>
    </xf>
    <xf numFmtId="164" fontId="22" fillId="0" borderId="9" xfId="0" applyNumberFormat="1" applyFont="1" applyFill="1" applyBorder="1" applyAlignment="1">
      <alignment horizontal="right"/>
    </xf>
    <xf numFmtId="0" fontId="48" fillId="0" borderId="0" xfId="0" applyFont="1" applyFill="1" applyBorder="1"/>
    <xf numFmtId="0" fontId="52" fillId="0" borderId="0" xfId="0" applyFont="1" applyFill="1" applyBorder="1"/>
    <xf numFmtId="0" fontId="22" fillId="0" borderId="0" xfId="0" applyFont="1" applyFill="1"/>
    <xf numFmtId="0" fontId="23" fillId="0" borderId="0" xfId="0" applyFont="1" applyFill="1"/>
    <xf numFmtId="0" fontId="28" fillId="0" borderId="0" xfId="0" applyFont="1" applyFill="1" applyBorder="1" applyAlignment="1"/>
    <xf numFmtId="0" fontId="50" fillId="0" borderId="0" xfId="0" applyFont="1" applyFill="1"/>
    <xf numFmtId="0" fontId="18" fillId="0" borderId="0" xfId="0" applyFont="1" applyFill="1"/>
    <xf numFmtId="164" fontId="22" fillId="0" borderId="0" xfId="0" applyNumberFormat="1" applyFont="1" applyFill="1"/>
    <xf numFmtId="0" fontId="19" fillId="0" borderId="0" xfId="0" applyFont="1" applyFill="1" applyAlignment="1"/>
    <xf numFmtId="49" fontId="45" fillId="0" borderId="0" xfId="0" applyNumberFormat="1" applyFont="1" applyFill="1" applyAlignment="1">
      <alignment horizontal="left" vertical="center"/>
    </xf>
    <xf numFmtId="0" fontId="22" fillId="0" borderId="0" xfId="0" applyFont="1" applyFill="1" applyAlignment="1">
      <alignment horizontal="right"/>
    </xf>
    <xf numFmtId="0" fontId="31" fillId="0" borderId="0" xfId="0" applyFont="1" applyFill="1" applyAlignment="1">
      <alignment horizontal="center" vertical="center"/>
    </xf>
    <xf numFmtId="0" fontId="31" fillId="0" borderId="0" xfId="0" applyFont="1" applyFill="1" applyAlignment="1">
      <alignment horizontal="right" vertical="center"/>
    </xf>
    <xf numFmtId="49" fontId="32" fillId="0" borderId="0" xfId="0" applyNumberFormat="1" applyFont="1" applyFill="1" applyAlignment="1">
      <alignment vertical="center"/>
    </xf>
    <xf numFmtId="0" fontId="33" fillId="0" borderId="0" xfId="0" applyFont="1" applyFill="1"/>
    <xf numFmtId="0" fontId="24" fillId="0" borderId="0" xfId="0" applyFont="1" applyFill="1" applyAlignment="1"/>
    <xf numFmtId="0" fontId="44" fillId="0" borderId="0" xfId="0" applyFont="1" applyFill="1" applyAlignment="1">
      <alignment horizontal="left" vertical="center"/>
    </xf>
    <xf numFmtId="0" fontId="45" fillId="0" borderId="0" xfId="0" applyFont="1" applyFill="1" applyAlignment="1">
      <alignment horizontal="left" vertical="center"/>
    </xf>
    <xf numFmtId="0" fontId="20" fillId="0" borderId="0" xfId="0" applyFont="1" applyFill="1"/>
    <xf numFmtId="0" fontId="20" fillId="0" borderId="0" xfId="0" applyFont="1" applyFill="1" applyAlignment="1">
      <alignment horizontal="right"/>
    </xf>
    <xf numFmtId="0" fontId="37" fillId="0" borderId="0" xfId="0" applyFont="1" applyFill="1" applyAlignment="1"/>
    <xf numFmtId="49" fontId="37" fillId="0" borderId="9" xfId="0" applyNumberFormat="1" applyFont="1" applyFill="1" applyBorder="1" applyAlignment="1">
      <alignment horizontal="left" vertical="center"/>
    </xf>
    <xf numFmtId="0" fontId="20" fillId="0" borderId="9" xfId="0" applyFont="1" applyFill="1" applyBorder="1" applyAlignment="1">
      <alignment horizontal="left" vertical="center"/>
    </xf>
    <xf numFmtId="0" fontId="20" fillId="0" borderId="9" xfId="0" applyFont="1" applyFill="1" applyBorder="1"/>
    <xf numFmtId="0" fontId="20" fillId="0" borderId="9" xfId="0" applyFont="1" applyFill="1" applyBorder="1" applyAlignment="1">
      <alignment horizontal="right"/>
    </xf>
    <xf numFmtId="0" fontId="20" fillId="0" borderId="9" xfId="0" applyFont="1" applyFill="1" applyBorder="1" applyAlignment="1">
      <alignment horizontal="left" vertical="center" indent="1"/>
    </xf>
    <xf numFmtId="0" fontId="37" fillId="0" borderId="9" xfId="0" applyFont="1" applyFill="1" applyBorder="1" applyAlignment="1"/>
    <xf numFmtId="0" fontId="20" fillId="0" borderId="9" xfId="0" applyFont="1" applyFill="1" applyBorder="1" applyAlignment="1">
      <alignment horizontal="right" vertical="center" indent="1"/>
    </xf>
    <xf numFmtId="0" fontId="20" fillId="0" borderId="16" xfId="0" applyFont="1" applyFill="1" applyBorder="1" applyAlignment="1">
      <alignment horizontal="left" vertical="center"/>
    </xf>
    <xf numFmtId="0" fontId="20" fillId="0" borderId="16" xfId="0" applyFont="1" applyFill="1" applyBorder="1"/>
    <xf numFmtId="0" fontId="20" fillId="0" borderId="16" xfId="0" applyFont="1" applyFill="1" applyBorder="1" applyAlignment="1">
      <alignment horizontal="left" vertical="center" indent="1"/>
    </xf>
    <xf numFmtId="0" fontId="51" fillId="0" borderId="16" xfId="0" applyFont="1" applyFill="1" applyBorder="1"/>
    <xf numFmtId="0" fontId="44" fillId="0" borderId="0" xfId="0" applyFont="1" applyFill="1" applyAlignment="1">
      <alignment horizontal="left" vertical="top"/>
    </xf>
    <xf numFmtId="0" fontId="49" fillId="0" borderId="0" xfId="0" applyFont="1" applyFill="1"/>
    <xf numFmtId="0" fontId="24" fillId="0" borderId="0" xfId="0" applyFont="1" applyFill="1"/>
    <xf numFmtId="0" fontId="28" fillId="0" borderId="0" xfId="0" applyFont="1" applyFill="1"/>
    <xf numFmtId="0" fontId="47" fillId="0" borderId="0" xfId="0" applyFont="1" applyFill="1"/>
    <xf numFmtId="0" fontId="46" fillId="0" borderId="0" xfId="0" applyFont="1" applyFill="1" applyAlignment="1"/>
    <xf numFmtId="0" fontId="47" fillId="0" borderId="0" xfId="0" applyFont="1" applyFill="1" applyBorder="1"/>
    <xf numFmtId="0" fontId="28" fillId="0" borderId="0" xfId="0" applyFont="1" applyFill="1" applyAlignment="1">
      <alignment vertical="top"/>
    </xf>
    <xf numFmtId="0" fontId="22" fillId="0" borderId="0" xfId="0" applyFont="1" applyFill="1" applyAlignment="1">
      <alignment vertical="top"/>
    </xf>
    <xf numFmtId="0" fontId="47" fillId="0" borderId="0" xfId="0" applyFont="1" applyFill="1" applyAlignment="1">
      <alignment vertical="top"/>
    </xf>
    <xf numFmtId="0" fontId="22" fillId="0" borderId="0" xfId="0" applyFont="1" applyFill="1" applyAlignment="1"/>
    <xf numFmtId="0" fontId="47" fillId="0" borderId="0" xfId="0" applyFont="1" applyFill="1" applyAlignment="1"/>
    <xf numFmtId="0" fontId="44" fillId="0" borderId="0" xfId="0" applyFont="1" applyFill="1"/>
    <xf numFmtId="0" fontId="45" fillId="0" borderId="0" xfId="0" applyFont="1" applyFill="1" applyAlignment="1">
      <alignment horizontal="right"/>
    </xf>
    <xf numFmtId="164" fontId="22" fillId="0" borderId="27" xfId="0" applyNumberFormat="1" applyFont="1" applyFill="1" applyBorder="1"/>
    <xf numFmtId="167" fontId="22" fillId="0" borderId="16" xfId="41" applyNumberFormat="1" applyFont="1" applyFill="1" applyBorder="1" applyAlignment="1"/>
    <xf numFmtId="164" fontId="26" fillId="0" borderId="0" xfId="0" applyNumberFormat="1" applyFont="1" applyFill="1"/>
    <xf numFmtId="167" fontId="22" fillId="0" borderId="16" xfId="41" applyNumberFormat="1" applyFont="1" applyFill="1" applyBorder="1"/>
    <xf numFmtId="167" fontId="22" fillId="0" borderId="14" xfId="41" applyNumberFormat="1" applyFont="1" applyFill="1" applyBorder="1" applyAlignment="1"/>
    <xf numFmtId="167" fontId="22" fillId="0" borderId="14" xfId="41" applyNumberFormat="1" applyFont="1" applyFill="1" applyBorder="1"/>
    <xf numFmtId="167" fontId="22" fillId="0" borderId="15" xfId="41" applyNumberFormat="1" applyFont="1" applyFill="1" applyBorder="1"/>
    <xf numFmtId="166" fontId="22" fillId="0" borderId="0" xfId="0" applyNumberFormat="1" applyFont="1" applyFill="1" applyBorder="1"/>
    <xf numFmtId="0" fontId="27" fillId="0" borderId="0" xfId="0" applyFont="1" applyFill="1" applyAlignment="1">
      <alignment horizontal="right"/>
    </xf>
    <xf numFmtId="0" fontId="30" fillId="0" borderId="0" xfId="0" applyFont="1" applyFill="1" applyAlignment="1">
      <alignment horizontal="right"/>
    </xf>
    <xf numFmtId="166" fontId="26" fillId="0" borderId="0" xfId="0" applyNumberFormat="1" applyFont="1" applyFill="1" applyBorder="1"/>
    <xf numFmtId="167" fontId="26" fillId="0" borderId="0" xfId="41" applyNumberFormat="1" applyFont="1" applyFill="1" applyBorder="1"/>
    <xf numFmtId="0" fontId="26" fillId="0" borderId="0" xfId="0" applyFont="1" applyFill="1"/>
    <xf numFmtId="167" fontId="26" fillId="0" borderId="0" xfId="41" applyNumberFormat="1" applyFont="1" applyFill="1"/>
    <xf numFmtId="167" fontId="26" fillId="0" borderId="0" xfId="0" applyNumberFormat="1" applyFont="1" applyFill="1"/>
    <xf numFmtId="0" fontId="22" fillId="0" borderId="0" xfId="0" applyNumberFormat="1" applyFont="1" applyFill="1" applyAlignment="1"/>
    <xf numFmtId="0" fontId="26" fillId="0" borderId="0" xfId="41" applyNumberFormat="1" applyFont="1" applyFill="1" applyAlignment="1"/>
    <xf numFmtId="0" fontId="26" fillId="0" borderId="0" xfId="0" applyNumberFormat="1" applyFont="1" applyFill="1" applyAlignment="1"/>
    <xf numFmtId="0" fontId="26" fillId="0" borderId="0" xfId="0" applyNumberFormat="1" applyFont="1" applyFill="1" applyBorder="1" applyAlignment="1"/>
    <xf numFmtId="0" fontId="24" fillId="19" borderId="20" xfId="0" applyFont="1" applyFill="1" applyBorder="1" applyAlignment="1">
      <alignment horizontal="center" vertical="center"/>
    </xf>
    <xf numFmtId="0" fontId="22" fillId="0" borderId="0" xfId="0" applyFont="1" applyFill="1" applyBorder="1" applyAlignment="1"/>
    <xf numFmtId="0" fontId="24" fillId="19" borderId="20" xfId="0" applyFont="1" applyFill="1" applyBorder="1" applyAlignment="1">
      <alignment horizontal="center" vertical="center"/>
    </xf>
    <xf numFmtId="0" fontId="53" fillId="0" borderId="0" xfId="0" applyFont="1" applyFill="1"/>
    <xf numFmtId="164" fontId="53" fillId="0" borderId="0" xfId="0" applyNumberFormat="1" applyFont="1" applyFill="1"/>
    <xf numFmtId="0" fontId="24" fillId="19" borderId="9" xfId="0" applyFont="1" applyFill="1" applyBorder="1" applyAlignment="1">
      <alignment horizontal="center" vertical="center"/>
    </xf>
    <xf numFmtId="9" fontId="26" fillId="0" borderId="0" xfId="41" applyFont="1" applyFill="1"/>
    <xf numFmtId="0" fontId="24" fillId="19" borderId="9" xfId="42" applyFont="1" applyFill="1" applyBorder="1" applyAlignment="1">
      <alignment horizontal="right"/>
    </xf>
    <xf numFmtId="0" fontId="24" fillId="18" borderId="16" xfId="0" applyFont="1" applyFill="1" applyBorder="1" applyAlignment="1">
      <alignment vertical="center" wrapText="1"/>
    </xf>
    <xf numFmtId="0" fontId="25" fillId="0" borderId="0" xfId="42" applyFont="1" applyFill="1" applyBorder="1" applyAlignment="1">
      <alignment horizontal="right"/>
    </xf>
    <xf numFmtId="164" fontId="22" fillId="0" borderId="10" xfId="0" applyNumberFormat="1" applyFont="1" applyFill="1" applyBorder="1" applyAlignment="1">
      <alignment horizontal="right"/>
    </xf>
    <xf numFmtId="164" fontId="24" fillId="18" borderId="16" xfId="0" applyNumberFormat="1" applyFont="1" applyFill="1" applyBorder="1" applyAlignment="1">
      <alignment horizontal="right"/>
    </xf>
    <xf numFmtId="164" fontId="22" fillId="0" borderId="31" xfId="0" applyNumberFormat="1" applyFont="1" applyFill="1" applyBorder="1" applyAlignment="1">
      <alignment horizontal="right"/>
    </xf>
    <xf numFmtId="167" fontId="22" fillId="18" borderId="9" xfId="0" applyNumberFormat="1" applyFont="1" applyFill="1" applyBorder="1" applyAlignment="1">
      <alignment vertical="center"/>
    </xf>
    <xf numFmtId="167" fontId="22" fillId="18" borderId="33" xfId="41" applyNumberFormat="1" applyFont="1" applyFill="1" applyBorder="1" applyAlignment="1"/>
    <xf numFmtId="164" fontId="24" fillId="18" borderId="33" xfId="0" applyNumberFormat="1" applyFont="1" applyFill="1" applyBorder="1"/>
    <xf numFmtId="164" fontId="24" fillId="18" borderId="37" xfId="0" applyNumberFormat="1" applyFont="1" applyFill="1" applyBorder="1" applyAlignment="1">
      <alignment horizontal="right"/>
    </xf>
    <xf numFmtId="164" fontId="24" fillId="18" borderId="38" xfId="0" applyNumberFormat="1" applyFont="1" applyFill="1" applyBorder="1" applyAlignment="1">
      <alignment horizontal="right"/>
    </xf>
    <xf numFmtId="164" fontId="22" fillId="0" borderId="37" xfId="0" applyNumberFormat="1" applyFont="1" applyFill="1" applyBorder="1"/>
    <xf numFmtId="164" fontId="22" fillId="0" borderId="38" xfId="0" applyNumberFormat="1" applyFont="1" applyFill="1" applyBorder="1" applyAlignment="1">
      <alignment horizontal="right"/>
    </xf>
    <xf numFmtId="164" fontId="22" fillId="0" borderId="39" xfId="0" applyNumberFormat="1" applyFont="1" applyFill="1" applyBorder="1"/>
    <xf numFmtId="164" fontId="22" fillId="0" borderId="40" xfId="0" applyNumberFormat="1" applyFont="1" applyFill="1" applyBorder="1" applyAlignment="1">
      <alignment horizontal="right"/>
    </xf>
    <xf numFmtId="164" fontId="22" fillId="0" borderId="37" xfId="0" applyNumberFormat="1" applyFont="1" applyFill="1" applyBorder="1" applyAlignment="1">
      <alignment horizontal="right"/>
    </xf>
    <xf numFmtId="164" fontId="22" fillId="0" borderId="39" xfId="0" applyNumberFormat="1" applyFont="1" applyFill="1" applyBorder="1" applyAlignment="1">
      <alignment horizontal="right"/>
    </xf>
    <xf numFmtId="164" fontId="22" fillId="0" borderId="41" xfId="0" applyNumberFormat="1" applyFont="1" applyFill="1" applyBorder="1" applyAlignment="1">
      <alignment horizontal="right"/>
    </xf>
    <xf numFmtId="164" fontId="22" fillId="0" borderId="42" xfId="0" applyNumberFormat="1" applyFont="1" applyFill="1" applyBorder="1" applyAlignment="1">
      <alignment horizontal="right"/>
    </xf>
    <xf numFmtId="164" fontId="24" fillId="18" borderId="37" xfId="0" applyNumberFormat="1" applyFont="1" applyFill="1" applyBorder="1"/>
    <xf numFmtId="164" fontId="24" fillId="18" borderId="38" xfId="0" applyNumberFormat="1" applyFont="1" applyFill="1" applyBorder="1"/>
    <xf numFmtId="164" fontId="22" fillId="0" borderId="43" xfId="0" applyNumberFormat="1" applyFont="1" applyFill="1" applyBorder="1" applyAlignment="1"/>
    <xf numFmtId="164" fontId="22" fillId="0" borderId="44" xfId="0" applyNumberFormat="1" applyFont="1" applyFill="1" applyBorder="1" applyAlignment="1"/>
    <xf numFmtId="164" fontId="22" fillId="0" borderId="40" xfId="0" applyNumberFormat="1" applyFont="1" applyFill="1" applyBorder="1"/>
    <xf numFmtId="164" fontId="22" fillId="0" borderId="45" xfId="0" applyNumberFormat="1" applyFont="1" applyFill="1" applyBorder="1"/>
    <xf numFmtId="164" fontId="22" fillId="0" borderId="46" xfId="0" applyNumberFormat="1" applyFont="1" applyFill="1" applyBorder="1"/>
    <xf numFmtId="164" fontId="22" fillId="0" borderId="47" xfId="0" applyNumberFormat="1" applyFont="1" applyFill="1" applyBorder="1" applyAlignment="1">
      <alignment horizontal="right"/>
    </xf>
    <xf numFmtId="164" fontId="22" fillId="0" borderId="48" xfId="0" applyNumberFormat="1" applyFont="1" applyFill="1" applyBorder="1" applyAlignment="1">
      <alignment horizontal="right"/>
    </xf>
    <xf numFmtId="164" fontId="22" fillId="0" borderId="43" xfId="0" applyNumberFormat="1" applyFont="1" applyFill="1" applyBorder="1"/>
    <xf numFmtId="164" fontId="22" fillId="0" borderId="41" xfId="0" applyNumberFormat="1" applyFont="1" applyFill="1" applyBorder="1"/>
    <xf numFmtId="164" fontId="24" fillId="18" borderId="49" xfId="0" applyNumberFormat="1" applyFont="1" applyFill="1" applyBorder="1"/>
    <xf numFmtId="164" fontId="22" fillId="0" borderId="35" xfId="0" applyNumberFormat="1" applyFont="1" applyFill="1" applyBorder="1" applyAlignment="1">
      <alignment vertical="center"/>
    </xf>
    <xf numFmtId="164" fontId="22" fillId="0" borderId="41" xfId="0" applyNumberFormat="1" applyFont="1" applyFill="1" applyBorder="1" applyAlignment="1">
      <alignment vertical="center"/>
    </xf>
    <xf numFmtId="0" fontId="22" fillId="0" borderId="31" xfId="0" applyFont="1" applyFill="1" applyBorder="1" applyAlignment="1">
      <alignment horizontal="left" vertical="center" indent="1"/>
    </xf>
    <xf numFmtId="164" fontId="22" fillId="0" borderId="47" xfId="0" applyNumberFormat="1" applyFont="1" applyFill="1" applyBorder="1" applyAlignment="1">
      <alignment vertical="center"/>
    </xf>
    <xf numFmtId="167" fontId="22" fillId="0" borderId="31" xfId="0" applyNumberFormat="1" applyFont="1" applyFill="1" applyBorder="1" applyAlignment="1">
      <alignment vertical="center"/>
    </xf>
    <xf numFmtId="164" fontId="22" fillId="0" borderId="31" xfId="0" applyNumberFormat="1" applyFont="1" applyFill="1" applyBorder="1" applyAlignment="1"/>
    <xf numFmtId="167" fontId="26" fillId="0" borderId="0" xfId="0" applyNumberFormat="1" applyFont="1" applyFill="1" applyBorder="1"/>
    <xf numFmtId="0" fontId="24" fillId="19" borderId="9" xfId="0" applyFont="1" applyFill="1" applyBorder="1" applyAlignment="1">
      <alignment horizontal="center" vertical="center"/>
    </xf>
    <xf numFmtId="0" fontId="56" fillId="0" borderId="0" xfId="0" applyFont="1" applyFill="1"/>
    <xf numFmtId="9" fontId="19" fillId="0" borderId="0" xfId="41" applyFont="1" applyFill="1"/>
    <xf numFmtId="0" fontId="28" fillId="0" borderId="0" xfId="0" applyFont="1" applyFill="1" applyAlignment="1">
      <alignment vertical="top" wrapText="1"/>
    </xf>
    <xf numFmtId="0" fontId="28" fillId="0" borderId="0" xfId="0" applyFont="1" applyAlignment="1">
      <alignment vertical="top" wrapText="1"/>
    </xf>
    <xf numFmtId="0" fontId="26" fillId="0" borderId="0" xfId="0" applyFont="1" applyFill="1" applyBorder="1" applyAlignment="1">
      <alignment horizontal="left" indent="1"/>
    </xf>
    <xf numFmtId="0" fontId="24" fillId="19" borderId="21" xfId="0" applyFont="1" applyFill="1" applyBorder="1" applyAlignment="1">
      <alignment horizontal="center"/>
    </xf>
    <xf numFmtId="164" fontId="24" fillId="0" borderId="0" xfId="0" applyNumberFormat="1" applyFont="1" applyFill="1"/>
    <xf numFmtId="167" fontId="19" fillId="0" borderId="0" xfId="41" applyNumberFormat="1" applyFont="1" applyFill="1"/>
    <xf numFmtId="164" fontId="22" fillId="0" borderId="42" xfId="0" applyNumberFormat="1" applyFont="1" applyFill="1" applyBorder="1"/>
    <xf numFmtId="167" fontId="22" fillId="0" borderId="12" xfId="0" applyNumberFormat="1" applyFont="1" applyFill="1" applyBorder="1" applyAlignment="1">
      <alignment vertical="center"/>
    </xf>
    <xf numFmtId="164" fontId="22" fillId="0" borderId="12" xfId="0" applyNumberFormat="1" applyFont="1" applyFill="1" applyBorder="1" applyAlignment="1"/>
    <xf numFmtId="164" fontId="22" fillId="0" borderId="39" xfId="0" applyNumberFormat="1" applyFont="1" applyFill="1" applyBorder="1" applyAlignment="1"/>
    <xf numFmtId="164" fontId="22" fillId="0" borderId="44" xfId="0" applyNumberFormat="1" applyFont="1" applyFill="1" applyBorder="1"/>
    <xf numFmtId="164" fontId="22" fillId="0" borderId="40" xfId="0" applyNumberFormat="1" applyFont="1" applyFill="1" applyBorder="1" applyAlignment="1"/>
    <xf numFmtId="0" fontId="27" fillId="0" borderId="0" xfId="0" applyFont="1" applyFill="1" applyBorder="1"/>
    <xf numFmtId="0" fontId="24" fillId="19" borderId="0" xfId="0" applyFont="1" applyFill="1" applyBorder="1" applyAlignment="1">
      <alignment vertical="center" wrapText="1"/>
    </xf>
    <xf numFmtId="0" fontId="27" fillId="0" borderId="52" xfId="0" applyFont="1" applyFill="1" applyBorder="1" applyAlignment="1">
      <alignment vertical="top" wrapText="1"/>
    </xf>
    <xf numFmtId="9" fontId="19" fillId="0" borderId="0" xfId="41" applyFont="1" applyFill="1" applyAlignment="1"/>
    <xf numFmtId="9" fontId="22" fillId="0" borderId="0" xfId="41" applyFont="1" applyFill="1" applyBorder="1"/>
    <xf numFmtId="0" fontId="19" fillId="0" borderId="0" xfId="0" applyFont="1" applyFill="1" applyAlignment="1">
      <alignment horizontal="center"/>
    </xf>
    <xf numFmtId="0" fontId="19" fillId="0" borderId="0" xfId="0" applyFont="1" applyFill="1" applyBorder="1"/>
    <xf numFmtId="0" fontId="24" fillId="19" borderId="20" xfId="0" applyFont="1" applyFill="1" applyBorder="1" applyAlignment="1">
      <alignment horizontal="center" vertical="center" wrapText="1"/>
    </xf>
    <xf numFmtId="0" fontId="24" fillId="19" borderId="21" xfId="0" applyFont="1" applyFill="1" applyBorder="1" applyAlignment="1">
      <alignment horizontal="center" vertical="center" wrapText="1"/>
    </xf>
    <xf numFmtId="0" fontId="24" fillId="18" borderId="36" xfId="0" applyFont="1" applyFill="1" applyBorder="1" applyAlignment="1">
      <alignment horizontal="center" vertical="center"/>
    </xf>
    <xf numFmtId="164" fontId="24" fillId="18" borderId="16" xfId="0" applyNumberFormat="1" applyFont="1" applyFill="1" applyBorder="1" applyAlignment="1">
      <alignment vertical="center"/>
    </xf>
    <xf numFmtId="9" fontId="24" fillId="18" borderId="16" xfId="44" applyFont="1" applyFill="1" applyBorder="1" applyAlignment="1">
      <alignment vertical="center"/>
    </xf>
    <xf numFmtId="164" fontId="24" fillId="18" borderId="35" xfId="0" applyNumberFormat="1" applyFont="1" applyFill="1" applyBorder="1" applyAlignment="1">
      <alignment vertical="center"/>
    </xf>
    <xf numFmtId="164" fontId="24" fillId="20" borderId="35" xfId="0" applyNumberFormat="1" applyFont="1" applyFill="1" applyBorder="1" applyAlignment="1">
      <alignment vertical="center"/>
    </xf>
    <xf numFmtId="164" fontId="24" fillId="20" borderId="9" xfId="0" applyNumberFormat="1" applyFont="1" applyFill="1" applyBorder="1" applyAlignment="1">
      <alignment vertical="center"/>
    </xf>
    <xf numFmtId="9" fontId="24" fillId="20" borderId="9" xfId="44" applyFont="1" applyFill="1" applyBorder="1" applyAlignment="1">
      <alignment vertical="center"/>
    </xf>
    <xf numFmtId="164" fontId="19" fillId="0" borderId="0" xfId="0" applyNumberFormat="1" applyFont="1" applyFill="1"/>
    <xf numFmtId="164" fontId="22" fillId="0" borderId="35" xfId="0" applyNumberFormat="1" applyFont="1" applyFill="1" applyBorder="1" applyAlignment="1">
      <alignment horizontal="right"/>
    </xf>
    <xf numFmtId="164" fontId="22" fillId="0" borderId="16" xfId="0" applyNumberFormat="1" applyFont="1" applyFill="1" applyBorder="1" applyAlignment="1">
      <alignment horizontal="right"/>
    </xf>
    <xf numFmtId="9" fontId="22" fillId="0" borderId="16" xfId="44" applyFont="1" applyFill="1" applyBorder="1" applyAlignment="1">
      <alignment horizontal="right"/>
    </xf>
    <xf numFmtId="9" fontId="22" fillId="0" borderId="36" xfId="44" applyFont="1" applyFill="1" applyBorder="1" applyAlignment="1">
      <alignment horizontal="right"/>
    </xf>
    <xf numFmtId="164" fontId="24" fillId="20" borderId="16" xfId="0" applyNumberFormat="1" applyFont="1" applyFill="1" applyBorder="1" applyAlignment="1">
      <alignment horizontal="right"/>
    </xf>
    <xf numFmtId="9" fontId="22" fillId="20" borderId="16" xfId="44" applyFont="1" applyFill="1" applyBorder="1" applyAlignment="1">
      <alignment horizontal="right"/>
    </xf>
    <xf numFmtId="167" fontId="19" fillId="0" borderId="0" xfId="44" applyNumberFormat="1" applyFont="1" applyFill="1"/>
    <xf numFmtId="164" fontId="22" fillId="0" borderId="53" xfId="0" applyNumberFormat="1" applyFont="1" applyFill="1" applyBorder="1" applyAlignment="1">
      <alignment horizontal="right"/>
    </xf>
    <xf numFmtId="164" fontId="22" fillId="0" borderId="54" xfId="0" applyNumberFormat="1" applyFont="1" applyFill="1" applyBorder="1" applyAlignment="1">
      <alignment horizontal="right"/>
    </xf>
    <xf numFmtId="164" fontId="22" fillId="0" borderId="55" xfId="0" applyNumberFormat="1" applyFont="1" applyFill="1" applyBorder="1" applyAlignment="1">
      <alignment horizontal="right"/>
    </xf>
    <xf numFmtId="164" fontId="24" fillId="20" borderId="9" xfId="0" applyNumberFormat="1" applyFont="1" applyFill="1" applyBorder="1" applyAlignment="1">
      <alignment horizontal="right"/>
    </xf>
    <xf numFmtId="164" fontId="24" fillId="20" borderId="56" xfId="0" applyNumberFormat="1" applyFont="1" applyFill="1" applyBorder="1" applyAlignment="1">
      <alignment horizontal="right"/>
    </xf>
    <xf numFmtId="9" fontId="22" fillId="20" borderId="9" xfId="44" applyFont="1" applyFill="1" applyBorder="1" applyAlignment="1">
      <alignment horizontal="right"/>
    </xf>
    <xf numFmtId="164" fontId="22" fillId="0" borderId="57" xfId="0" applyNumberFormat="1" applyFont="1" applyFill="1" applyBorder="1" applyAlignment="1">
      <alignment horizontal="right"/>
    </xf>
    <xf numFmtId="164" fontId="22" fillId="0" borderId="58" xfId="0" applyNumberFormat="1" applyFont="1" applyFill="1" applyBorder="1" applyAlignment="1">
      <alignment horizontal="right"/>
    </xf>
    <xf numFmtId="9" fontId="22" fillId="0" borderId="42" xfId="44" applyFont="1" applyFill="1" applyBorder="1" applyAlignment="1">
      <alignment horizontal="right"/>
    </xf>
    <xf numFmtId="164" fontId="22" fillId="0" borderId="59" xfId="0" applyNumberFormat="1" applyFont="1" applyFill="1" applyBorder="1" applyAlignment="1">
      <alignment horizontal="right"/>
    </xf>
    <xf numFmtId="164" fontId="24" fillId="20" borderId="14" xfId="0" applyNumberFormat="1" applyFont="1" applyFill="1" applyBorder="1" applyAlignment="1">
      <alignment horizontal="right"/>
    </xf>
    <xf numFmtId="9" fontId="22" fillId="20" borderId="14" xfId="44" applyFont="1" applyFill="1" applyBorder="1" applyAlignment="1">
      <alignment horizontal="right"/>
    </xf>
    <xf numFmtId="49" fontId="45" fillId="0" borderId="0" xfId="0" applyNumberFormat="1" applyFont="1" applyFill="1" applyAlignment="1">
      <alignment horizontal="right"/>
    </xf>
    <xf numFmtId="0" fontId="24" fillId="0" borderId="0" xfId="43" applyFont="1" applyFill="1"/>
    <xf numFmtId="0" fontId="28" fillId="0" borderId="0" xfId="43" applyFont="1" applyFill="1"/>
    <xf numFmtId="0" fontId="24" fillId="0" borderId="0" xfId="43" applyFont="1" applyFill="1"/>
    <xf numFmtId="0" fontId="28" fillId="0" borderId="0" xfId="43" applyFont="1" applyFill="1"/>
    <xf numFmtId="0" fontId="59" fillId="0" borderId="0" xfId="0" applyFont="1" applyFill="1"/>
    <xf numFmtId="164" fontId="24" fillId="20" borderId="35" xfId="0" applyNumberFormat="1" applyFont="1" applyFill="1" applyBorder="1" applyAlignment="1">
      <alignment horizontal="right"/>
    </xf>
    <xf numFmtId="0" fontId="50" fillId="0" borderId="0" xfId="0" applyFont="1" applyFill="1" applyBorder="1"/>
    <xf numFmtId="0" fontId="19" fillId="0" borderId="0" xfId="0" applyFont="1" applyFill="1" applyBorder="1" applyAlignment="1">
      <alignment horizontal="center"/>
    </xf>
    <xf numFmtId="9" fontId="19" fillId="0" borderId="0" xfId="41" applyFont="1" applyFill="1" applyBorder="1" applyAlignment="1"/>
    <xf numFmtId="0" fontId="19" fillId="0" borderId="0" xfId="0" applyFont="1" applyFill="1" applyBorder="1" applyAlignment="1"/>
    <xf numFmtId="0" fontId="18" fillId="0" borderId="0" xfId="0" applyFont="1" applyFill="1" applyBorder="1"/>
    <xf numFmtId="0" fontId="53" fillId="0" borderId="0" xfId="0" applyFont="1" applyFill="1" applyBorder="1"/>
    <xf numFmtId="167" fontId="22" fillId="0" borderId="47" xfId="41" applyNumberFormat="1" applyFont="1" applyFill="1" applyBorder="1" applyAlignment="1">
      <alignment horizontal="right"/>
    </xf>
    <xf numFmtId="167" fontId="22" fillId="0" borderId="31" xfId="41" applyNumberFormat="1" applyFont="1" applyFill="1" applyBorder="1" applyAlignment="1">
      <alignment horizontal="right"/>
    </xf>
    <xf numFmtId="0" fontId="24" fillId="19" borderId="21" xfId="0" applyFont="1" applyFill="1" applyBorder="1" applyAlignment="1">
      <alignment horizontal="center"/>
    </xf>
    <xf numFmtId="0" fontId="37" fillId="0" borderId="0" xfId="0" applyFont="1" applyFill="1" applyAlignment="1">
      <alignment horizontal="right"/>
    </xf>
    <xf numFmtId="0" fontId="22" fillId="0" borderId="0" xfId="0" applyNumberFormat="1" applyFont="1" applyFill="1" applyBorder="1" applyAlignment="1">
      <alignment horizontal="center"/>
    </xf>
    <xf numFmtId="0" fontId="22" fillId="0" borderId="0" xfId="0" applyNumberFormat="1" applyFont="1" applyFill="1" applyBorder="1"/>
    <xf numFmtId="0" fontId="22" fillId="0" borderId="0" xfId="41" applyNumberFormat="1" applyFont="1" applyFill="1" applyBorder="1" applyAlignment="1"/>
    <xf numFmtId="167" fontId="22" fillId="0" borderId="0" xfId="41" applyNumberFormat="1" applyFont="1" applyFill="1"/>
    <xf numFmtId="164" fontId="22" fillId="0" borderId="0" xfId="41" applyNumberFormat="1" applyFont="1" applyFill="1" applyBorder="1"/>
    <xf numFmtId="0" fontId="24" fillId="18" borderId="50" xfId="0" applyFont="1" applyFill="1" applyBorder="1" applyAlignment="1">
      <alignment vertical="center" wrapText="1"/>
    </xf>
    <xf numFmtId="0" fontId="24" fillId="18" borderId="61" xfId="0" applyFont="1" applyFill="1" applyBorder="1" applyAlignment="1">
      <alignment vertical="center" wrapText="1"/>
    </xf>
    <xf numFmtId="0" fontId="27" fillId="0" borderId="52" xfId="0" applyFont="1" applyFill="1" applyBorder="1" applyAlignment="1">
      <alignment vertical="top"/>
    </xf>
    <xf numFmtId="0" fontId="27" fillId="0" borderId="52" xfId="0" applyFont="1" applyFill="1" applyBorder="1" applyAlignment="1">
      <alignment vertical="top" wrapText="1"/>
    </xf>
    <xf numFmtId="0" fontId="27" fillId="0" borderId="0" xfId="0" applyFont="1" applyFill="1" applyBorder="1" applyAlignment="1">
      <alignment vertical="top" wrapText="1"/>
    </xf>
    <xf numFmtId="0" fontId="24" fillId="19" borderId="21" xfId="0" applyFont="1" applyFill="1" applyBorder="1" applyAlignment="1">
      <alignment horizontal="center"/>
    </xf>
    <xf numFmtId="0" fontId="27" fillId="0" borderId="52" xfId="0" applyFont="1" applyFill="1" applyBorder="1" applyAlignment="1">
      <alignment horizontal="left" vertical="top"/>
    </xf>
    <xf numFmtId="164" fontId="22" fillId="0" borderId="11" xfId="0" applyNumberFormat="1" applyFont="1" applyFill="1" applyBorder="1" applyAlignment="1">
      <alignment horizontal="right"/>
    </xf>
    <xf numFmtId="164" fontId="22" fillId="0" borderId="11" xfId="0" applyNumberFormat="1" applyFont="1" applyFill="1" applyBorder="1" applyAlignment="1"/>
    <xf numFmtId="164" fontId="22" fillId="0" borderId="10" xfId="0" applyNumberFormat="1" applyFont="1" applyFill="1" applyBorder="1" applyAlignment="1"/>
    <xf numFmtId="164" fontId="22" fillId="0" borderId="11" xfId="0" applyNumberFormat="1" applyFont="1" applyFill="1" applyBorder="1"/>
    <xf numFmtId="0" fontId="24" fillId="19" borderId="20" xfId="43" applyFont="1" applyFill="1" applyBorder="1" applyAlignment="1">
      <alignment horizontal="center" vertical="center"/>
    </xf>
    <xf numFmtId="0" fontId="24" fillId="19" borderId="20" xfId="43" applyFont="1" applyFill="1" applyBorder="1" applyAlignment="1">
      <alignment horizontal="center" vertical="center"/>
    </xf>
    <xf numFmtId="0" fontId="24" fillId="19" borderId="20" xfId="43" applyFont="1" applyFill="1" applyBorder="1" applyAlignment="1">
      <alignment horizontal="center" vertical="center"/>
    </xf>
    <xf numFmtId="0" fontId="24" fillId="19" borderId="20" xfId="43" applyFont="1" applyFill="1" applyBorder="1" applyAlignment="1">
      <alignment horizontal="center" vertical="center"/>
    </xf>
    <xf numFmtId="0" fontId="24" fillId="19" borderId="21" xfId="43" applyFont="1" applyFill="1" applyBorder="1" applyAlignment="1">
      <alignment horizontal="center" vertical="center"/>
    </xf>
    <xf numFmtId="10" fontId="19" fillId="0" borderId="0" xfId="41" applyNumberFormat="1" applyFont="1" applyFill="1"/>
    <xf numFmtId="0" fontId="39" fillId="0" borderId="0" xfId="0" applyFont="1" applyFill="1" applyBorder="1" applyAlignment="1">
      <alignment horizontal="center" wrapText="1"/>
    </xf>
    <xf numFmtId="0" fontId="39" fillId="0" borderId="0" xfId="0" applyFont="1" applyFill="1" applyBorder="1" applyAlignment="1">
      <alignment horizontal="center"/>
    </xf>
    <xf numFmtId="49" fontId="41" fillId="0" borderId="0" xfId="0" applyNumberFormat="1" applyFont="1" applyFill="1" applyBorder="1" applyAlignment="1">
      <alignment horizontal="center" vertical="center"/>
    </xf>
    <xf numFmtId="49" fontId="40" fillId="0" borderId="0" xfId="0" applyNumberFormat="1" applyFont="1" applyFill="1" applyBorder="1" applyAlignment="1">
      <alignment horizontal="center" vertical="center"/>
    </xf>
    <xf numFmtId="0" fontId="28" fillId="0" borderId="0" xfId="0" applyFont="1" applyFill="1" applyAlignment="1">
      <alignment vertical="top" wrapText="1"/>
    </xf>
    <xf numFmtId="0" fontId="20" fillId="0" borderId="0" xfId="0" applyFont="1" applyFill="1" applyBorder="1" applyAlignment="1">
      <alignment horizontal="justify" vertical="top" wrapText="1"/>
    </xf>
    <xf numFmtId="164" fontId="24" fillId="20" borderId="51" xfId="0" applyNumberFormat="1" applyFont="1" applyFill="1" applyBorder="1" applyAlignment="1">
      <alignment horizontal="right" vertical="center"/>
    </xf>
    <xf numFmtId="164" fontId="24" fillId="20" borderId="41" xfId="0" applyNumberFormat="1" applyFont="1" applyFill="1" applyBorder="1" applyAlignment="1">
      <alignment horizontal="right" vertical="center"/>
    </xf>
    <xf numFmtId="0" fontId="22" fillId="0" borderId="34" xfId="0" applyFont="1" applyFill="1" applyBorder="1" applyAlignment="1">
      <alignment horizontal="left" vertical="center" wrapText="1" indent="1"/>
    </xf>
    <xf numFmtId="0" fontId="22" fillId="0" borderId="14" xfId="0" applyFont="1" applyFill="1" applyBorder="1" applyAlignment="1">
      <alignment horizontal="left" vertical="center" wrapText="1" indent="1"/>
    </xf>
    <xf numFmtId="164" fontId="22" fillId="0" borderId="37" xfId="0" applyNumberFormat="1" applyFont="1" applyFill="1" applyBorder="1" applyAlignment="1">
      <alignment horizontal="center"/>
    </xf>
    <xf numFmtId="164" fontId="22" fillId="0" borderId="9" xfId="0" applyNumberFormat="1" applyFont="1" applyFill="1" applyBorder="1" applyAlignment="1">
      <alignment horizontal="center"/>
    </xf>
    <xf numFmtId="164" fontId="22" fillId="0" borderId="38" xfId="0" applyNumberFormat="1" applyFont="1" applyFill="1" applyBorder="1" applyAlignment="1">
      <alignment horizontal="center"/>
    </xf>
    <xf numFmtId="164" fontId="24" fillId="20" borderId="9" xfId="0" applyNumberFormat="1" applyFont="1" applyFill="1" applyBorder="1" applyAlignment="1">
      <alignment horizontal="right" vertical="center"/>
    </xf>
    <xf numFmtId="164" fontId="24" fillId="20" borderId="31" xfId="0" applyNumberFormat="1" applyFont="1" applyFill="1" applyBorder="1" applyAlignment="1">
      <alignment horizontal="right" vertical="center"/>
    </xf>
    <xf numFmtId="0" fontId="22" fillId="0" borderId="9" xfId="0" applyFont="1" applyFill="1" applyBorder="1" applyAlignment="1">
      <alignment horizontal="left" vertical="center" wrapText="1" indent="1"/>
    </xf>
    <xf numFmtId="0" fontId="22" fillId="0" borderId="31" xfId="0" applyFont="1" applyFill="1" applyBorder="1" applyAlignment="1">
      <alignment horizontal="left" vertical="center" wrapText="1" indent="1"/>
    </xf>
    <xf numFmtId="0" fontId="22" fillId="0" borderId="16" xfId="0" applyFont="1" applyFill="1" applyBorder="1" applyAlignment="1">
      <alignment horizontal="left" vertical="center" wrapText="1" indent="1"/>
    </xf>
    <xf numFmtId="164" fontId="22" fillId="0" borderId="35" xfId="0" applyNumberFormat="1" applyFont="1" applyFill="1" applyBorder="1" applyAlignment="1">
      <alignment horizontal="center"/>
    </xf>
    <xf numFmtId="164" fontId="22" fillId="0" borderId="16" xfId="0" applyNumberFormat="1" applyFont="1" applyFill="1" applyBorder="1" applyAlignment="1">
      <alignment horizontal="center"/>
    </xf>
    <xf numFmtId="164" fontId="22" fillId="0" borderId="36" xfId="0" applyNumberFormat="1" applyFont="1" applyFill="1" applyBorder="1" applyAlignment="1">
      <alignment horizontal="center"/>
    </xf>
    <xf numFmtId="0" fontId="24" fillId="19" borderId="0" xfId="0" applyFont="1" applyFill="1" applyBorder="1" applyAlignment="1">
      <alignment horizontal="center" vertical="center"/>
    </xf>
    <xf numFmtId="0" fontId="24" fillId="19" borderId="9" xfId="0" applyFont="1" applyFill="1" applyBorder="1" applyAlignment="1">
      <alignment horizontal="center" vertical="center"/>
    </xf>
    <xf numFmtId="0" fontId="24" fillId="19" borderId="24" xfId="0" applyFont="1" applyFill="1" applyBorder="1" applyAlignment="1">
      <alignment horizontal="center" vertical="center"/>
    </xf>
    <xf numFmtId="164" fontId="24" fillId="20" borderId="16" xfId="0" applyNumberFormat="1" applyFont="1" applyFill="1" applyBorder="1" applyAlignment="1">
      <alignment horizontal="right" vertical="center"/>
    </xf>
    <xf numFmtId="164" fontId="24" fillId="20" borderId="13" xfId="0" applyNumberFormat="1" applyFont="1" applyFill="1" applyBorder="1" applyAlignment="1">
      <alignment horizontal="right" vertical="center"/>
    </xf>
    <xf numFmtId="0" fontId="24" fillId="18" borderId="13" xfId="0" applyFont="1" applyFill="1" applyBorder="1" applyAlignment="1">
      <alignment horizontal="left" vertical="center" wrapText="1"/>
    </xf>
    <xf numFmtId="0" fontId="24" fillId="18" borderId="9" xfId="0" applyFont="1" applyFill="1" applyBorder="1" applyAlignment="1">
      <alignment horizontal="left" vertical="center" wrapText="1"/>
    </xf>
    <xf numFmtId="164" fontId="24" fillId="18" borderId="35" xfId="0" applyNumberFormat="1" applyFont="1" applyFill="1" applyBorder="1" applyAlignment="1">
      <alignment horizontal="center"/>
    </xf>
    <xf numFmtId="164" fontId="24" fillId="18" borderId="16" xfId="0" applyNumberFormat="1" applyFont="1" applyFill="1" applyBorder="1" applyAlignment="1">
      <alignment horizontal="center"/>
    </xf>
    <xf numFmtId="164" fontId="24" fillId="18" borderId="36" xfId="0" applyNumberFormat="1" applyFont="1" applyFill="1" applyBorder="1" applyAlignment="1">
      <alignment horizontal="center"/>
    </xf>
    <xf numFmtId="0" fontId="24" fillId="19" borderId="23" xfId="0" applyFont="1" applyFill="1" applyBorder="1" applyAlignment="1">
      <alignment horizontal="center" vertical="center"/>
    </xf>
    <xf numFmtId="0" fontId="24" fillId="19" borderId="19" xfId="0" applyFont="1" applyFill="1" applyBorder="1" applyAlignment="1">
      <alignment horizontal="center" vertical="center"/>
    </xf>
    <xf numFmtId="0" fontId="24" fillId="19" borderId="17" xfId="0" applyFont="1" applyFill="1" applyBorder="1" applyAlignment="1">
      <alignment horizontal="center" vertical="center"/>
    </xf>
    <xf numFmtId="0" fontId="24" fillId="19" borderId="18" xfId="0" applyFont="1" applyFill="1" applyBorder="1" applyAlignment="1">
      <alignment horizontal="center" vertical="center"/>
    </xf>
    <xf numFmtId="0" fontId="24" fillId="18" borderId="0" xfId="0" applyFont="1" applyFill="1" applyBorder="1" applyAlignment="1">
      <alignment horizontal="left" vertical="center" wrapText="1"/>
    </xf>
    <xf numFmtId="0" fontId="24" fillId="18" borderId="50" xfId="0" applyFont="1" applyFill="1" applyBorder="1" applyAlignment="1">
      <alignment horizontal="left" vertical="center" wrapText="1"/>
    </xf>
    <xf numFmtId="0" fontId="24" fillId="18" borderId="38" xfId="0" applyFont="1" applyFill="1" applyBorder="1" applyAlignment="1">
      <alignment horizontal="left" vertical="center" wrapText="1"/>
    </xf>
    <xf numFmtId="0" fontId="24" fillId="18" borderId="0" xfId="0" applyFont="1" applyFill="1" applyBorder="1" applyAlignment="1">
      <alignment horizontal="left" vertical="center"/>
    </xf>
    <xf numFmtId="0" fontId="24" fillId="18" borderId="9" xfId="0" applyFont="1" applyFill="1" applyBorder="1" applyAlignment="1">
      <alignment horizontal="left" vertical="center"/>
    </xf>
    <xf numFmtId="0" fontId="24" fillId="19" borderId="17" xfId="0" applyFont="1" applyFill="1" applyBorder="1" applyAlignment="1">
      <alignment horizontal="right" vertical="center" wrapText="1"/>
    </xf>
    <xf numFmtId="49" fontId="24" fillId="19" borderId="24" xfId="0" applyNumberFormat="1" applyFont="1" applyFill="1" applyBorder="1" applyAlignment="1">
      <alignment horizontal="center" vertical="center"/>
    </xf>
    <xf numFmtId="0" fontId="25" fillId="19" borderId="17" xfId="0" applyFont="1" applyFill="1" applyBorder="1" applyAlignment="1">
      <alignment horizontal="center" vertical="center" wrapText="1"/>
    </xf>
    <xf numFmtId="0" fontId="24" fillId="18" borderId="13" xfId="0" applyFont="1" applyFill="1" applyBorder="1" applyAlignment="1">
      <alignment horizontal="left" vertical="center"/>
    </xf>
    <xf numFmtId="0" fontId="24" fillId="0" borderId="0" xfId="0" applyFont="1" applyFill="1" applyBorder="1" applyAlignment="1">
      <alignment horizontal="center" vertical="center"/>
    </xf>
    <xf numFmtId="0" fontId="24" fillId="19" borderId="19" xfId="0" applyFont="1" applyFill="1" applyBorder="1" applyAlignment="1">
      <alignment horizontal="center"/>
    </xf>
    <xf numFmtId="0" fontId="24" fillId="19" borderId="9" xfId="0" applyFont="1" applyFill="1" applyBorder="1" applyAlignment="1">
      <alignment horizontal="center"/>
    </xf>
    <xf numFmtId="0" fontId="24" fillId="19" borderId="18" xfId="0" applyFont="1" applyFill="1" applyBorder="1" applyAlignment="1">
      <alignment horizontal="center"/>
    </xf>
    <xf numFmtId="0" fontId="24" fillId="19" borderId="21" xfId="0" applyFont="1" applyFill="1" applyBorder="1" applyAlignment="1">
      <alignment horizontal="center"/>
    </xf>
    <xf numFmtId="0" fontId="24" fillId="19" borderId="16" xfId="0" applyFont="1" applyFill="1" applyBorder="1" applyAlignment="1">
      <alignment horizontal="center"/>
    </xf>
    <xf numFmtId="0" fontId="24" fillId="19" borderId="0" xfId="0" applyFont="1" applyFill="1" applyBorder="1" applyAlignment="1">
      <alignment horizontal="right"/>
    </xf>
    <xf numFmtId="0" fontId="24" fillId="19" borderId="17" xfId="0" applyFont="1" applyFill="1" applyBorder="1" applyAlignment="1">
      <alignment horizontal="right"/>
    </xf>
    <xf numFmtId="0" fontId="24" fillId="19" borderId="23" xfId="0" applyFont="1" applyFill="1" applyBorder="1" applyAlignment="1">
      <alignment horizontal="right"/>
    </xf>
    <xf numFmtId="0" fontId="22" fillId="19" borderId="19" xfId="0" applyFont="1" applyFill="1" applyBorder="1" applyAlignment="1">
      <alignment horizontal="right"/>
    </xf>
    <xf numFmtId="0" fontId="22" fillId="19" borderId="9" xfId="0" applyFont="1" applyFill="1" applyBorder="1" applyAlignment="1">
      <alignment horizontal="right"/>
    </xf>
    <xf numFmtId="0" fontId="22" fillId="19" borderId="18" xfId="0" applyFont="1" applyFill="1" applyBorder="1" applyAlignment="1">
      <alignment horizontal="right"/>
    </xf>
    <xf numFmtId="0" fontId="24" fillId="19" borderId="22" xfId="0" applyFont="1" applyFill="1" applyBorder="1" applyAlignment="1">
      <alignment horizontal="center"/>
    </xf>
    <xf numFmtId="164" fontId="24" fillId="18" borderId="13" xfId="0" applyNumberFormat="1" applyFont="1" applyFill="1" applyBorder="1" applyAlignment="1">
      <alignment horizontal="left" vertical="center"/>
    </xf>
    <xf numFmtId="164" fontId="24" fillId="18" borderId="9" xfId="0" applyNumberFormat="1" applyFont="1" applyFill="1" applyBorder="1" applyAlignment="1">
      <alignment horizontal="left" vertical="center"/>
    </xf>
    <xf numFmtId="164" fontId="24" fillId="18" borderId="30" xfId="0" applyNumberFormat="1" applyFont="1" applyFill="1" applyBorder="1" applyAlignment="1">
      <alignment horizontal="center"/>
    </xf>
    <xf numFmtId="164" fontId="24" fillId="18" borderId="31" xfId="0" applyNumberFormat="1" applyFont="1" applyFill="1" applyBorder="1" applyAlignment="1">
      <alignment horizontal="center"/>
    </xf>
    <xf numFmtId="164" fontId="24" fillId="18" borderId="32" xfId="0" applyNumberFormat="1" applyFont="1" applyFill="1" applyBorder="1" applyAlignment="1">
      <alignment horizontal="center"/>
    </xf>
    <xf numFmtId="0" fontId="22" fillId="19" borderId="19" xfId="0" applyFont="1" applyFill="1" applyBorder="1" applyAlignment="1">
      <alignment horizontal="right" vertical="center"/>
    </xf>
    <xf numFmtId="0" fontId="22" fillId="19" borderId="9" xfId="0" applyFont="1" applyFill="1" applyBorder="1" applyAlignment="1">
      <alignment horizontal="right" vertical="center"/>
    </xf>
    <xf numFmtId="0" fontId="27" fillId="0" borderId="52" xfId="0" applyFont="1" applyFill="1" applyBorder="1" applyAlignment="1">
      <alignment vertical="top" wrapText="1"/>
    </xf>
    <xf numFmtId="0" fontId="27" fillId="0" borderId="0" xfId="0" applyFont="1" applyFill="1" applyBorder="1" applyAlignment="1">
      <alignment vertical="top" wrapText="1"/>
    </xf>
    <xf numFmtId="10" fontId="22" fillId="0" borderId="51" xfId="41" applyNumberFormat="1" applyFont="1" applyFill="1" applyBorder="1" applyAlignment="1">
      <alignment horizontal="center"/>
    </xf>
    <xf numFmtId="10" fontId="22" fillId="0" borderId="34" xfId="41" applyNumberFormat="1" applyFont="1" applyFill="1" applyBorder="1" applyAlignment="1">
      <alignment horizontal="center"/>
    </xf>
    <xf numFmtId="10" fontId="22" fillId="0" borderId="60" xfId="41" applyNumberFormat="1" applyFont="1" applyFill="1" applyBorder="1" applyAlignment="1">
      <alignment horizontal="center"/>
    </xf>
    <xf numFmtId="167" fontId="24" fillId="0" borderId="35" xfId="41" applyNumberFormat="1" applyFont="1" applyFill="1" applyBorder="1" applyAlignment="1">
      <alignment horizontal="center"/>
    </xf>
    <xf numFmtId="167" fontId="24" fillId="0" borderId="16" xfId="41" applyNumberFormat="1" applyFont="1" applyFill="1" applyBorder="1" applyAlignment="1">
      <alignment horizontal="center"/>
    </xf>
    <xf numFmtId="167" fontId="24" fillId="0" borderId="37" xfId="41" applyNumberFormat="1" applyFont="1" applyFill="1" applyBorder="1" applyAlignment="1">
      <alignment horizontal="center"/>
    </xf>
    <xf numFmtId="167" fontId="24" fillId="0" borderId="9" xfId="41" applyNumberFormat="1" applyFont="1" applyFill="1" applyBorder="1" applyAlignment="1">
      <alignment horizontal="center"/>
    </xf>
    <xf numFmtId="164" fontId="24" fillId="0" borderId="35" xfId="0" applyNumberFormat="1" applyFont="1" applyFill="1" applyBorder="1" applyAlignment="1">
      <alignment horizontal="center"/>
    </xf>
    <xf numFmtId="164" fontId="24" fillId="0" borderId="16" xfId="0" applyNumberFormat="1" applyFont="1" applyFill="1" applyBorder="1" applyAlignment="1">
      <alignment horizontal="center"/>
    </xf>
    <xf numFmtId="164" fontId="24" fillId="0" borderId="36" xfId="0" applyNumberFormat="1" applyFont="1" applyFill="1" applyBorder="1" applyAlignment="1">
      <alignment horizontal="center"/>
    </xf>
    <xf numFmtId="164" fontId="24" fillId="0" borderId="37" xfId="0" applyNumberFormat="1" applyFont="1" applyFill="1" applyBorder="1" applyAlignment="1">
      <alignment horizontal="center"/>
    </xf>
    <xf numFmtId="164" fontId="24" fillId="0" borderId="9" xfId="0" applyNumberFormat="1" applyFont="1" applyFill="1" applyBorder="1" applyAlignment="1">
      <alignment horizontal="center"/>
    </xf>
    <xf numFmtId="164" fontId="24" fillId="0" borderId="38" xfId="0" applyNumberFormat="1" applyFont="1" applyFill="1" applyBorder="1" applyAlignment="1">
      <alignment horizontal="center"/>
    </xf>
    <xf numFmtId="0" fontId="22" fillId="0" borderId="61" xfId="0" applyFont="1" applyFill="1" applyBorder="1" applyAlignment="1">
      <alignment horizontal="left" vertical="center" wrapText="1" indent="1"/>
    </xf>
    <xf numFmtId="0" fontId="22" fillId="0" borderId="46" xfId="0" applyFont="1" applyFill="1" applyBorder="1" applyAlignment="1">
      <alignment horizontal="left" vertical="center" wrapText="1" indent="1"/>
    </xf>
    <xf numFmtId="164" fontId="22" fillId="0" borderId="51" xfId="0" applyNumberFormat="1" applyFont="1" applyFill="1" applyBorder="1" applyAlignment="1">
      <alignment horizontal="center"/>
    </xf>
    <xf numFmtId="164" fontId="22" fillId="0" borderId="34" xfId="0" applyNumberFormat="1" applyFont="1" applyFill="1" applyBorder="1" applyAlignment="1">
      <alignment horizontal="center"/>
    </xf>
    <xf numFmtId="164" fontId="22" fillId="0" borderId="60" xfId="0" applyNumberFormat="1" applyFont="1" applyFill="1" applyBorder="1" applyAlignment="1">
      <alignment horizontal="center"/>
    </xf>
    <xf numFmtId="0" fontId="22" fillId="0" borderId="62" xfId="0" applyFont="1" applyFill="1" applyBorder="1" applyAlignment="1">
      <alignment horizontal="left" vertical="center" wrapText="1" indent="1"/>
    </xf>
    <xf numFmtId="164" fontId="24" fillId="0" borderId="51" xfId="0" applyNumberFormat="1" applyFont="1" applyFill="1" applyBorder="1" applyAlignment="1">
      <alignment horizontal="center"/>
    </xf>
    <xf numFmtId="164" fontId="24" fillId="0" borderId="34" xfId="0" applyNumberFormat="1" applyFont="1" applyFill="1" applyBorder="1" applyAlignment="1">
      <alignment horizontal="center"/>
    </xf>
    <xf numFmtId="164" fontId="24" fillId="0" borderId="60" xfId="0" applyNumberFormat="1" applyFont="1" applyFill="1" applyBorder="1" applyAlignment="1">
      <alignment horizontal="center"/>
    </xf>
    <xf numFmtId="167" fontId="24" fillId="0" borderId="51" xfId="41" applyNumberFormat="1" applyFont="1" applyFill="1" applyBorder="1" applyAlignment="1">
      <alignment horizontal="center"/>
    </xf>
    <xf numFmtId="167" fontId="24" fillId="0" borderId="34" xfId="41" applyNumberFormat="1" applyFont="1" applyFill="1" applyBorder="1" applyAlignment="1">
      <alignment horizontal="center"/>
    </xf>
    <xf numFmtId="0" fontId="22" fillId="0" borderId="50" xfId="0" applyFont="1" applyFill="1" applyBorder="1" applyAlignment="1">
      <alignment horizontal="left" vertical="center" wrapText="1" indent="1"/>
    </xf>
  </cellXfs>
  <cellStyles count="46">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hybně" xfId="19" builtinId="27" customBuiltin="1"/>
    <cellStyle name="Kontrolní buňka" xfId="20" builtinId="23" customBuiltin="1"/>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ální" xfId="0" builtinId="0"/>
    <cellStyle name="Normální 2" xfId="43"/>
    <cellStyle name="Normální 3" xfId="45"/>
    <cellStyle name="normální_meszpr 12_2011-draft pro úpravy" xfId="42"/>
    <cellStyle name="Poznámka" xfId="27" builtinId="10" customBuiltin="1"/>
    <cellStyle name="Procenta" xfId="41" builtinId="5"/>
    <cellStyle name="Procenta 2" xfId="44"/>
    <cellStyle name="Propojená buňka" xfId="28" builtinId="24" customBuiltin="1"/>
    <cellStyle name="Správně" xfId="29" builtinId="26"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FF97FF"/>
      <color rgb="FFFFFF66"/>
      <color rgb="FFD2CDAE"/>
      <color rgb="FFFFFF00"/>
      <color rgb="FFD9AAA9"/>
      <color rgb="FFC0504D"/>
      <color rgb="FF9E413E"/>
      <color rgb="FF40699C"/>
      <color rgb="FFAABAD7"/>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invertIfNegative val="0"/>
          <c:cat>
            <c:numRef>
              <c:f>'3'!$P$4</c:f>
              <c:numCache>
                <c:formatCode>General</c:formatCode>
                <c:ptCount val="1"/>
              </c:numCache>
            </c:numRef>
          </c:cat>
          <c:val>
            <c:numRef>
              <c:f>'3'!$P$5</c:f>
              <c:numCache>
                <c:formatCode>General</c:formatCode>
                <c:ptCount val="1"/>
              </c:numCache>
            </c:numRef>
          </c:val>
        </c:ser>
        <c:ser>
          <c:idx val="1"/>
          <c:order val="1"/>
          <c:tx>
            <c:strRef>
              <c:f>'3'!$O$6</c:f>
              <c:strCache>
                <c:ptCount val="1"/>
              </c:strCache>
            </c:strRef>
          </c:tx>
          <c:invertIfNegative val="0"/>
          <c:cat>
            <c:numRef>
              <c:f>'3'!$P$4</c:f>
              <c:numCache>
                <c:formatCode>General</c:formatCode>
                <c:ptCount val="1"/>
              </c:numCache>
            </c:numRef>
          </c:cat>
          <c:val>
            <c:numRef>
              <c:f>'3'!$P$6</c:f>
              <c:numCache>
                <c:formatCode>General</c:formatCode>
                <c:ptCount val="1"/>
              </c:numCache>
            </c:numRef>
          </c:val>
        </c:ser>
        <c:ser>
          <c:idx val="2"/>
          <c:order val="2"/>
          <c:tx>
            <c:strRef>
              <c:f>'3'!$O$7</c:f>
              <c:strCache>
                <c:ptCount val="1"/>
              </c:strCache>
            </c:strRef>
          </c:tx>
          <c:invertIfNegative val="0"/>
          <c:cat>
            <c:numRef>
              <c:f>'3'!$P$4</c:f>
              <c:numCache>
                <c:formatCode>General</c:formatCode>
                <c:ptCount val="1"/>
              </c:numCache>
            </c:numRef>
          </c:cat>
          <c:val>
            <c:numRef>
              <c:f>'3'!$P$7</c:f>
              <c:numCache>
                <c:formatCode>General</c:formatCode>
                <c:ptCount val="1"/>
              </c:numCache>
            </c:numRef>
          </c:val>
        </c:ser>
        <c:ser>
          <c:idx val="3"/>
          <c:order val="3"/>
          <c:tx>
            <c:strRef>
              <c:f>'3'!$O$8</c:f>
              <c:strCache>
                <c:ptCount val="1"/>
              </c:strCache>
            </c:strRef>
          </c:tx>
          <c:invertIfNegative val="0"/>
          <c:cat>
            <c:numRef>
              <c:f>'3'!$P$4</c:f>
              <c:numCache>
                <c:formatCode>General</c:formatCode>
                <c:ptCount val="1"/>
              </c:numCache>
            </c:numRef>
          </c:cat>
          <c:val>
            <c:numRef>
              <c:f>'3'!$P$8</c:f>
              <c:numCache>
                <c:formatCode>General</c:formatCode>
                <c:ptCount val="1"/>
              </c:numCache>
            </c:numRef>
          </c:val>
        </c:ser>
        <c:ser>
          <c:idx val="4"/>
          <c:order val="4"/>
          <c:tx>
            <c:strRef>
              <c:f>'3'!$O$9</c:f>
              <c:strCache>
                <c:ptCount val="1"/>
              </c:strCache>
            </c:strRef>
          </c:tx>
          <c:invertIfNegative val="0"/>
          <c:cat>
            <c:numRef>
              <c:f>'3'!$P$4</c:f>
              <c:numCache>
                <c:formatCode>General</c:formatCode>
                <c:ptCount val="1"/>
              </c:numCache>
            </c:numRef>
          </c:cat>
          <c:val>
            <c:numRef>
              <c:f>'3'!$P$9</c:f>
              <c:numCache>
                <c:formatCode>General</c:formatCode>
                <c:ptCount val="1"/>
              </c:numCache>
            </c:numRef>
          </c:val>
        </c:ser>
        <c:ser>
          <c:idx val="5"/>
          <c:order val="5"/>
          <c:tx>
            <c:strRef>
              <c:f>'3'!$O$10</c:f>
              <c:strCache>
                <c:ptCount val="1"/>
              </c:strCache>
            </c:strRef>
          </c:tx>
          <c:invertIfNegative val="0"/>
          <c:cat>
            <c:numRef>
              <c:f>'3'!$P$4</c:f>
              <c:numCache>
                <c:formatCode>General</c:formatCode>
                <c:ptCount val="1"/>
              </c:numCache>
            </c:numRef>
          </c:cat>
          <c:val>
            <c:numRef>
              <c:f>'3'!$P$10</c:f>
              <c:numCache>
                <c:formatCode>General</c:formatCode>
                <c:ptCount val="1"/>
              </c:numCache>
            </c:numRef>
          </c:val>
        </c:ser>
        <c:dLbls>
          <c:showLegendKey val="0"/>
          <c:showVal val="0"/>
          <c:showCatName val="0"/>
          <c:showSerName val="0"/>
          <c:showPercent val="0"/>
          <c:showBubbleSize val="0"/>
        </c:dLbls>
        <c:gapWidth val="150"/>
        <c:axId val="224303360"/>
        <c:axId val="224313344"/>
      </c:barChart>
      <c:catAx>
        <c:axId val="224303360"/>
        <c:scaling>
          <c:orientation val="minMax"/>
        </c:scaling>
        <c:delete val="1"/>
        <c:axPos val="b"/>
        <c:numFmt formatCode="General" sourceLinked="1"/>
        <c:majorTickMark val="out"/>
        <c:minorTickMark val="none"/>
        <c:tickLblPos val="nextTo"/>
        <c:crossAx val="224313344"/>
        <c:crosses val="autoZero"/>
        <c:auto val="1"/>
        <c:lblAlgn val="ctr"/>
        <c:lblOffset val="100"/>
        <c:noMultiLvlLbl val="0"/>
      </c:catAx>
      <c:valAx>
        <c:axId val="224313344"/>
        <c:scaling>
          <c:orientation val="minMax"/>
        </c:scaling>
        <c:delete val="1"/>
        <c:axPos val="l"/>
        <c:numFmt formatCode="General" sourceLinked="1"/>
        <c:majorTickMark val="out"/>
        <c:minorTickMark val="none"/>
        <c:tickLblPos val="nextTo"/>
        <c:crossAx val="22430336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0.00%</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0.00%</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0.00%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0.00%</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0.00%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0.00%</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0.00%</c:formatCode>
                <c:ptCount val="1"/>
              </c:numCache>
            </c:numRef>
          </c:val>
        </c:ser>
        <c:dLbls>
          <c:showLegendKey val="0"/>
          <c:showVal val="0"/>
          <c:showCatName val="0"/>
          <c:showSerName val="0"/>
          <c:showPercent val="0"/>
          <c:showBubbleSize val="0"/>
        </c:dLbls>
        <c:gapWidth val="150"/>
        <c:axId val="283440640"/>
        <c:axId val="283442176"/>
      </c:barChart>
      <c:catAx>
        <c:axId val="283440640"/>
        <c:scaling>
          <c:orientation val="minMax"/>
        </c:scaling>
        <c:delete val="1"/>
        <c:axPos val="b"/>
        <c:numFmt formatCode="General" sourceLinked="1"/>
        <c:majorTickMark val="out"/>
        <c:minorTickMark val="none"/>
        <c:tickLblPos val="nextTo"/>
        <c:crossAx val="283442176"/>
        <c:crosses val="autoZero"/>
        <c:auto val="1"/>
        <c:lblAlgn val="ctr"/>
        <c:lblOffset val="100"/>
        <c:noMultiLvlLbl val="0"/>
      </c:catAx>
      <c:valAx>
        <c:axId val="283442176"/>
        <c:scaling>
          <c:orientation val="minMax"/>
        </c:scaling>
        <c:delete val="1"/>
        <c:axPos val="l"/>
        <c:numFmt formatCode="0.00%" sourceLinked="1"/>
        <c:majorTickMark val="out"/>
        <c:minorTickMark val="none"/>
        <c:tickLblPos val="nextTo"/>
        <c:crossAx val="2834406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ser>
        <c:dLbls>
          <c:showLegendKey val="0"/>
          <c:showVal val="0"/>
          <c:showCatName val="0"/>
          <c:showSerName val="0"/>
          <c:showPercent val="0"/>
          <c:showBubbleSize val="0"/>
        </c:dLbls>
        <c:gapWidth val="150"/>
        <c:axId val="265551872"/>
        <c:axId val="265553408"/>
      </c:barChart>
      <c:catAx>
        <c:axId val="265551872"/>
        <c:scaling>
          <c:orientation val="minMax"/>
        </c:scaling>
        <c:delete val="0"/>
        <c:axPos val="l"/>
        <c:numFmt formatCode="General" sourceLinked="1"/>
        <c:majorTickMark val="none"/>
        <c:minorTickMark val="none"/>
        <c:tickLblPos val="nextTo"/>
        <c:txPr>
          <a:bodyPr/>
          <a:lstStyle/>
          <a:p>
            <a:pPr>
              <a:defRPr sz="900"/>
            </a:pPr>
            <a:endParaRPr lang="cs-CZ"/>
          </a:p>
        </c:txPr>
        <c:crossAx val="265553408"/>
        <c:crosses val="autoZero"/>
        <c:auto val="1"/>
        <c:lblAlgn val="ctr"/>
        <c:lblOffset val="100"/>
        <c:noMultiLvlLbl val="0"/>
      </c:catAx>
      <c:valAx>
        <c:axId val="2655534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655518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'14.13'!$J$19:$J$26</c:f>
              <c:numCache>
                <c:formatCode>General</c:formatCode>
                <c:ptCount val="8"/>
              </c:numCache>
            </c:numRef>
          </c:cat>
          <c:val>
            <c:numRef>
              <c:f>'14.13'!$K$19:$K$26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ser>
        <c:dLbls>
          <c:showLegendKey val="0"/>
          <c:showVal val="0"/>
          <c:showCatName val="0"/>
          <c:showSerName val="0"/>
          <c:showPercent val="0"/>
          <c:showBubbleSize val="0"/>
        </c:dLbls>
        <c:gapWidth val="150"/>
        <c:axId val="265605888"/>
        <c:axId val="265607424"/>
      </c:barChart>
      <c:catAx>
        <c:axId val="265605888"/>
        <c:scaling>
          <c:orientation val="maxMin"/>
        </c:scaling>
        <c:delete val="0"/>
        <c:axPos val="l"/>
        <c:numFmt formatCode="0.0" sourceLinked="1"/>
        <c:majorTickMark val="none"/>
        <c:minorTickMark val="none"/>
        <c:tickLblPos val="nextTo"/>
        <c:txPr>
          <a:bodyPr/>
          <a:lstStyle/>
          <a:p>
            <a:pPr>
              <a:defRPr sz="900"/>
            </a:pPr>
            <a:endParaRPr lang="cs-CZ"/>
          </a:p>
        </c:txPr>
        <c:crossAx val="265607424"/>
        <c:crosses val="autoZero"/>
        <c:auto val="1"/>
        <c:lblAlgn val="ctr"/>
        <c:lblOffset val="100"/>
        <c:noMultiLvlLbl val="0"/>
      </c:catAx>
      <c:valAx>
        <c:axId val="26560742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6560588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ser>
        <c:dLbls>
          <c:showLegendKey val="0"/>
          <c:showVal val="0"/>
          <c:showCatName val="0"/>
          <c:showSerName val="0"/>
          <c:showPercent val="0"/>
          <c:showBubbleSize val="0"/>
        </c:dLbls>
        <c:gapWidth val="150"/>
        <c:axId val="265631616"/>
        <c:axId val="265633152"/>
      </c:barChart>
      <c:catAx>
        <c:axId val="265631616"/>
        <c:scaling>
          <c:orientation val="minMax"/>
        </c:scaling>
        <c:delete val="0"/>
        <c:axPos val="l"/>
        <c:numFmt formatCode="General" sourceLinked="1"/>
        <c:majorTickMark val="none"/>
        <c:minorTickMark val="none"/>
        <c:tickLblPos val="nextTo"/>
        <c:txPr>
          <a:bodyPr/>
          <a:lstStyle/>
          <a:p>
            <a:pPr>
              <a:defRPr sz="900"/>
            </a:pPr>
            <a:endParaRPr lang="cs-CZ"/>
          </a:p>
        </c:txPr>
        <c:crossAx val="265633152"/>
        <c:crosses val="autoZero"/>
        <c:auto val="1"/>
        <c:lblAlgn val="ctr"/>
        <c:lblOffset val="100"/>
        <c:noMultiLvlLbl val="0"/>
      </c:catAx>
      <c:valAx>
        <c:axId val="2656331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65631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#,##0.0</c:formatCode>
                <c:ptCount val="3"/>
              </c:numCache>
            </c:numRef>
          </c:val>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#,##0.0</c:formatCode>
                <c:ptCount val="3"/>
              </c:numCache>
            </c:numRef>
          </c:val>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#,##0.0</c:formatCode>
                <c:ptCount val="3"/>
              </c:numCache>
            </c:numRef>
          </c:val>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#,##0.0</c:formatCode>
                <c:ptCount val="3"/>
              </c:numCache>
            </c:numRef>
          </c:val>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#,##0.0</c:formatCode>
                <c:ptCount val="3"/>
              </c:numCache>
            </c:numRef>
          </c:val>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#,##0.0</c:formatCode>
                <c:ptCount val="3"/>
              </c:numCache>
            </c:numRef>
          </c:val>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#,##0.0</c:formatCode>
                <c:ptCount val="3"/>
              </c:numCache>
            </c:numRef>
          </c:val>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#,##0.0</c:formatCode>
                <c:ptCount val="3"/>
              </c:numCache>
            </c:numRef>
          </c:val>
        </c:ser>
        <c:dLbls>
          <c:showLegendKey val="0"/>
          <c:showVal val="0"/>
          <c:showCatName val="0"/>
          <c:showSerName val="0"/>
          <c:showPercent val="0"/>
          <c:showBubbleSize val="0"/>
        </c:dLbls>
        <c:gapWidth val="150"/>
        <c:overlap val="100"/>
        <c:axId val="265696000"/>
        <c:axId val="265697536"/>
      </c:barChart>
      <c:catAx>
        <c:axId val="265696000"/>
        <c:scaling>
          <c:orientation val="minMax"/>
        </c:scaling>
        <c:delete val="0"/>
        <c:axPos val="b"/>
        <c:numFmt formatCode="General" sourceLinked="1"/>
        <c:majorTickMark val="none"/>
        <c:minorTickMark val="none"/>
        <c:tickLblPos val="nextTo"/>
        <c:txPr>
          <a:bodyPr/>
          <a:lstStyle/>
          <a:p>
            <a:pPr>
              <a:defRPr sz="900"/>
            </a:pPr>
            <a:endParaRPr lang="cs-CZ"/>
          </a:p>
        </c:txPr>
        <c:crossAx val="265697536"/>
        <c:crosses val="autoZero"/>
        <c:auto val="1"/>
        <c:lblAlgn val="ctr"/>
        <c:lblOffset val="100"/>
        <c:noMultiLvlLbl val="0"/>
      </c:catAx>
      <c:valAx>
        <c:axId val="2656975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6569600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ser>
        <c:dLbls>
          <c:showLegendKey val="0"/>
          <c:showVal val="0"/>
          <c:showCatName val="0"/>
          <c:showSerName val="0"/>
          <c:showPercent val="0"/>
          <c:showBubbleSize val="0"/>
        </c:dLbls>
        <c:gapWidth val="150"/>
        <c:axId val="265734784"/>
        <c:axId val="265740672"/>
      </c:barChart>
      <c:catAx>
        <c:axId val="265734784"/>
        <c:scaling>
          <c:orientation val="minMax"/>
        </c:scaling>
        <c:delete val="0"/>
        <c:axPos val="l"/>
        <c:numFmt formatCode="General" sourceLinked="1"/>
        <c:majorTickMark val="none"/>
        <c:minorTickMark val="none"/>
        <c:tickLblPos val="nextTo"/>
        <c:txPr>
          <a:bodyPr/>
          <a:lstStyle/>
          <a:p>
            <a:pPr>
              <a:defRPr sz="900"/>
            </a:pPr>
            <a:endParaRPr lang="cs-CZ"/>
          </a:p>
        </c:txPr>
        <c:crossAx val="265740672"/>
        <c:crosses val="autoZero"/>
        <c:auto val="1"/>
        <c:lblAlgn val="ctr"/>
        <c:lblOffset val="100"/>
        <c:noMultiLvlLbl val="0"/>
      </c:catAx>
      <c:valAx>
        <c:axId val="2657406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657347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'14.14'!$J$19:$J$26</c:f>
              <c:numCache>
                <c:formatCode>General</c:formatCode>
                <c:ptCount val="8"/>
              </c:numCache>
            </c:numRef>
          </c:cat>
          <c:val>
            <c:numRef>
              <c:f>'14.14'!$K$19:$K$26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ser>
        <c:dLbls>
          <c:showLegendKey val="0"/>
          <c:showVal val="0"/>
          <c:showCatName val="0"/>
          <c:showSerName val="0"/>
          <c:showPercent val="0"/>
          <c:showBubbleSize val="0"/>
        </c:dLbls>
        <c:gapWidth val="150"/>
        <c:axId val="270994816"/>
        <c:axId val="271012992"/>
      </c:barChart>
      <c:catAx>
        <c:axId val="270994816"/>
        <c:scaling>
          <c:orientation val="maxMin"/>
        </c:scaling>
        <c:delete val="0"/>
        <c:axPos val="l"/>
        <c:numFmt formatCode="0.0" sourceLinked="1"/>
        <c:majorTickMark val="none"/>
        <c:minorTickMark val="none"/>
        <c:tickLblPos val="nextTo"/>
        <c:txPr>
          <a:bodyPr/>
          <a:lstStyle/>
          <a:p>
            <a:pPr>
              <a:defRPr sz="900"/>
            </a:pPr>
            <a:endParaRPr lang="cs-CZ"/>
          </a:p>
        </c:txPr>
        <c:crossAx val="271012992"/>
        <c:crosses val="autoZero"/>
        <c:auto val="1"/>
        <c:lblAlgn val="ctr"/>
        <c:lblOffset val="100"/>
        <c:noMultiLvlLbl val="0"/>
      </c:catAx>
      <c:valAx>
        <c:axId val="27101299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09948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ser>
        <c:dLbls>
          <c:showLegendKey val="0"/>
          <c:showVal val="0"/>
          <c:showCatName val="0"/>
          <c:showSerName val="0"/>
          <c:showPercent val="0"/>
          <c:showBubbleSize val="0"/>
        </c:dLbls>
        <c:gapWidth val="150"/>
        <c:axId val="271037184"/>
        <c:axId val="271038720"/>
      </c:barChart>
      <c:catAx>
        <c:axId val="271037184"/>
        <c:scaling>
          <c:orientation val="minMax"/>
        </c:scaling>
        <c:delete val="0"/>
        <c:axPos val="l"/>
        <c:numFmt formatCode="General" sourceLinked="1"/>
        <c:majorTickMark val="none"/>
        <c:minorTickMark val="none"/>
        <c:tickLblPos val="nextTo"/>
        <c:txPr>
          <a:bodyPr/>
          <a:lstStyle/>
          <a:p>
            <a:pPr>
              <a:defRPr sz="900"/>
            </a:pPr>
            <a:endParaRPr lang="cs-CZ"/>
          </a:p>
        </c:txPr>
        <c:crossAx val="271038720"/>
        <c:crosses val="autoZero"/>
        <c:auto val="1"/>
        <c:lblAlgn val="ctr"/>
        <c:lblOffset val="100"/>
        <c:noMultiLvlLbl val="0"/>
      </c:catAx>
      <c:valAx>
        <c:axId val="27103872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10371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#,##0.0</c:formatCode>
                <c:ptCount val="3"/>
              </c:numCache>
            </c:numRef>
          </c:val>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#,##0.0</c:formatCode>
                <c:ptCount val="3"/>
              </c:numCache>
            </c:numRef>
          </c:val>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#,##0.0</c:formatCode>
                <c:ptCount val="3"/>
              </c:numCache>
            </c:numRef>
          </c:val>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#,##0.0</c:formatCode>
                <c:ptCount val="3"/>
              </c:numCache>
            </c:numRef>
          </c:val>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#,##0.0</c:formatCode>
                <c:ptCount val="3"/>
              </c:numCache>
            </c:numRef>
          </c:val>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#,##0.0</c:formatCode>
                <c:ptCount val="3"/>
              </c:numCache>
            </c:numRef>
          </c:val>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#,##0.0</c:formatCode>
                <c:ptCount val="3"/>
              </c:numCache>
            </c:numRef>
          </c:val>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#,##0.0</c:formatCode>
                <c:ptCount val="3"/>
              </c:numCache>
            </c:numRef>
          </c:val>
        </c:ser>
        <c:dLbls>
          <c:showLegendKey val="0"/>
          <c:showVal val="0"/>
          <c:showCatName val="0"/>
          <c:showSerName val="0"/>
          <c:showPercent val="0"/>
          <c:showBubbleSize val="0"/>
        </c:dLbls>
        <c:gapWidth val="150"/>
        <c:overlap val="100"/>
        <c:axId val="271084928"/>
        <c:axId val="271099008"/>
      </c:barChart>
      <c:catAx>
        <c:axId val="271084928"/>
        <c:scaling>
          <c:orientation val="minMax"/>
        </c:scaling>
        <c:delete val="0"/>
        <c:axPos val="b"/>
        <c:numFmt formatCode="General" sourceLinked="1"/>
        <c:majorTickMark val="none"/>
        <c:minorTickMark val="none"/>
        <c:tickLblPos val="nextTo"/>
        <c:txPr>
          <a:bodyPr/>
          <a:lstStyle/>
          <a:p>
            <a:pPr>
              <a:defRPr sz="900"/>
            </a:pPr>
            <a:endParaRPr lang="cs-CZ"/>
          </a:p>
        </c:txPr>
        <c:crossAx val="271099008"/>
        <c:crosses val="autoZero"/>
        <c:auto val="1"/>
        <c:lblAlgn val="ctr"/>
        <c:lblOffset val="100"/>
        <c:noMultiLvlLbl val="0"/>
      </c:catAx>
      <c:valAx>
        <c:axId val="2710990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108492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p>
        </c:rich>
      </c:tx>
      <c:layout/>
      <c:overlay val="0"/>
    </c:title>
    <c:autoTitleDeleted val="0"/>
    <c:plotArea>
      <c:layout>
        <c:manualLayout>
          <c:layoutTarget val="inner"/>
          <c:xMode val="edge"/>
          <c:yMode val="edge"/>
          <c:x val="8.2957443019943025E-2"/>
          <c:y val="0.14531012956082834"/>
          <c:w val="0.90347418091168086"/>
          <c:h val="0.76781555361430653"/>
        </c:manualLayout>
      </c:layout>
      <c:barChart>
        <c:barDir val="col"/>
        <c:grouping val="stacked"/>
        <c:varyColors val="0"/>
        <c:ser>
          <c:idx val="0"/>
          <c:order val="0"/>
          <c:tx>
            <c:strRef>
              <c:f>'5.1'!$A$7</c:f>
              <c:strCache>
                <c:ptCount val="1"/>
                <c:pt idx="0">
                  <c:v>Biomasa</c:v>
                </c:pt>
              </c:strCache>
            </c:strRef>
          </c:tx>
          <c:invertIfNegative val="0"/>
          <c:val>
            <c:numRef>
              <c:f>'5.1'!$B$7:$M$7</c:f>
              <c:numCache>
                <c:formatCode>#,##0.0</c:formatCode>
                <c:ptCount val="12"/>
                <c:pt idx="0">
                  <c:v>687.98686399999997</c:v>
                </c:pt>
                <c:pt idx="1">
                  <c:v>693.69833700000004</c:v>
                </c:pt>
                <c:pt idx="2">
                  <c:v>733.92157299999985</c:v>
                </c:pt>
                <c:pt idx="3">
                  <c:v>419.11853499999995</c:v>
                </c:pt>
                <c:pt idx="4">
                  <c:v>326.84483799999992</c:v>
                </c:pt>
                <c:pt idx="5">
                  <c:v>283.82900699999999</c:v>
                </c:pt>
                <c:pt idx="6">
                  <c:v>222.70880700000004</c:v>
                </c:pt>
                <c:pt idx="7">
                  <c:v>205.020555</c:v>
                </c:pt>
                <c:pt idx="8">
                  <c:v>303.72384700000009</c:v>
                </c:pt>
                <c:pt idx="9">
                  <c:v>417.68903699999998</c:v>
                </c:pt>
                <c:pt idx="10">
                  <c:v>600.93389100000002</c:v>
                </c:pt>
                <c:pt idx="11">
                  <c:v>730.65619200000026</c:v>
                </c:pt>
              </c:numCache>
            </c:numRef>
          </c:val>
        </c:ser>
        <c:ser>
          <c:idx val="1"/>
          <c:order val="1"/>
          <c:tx>
            <c:strRef>
              <c:f>'5.1'!$A$8</c:f>
              <c:strCache>
                <c:ptCount val="1"/>
                <c:pt idx="0">
                  <c:v>Bioplyn</c:v>
                </c:pt>
              </c:strCache>
            </c:strRef>
          </c:tx>
          <c:invertIfNegative val="0"/>
          <c:val>
            <c:numRef>
              <c:f>'5.1'!$B$8:$M$8</c:f>
              <c:numCache>
                <c:formatCode>#,##0.0</c:formatCode>
                <c:ptCount val="12"/>
                <c:pt idx="0">
                  <c:v>64.850376999999995</c:v>
                </c:pt>
                <c:pt idx="1">
                  <c:v>58.33042600000001</c:v>
                </c:pt>
                <c:pt idx="2">
                  <c:v>63.222609999999996</c:v>
                </c:pt>
                <c:pt idx="3">
                  <c:v>39.934526000000005</c:v>
                </c:pt>
                <c:pt idx="4">
                  <c:v>31.030490999999998</c:v>
                </c:pt>
                <c:pt idx="5">
                  <c:v>28.476965999999994</c:v>
                </c:pt>
                <c:pt idx="6">
                  <c:v>26.869043000000001</c:v>
                </c:pt>
                <c:pt idx="7">
                  <c:v>24.332379999999997</c:v>
                </c:pt>
                <c:pt idx="8">
                  <c:v>32.766883999999997</c:v>
                </c:pt>
                <c:pt idx="9">
                  <c:v>46.566398</c:v>
                </c:pt>
                <c:pt idx="10">
                  <c:v>55.47234499999999</c:v>
                </c:pt>
                <c:pt idx="11">
                  <c:v>65.339963999999995</c:v>
                </c:pt>
              </c:numCache>
            </c:numRef>
          </c:val>
        </c:ser>
        <c:ser>
          <c:idx val="2"/>
          <c:order val="2"/>
          <c:tx>
            <c:strRef>
              <c:f>'5.1'!$A$9</c:f>
              <c:strCache>
                <c:ptCount val="1"/>
                <c:pt idx="0">
                  <c:v>Černé uhlí</c:v>
                </c:pt>
              </c:strCache>
            </c:strRef>
          </c:tx>
          <c:invertIfNegative val="0"/>
          <c:val>
            <c:numRef>
              <c:f>'5.1'!$B$9:$M$9</c:f>
              <c:numCache>
                <c:formatCode>#,##0.0</c:formatCode>
                <c:ptCount val="12"/>
                <c:pt idx="0">
                  <c:v>1868.3205230000001</c:v>
                </c:pt>
                <c:pt idx="1">
                  <c:v>1968.7483709999999</c:v>
                </c:pt>
                <c:pt idx="2">
                  <c:v>1829.583059</c:v>
                </c:pt>
                <c:pt idx="3">
                  <c:v>540.32999200000006</c:v>
                </c:pt>
                <c:pt idx="4">
                  <c:v>256.851922</c:v>
                </c:pt>
                <c:pt idx="5">
                  <c:v>239.95507900000004</c:v>
                </c:pt>
                <c:pt idx="6">
                  <c:v>230.00774900000002</c:v>
                </c:pt>
                <c:pt idx="7">
                  <c:v>221.94653</c:v>
                </c:pt>
                <c:pt idx="8">
                  <c:v>314.30692199999999</c:v>
                </c:pt>
                <c:pt idx="9">
                  <c:v>823.66048699999988</c:v>
                </c:pt>
                <c:pt idx="10">
                  <c:v>1278.7256960000002</c:v>
                </c:pt>
                <c:pt idx="11">
                  <c:v>1721.3758170000003</c:v>
                </c:pt>
              </c:numCache>
            </c:numRef>
          </c:val>
        </c:ser>
        <c:ser>
          <c:idx val="3"/>
          <c:order val="3"/>
          <c:tx>
            <c:strRef>
              <c:f>'5.1'!$A$10</c:f>
              <c:strCache>
                <c:ptCount val="1"/>
                <c:pt idx="0">
                  <c:v>Elektrická energie</c:v>
                </c:pt>
              </c:strCache>
            </c:strRef>
          </c:tx>
          <c:invertIfNegative val="0"/>
          <c:val>
            <c:numRef>
              <c:f>'5.1'!$B$10:$M$10</c:f>
              <c:numCache>
                <c:formatCode>#,##0.0</c:formatCode>
                <c:ptCount val="12"/>
                <c:pt idx="0">
                  <c:v>0.72893999999999992</c:v>
                </c:pt>
                <c:pt idx="1">
                  <c:v>0.66009000000000007</c:v>
                </c:pt>
                <c:pt idx="2">
                  <c:v>0.73429400000000011</c:v>
                </c:pt>
                <c:pt idx="3">
                  <c:v>0.75789099999999998</c:v>
                </c:pt>
                <c:pt idx="4">
                  <c:v>0.99297199999999985</c:v>
                </c:pt>
                <c:pt idx="5">
                  <c:v>0.62821199999999999</c:v>
                </c:pt>
                <c:pt idx="6">
                  <c:v>0.85784400000000005</c:v>
                </c:pt>
                <c:pt idx="7">
                  <c:v>2.0268070000000002</c:v>
                </c:pt>
                <c:pt idx="8">
                  <c:v>1.0076270000000001</c:v>
                </c:pt>
                <c:pt idx="9">
                  <c:v>1.491217</c:v>
                </c:pt>
                <c:pt idx="10">
                  <c:v>1.3347419999999999</c:v>
                </c:pt>
                <c:pt idx="11">
                  <c:v>5.3937439999999999</c:v>
                </c:pt>
              </c:numCache>
            </c:numRef>
          </c:val>
        </c:ser>
        <c:ser>
          <c:idx val="4"/>
          <c:order val="4"/>
          <c:tx>
            <c:strRef>
              <c:f>'5.1'!$A$11</c:f>
              <c:strCache>
                <c:ptCount val="1"/>
                <c:pt idx="0">
                  <c:v>Energie prostředí (tepelné čerpadlo)</c:v>
                </c:pt>
              </c:strCache>
            </c:strRef>
          </c:tx>
          <c:invertIfNegative val="0"/>
          <c:val>
            <c:numRef>
              <c:f>'5.1'!$B$11:$M$11</c:f>
              <c:numCache>
                <c:formatCode>#,##0.0</c:formatCode>
                <c:ptCount val="12"/>
                <c:pt idx="0">
                  <c:v>1.3066500000000001</c:v>
                </c:pt>
                <c:pt idx="1">
                  <c:v>1.0558099999999999</c:v>
                </c:pt>
                <c:pt idx="2">
                  <c:v>1.17058</c:v>
                </c:pt>
                <c:pt idx="3">
                  <c:v>0.39151899999999995</c:v>
                </c:pt>
                <c:pt idx="4">
                  <c:v>0.70294800000000002</c:v>
                </c:pt>
                <c:pt idx="5">
                  <c:v>0.79619399999999996</c:v>
                </c:pt>
                <c:pt idx="6">
                  <c:v>0.56618100000000005</c:v>
                </c:pt>
                <c:pt idx="7">
                  <c:v>0.52083099999999993</c:v>
                </c:pt>
                <c:pt idx="8">
                  <c:v>0.42304799999999998</c:v>
                </c:pt>
                <c:pt idx="9">
                  <c:v>0.66420599999999985</c:v>
                </c:pt>
                <c:pt idx="10">
                  <c:v>0.81759700000000002</c:v>
                </c:pt>
                <c:pt idx="11">
                  <c:v>1.162064</c:v>
                </c:pt>
              </c:numCache>
            </c:numRef>
          </c:val>
        </c:ser>
        <c:ser>
          <c:idx val="5"/>
          <c:order val="5"/>
          <c:tx>
            <c:strRef>
              <c:f>'5.1'!$A$12</c:f>
              <c:strCache>
                <c:ptCount val="1"/>
                <c:pt idx="0">
                  <c:v>Energie Slunce (solární kolektor)</c:v>
                </c:pt>
              </c:strCache>
            </c:strRef>
          </c:tx>
          <c:invertIfNegative val="0"/>
          <c:val>
            <c:numRef>
              <c:f>'5.1'!$B$12:$M$12</c:f>
              <c:numCache>
                <c:formatCode>#,##0.0</c:formatCode>
                <c:ptCount val="12"/>
                <c:pt idx="0">
                  <c:v>6.3600000000000002E-3</c:v>
                </c:pt>
                <c:pt idx="1">
                  <c:v>1.6800000000000002E-2</c:v>
                </c:pt>
                <c:pt idx="2">
                  <c:v>2.4709999999999999E-2</c:v>
                </c:pt>
                <c:pt idx="3">
                  <c:v>0.44020999999999999</c:v>
                </c:pt>
                <c:pt idx="4">
                  <c:v>7.594999999999999E-2</c:v>
                </c:pt>
                <c:pt idx="5">
                  <c:v>6.7419999999999994E-2</c:v>
                </c:pt>
                <c:pt idx="6">
                  <c:v>7.2120000000000004E-2</c:v>
                </c:pt>
                <c:pt idx="7">
                  <c:v>6.9900000000000004E-2</c:v>
                </c:pt>
                <c:pt idx="8">
                  <c:v>4.5689999999999995E-2</c:v>
                </c:pt>
                <c:pt idx="9">
                  <c:v>3.5720000000000002E-2</c:v>
                </c:pt>
                <c:pt idx="10">
                  <c:v>7.6499999999999997E-3</c:v>
                </c:pt>
                <c:pt idx="11">
                  <c:v>5.8200000000000005E-3</c:v>
                </c:pt>
              </c:numCache>
            </c:numRef>
          </c:val>
        </c:ser>
        <c:ser>
          <c:idx val="6"/>
          <c:order val="6"/>
          <c:tx>
            <c:strRef>
              <c:f>'5.1'!$A$13</c:f>
              <c:strCache>
                <c:ptCount val="1"/>
                <c:pt idx="0">
                  <c:v>Hnědé uhlí</c:v>
                </c:pt>
              </c:strCache>
            </c:strRef>
          </c:tx>
          <c:invertIfNegative val="0"/>
          <c:val>
            <c:numRef>
              <c:f>'5.1'!$B$13:$M$13</c:f>
              <c:numCache>
                <c:formatCode>#,##0.0</c:formatCode>
                <c:ptCount val="12"/>
                <c:pt idx="0">
                  <c:v>5843.419519</c:v>
                </c:pt>
                <c:pt idx="1">
                  <c:v>6163.1534710000024</c:v>
                </c:pt>
                <c:pt idx="2">
                  <c:v>5910.763203999999</c:v>
                </c:pt>
                <c:pt idx="3">
                  <c:v>2556.4246100000005</c:v>
                </c:pt>
                <c:pt idx="4">
                  <c:v>1576.0692839999999</c:v>
                </c:pt>
                <c:pt idx="5">
                  <c:v>1187.268337</c:v>
                </c:pt>
                <c:pt idx="6">
                  <c:v>1112.5500620000005</c:v>
                </c:pt>
                <c:pt idx="7">
                  <c:v>1156.595607</c:v>
                </c:pt>
                <c:pt idx="8">
                  <c:v>1653.8740129999996</c:v>
                </c:pt>
                <c:pt idx="9">
                  <c:v>3242.4390940000003</c:v>
                </c:pt>
                <c:pt idx="10">
                  <c:v>4747.8560109999999</c:v>
                </c:pt>
                <c:pt idx="11">
                  <c:v>5800.9180450000003</c:v>
                </c:pt>
              </c:numCache>
            </c:numRef>
          </c:val>
        </c:ser>
        <c:ser>
          <c:idx val="7"/>
          <c:order val="7"/>
          <c:tx>
            <c:strRef>
              <c:f>'5.1'!$A$14</c:f>
              <c:strCache>
                <c:ptCount val="1"/>
                <c:pt idx="0">
                  <c:v>Jaderné palivo</c:v>
                </c:pt>
              </c:strCache>
            </c:strRef>
          </c:tx>
          <c:invertIfNegative val="0"/>
          <c:val>
            <c:numRef>
              <c:f>'5.1'!$B$14:$M$14</c:f>
              <c:numCache>
                <c:formatCode>#,##0.0</c:formatCode>
                <c:ptCount val="12"/>
                <c:pt idx="0">
                  <c:v>36.419580000000003</c:v>
                </c:pt>
                <c:pt idx="1">
                  <c:v>35.58325</c:v>
                </c:pt>
                <c:pt idx="2">
                  <c:v>29.057650000000002</c:v>
                </c:pt>
                <c:pt idx="3">
                  <c:v>18.132360000000002</c:v>
                </c:pt>
                <c:pt idx="4">
                  <c:v>8.6640499999999996</c:v>
                </c:pt>
                <c:pt idx="5">
                  <c:v>7.6055599999999997</c:v>
                </c:pt>
                <c:pt idx="6">
                  <c:v>6.2669100000000002</c:v>
                </c:pt>
                <c:pt idx="7">
                  <c:v>6.2698199999999993</c:v>
                </c:pt>
                <c:pt idx="8">
                  <c:v>8.3709499999999988</c:v>
                </c:pt>
                <c:pt idx="9">
                  <c:v>18.734970000000001</c:v>
                </c:pt>
                <c:pt idx="10">
                  <c:v>26.673639999999999</c:v>
                </c:pt>
                <c:pt idx="11">
                  <c:v>34.6477</c:v>
                </c:pt>
              </c:numCache>
            </c:numRef>
          </c:val>
        </c:ser>
        <c:ser>
          <c:idx val="8"/>
          <c:order val="8"/>
          <c:tx>
            <c:strRef>
              <c:f>'5.1'!$A$15</c:f>
              <c:strCache>
                <c:ptCount val="1"/>
                <c:pt idx="0">
                  <c:v>Koks</c:v>
                </c:pt>
              </c:strCache>
            </c:strRef>
          </c:tx>
          <c:invertIfNegative val="0"/>
          <c:val>
            <c:numRef>
              <c:f>'5.1'!$B$15:$M$15</c:f>
              <c:numCache>
                <c:formatCode>#,##0.0</c:formatCode>
                <c:ptCount val="12"/>
                <c:pt idx="0">
                  <c:v>0.14965999999999999</c:v>
                </c:pt>
                <c:pt idx="1">
                  <c:v>4.3270000000000003E-2</c:v>
                </c:pt>
                <c:pt idx="2">
                  <c:v>0.11637500000000001</c:v>
                </c:pt>
                <c:pt idx="3">
                  <c:v>2.3257999999999997E-2</c:v>
                </c:pt>
                <c:pt idx="4">
                  <c:v>0</c:v>
                </c:pt>
                <c:pt idx="5">
                  <c:v>0</c:v>
                </c:pt>
                <c:pt idx="6">
                  <c:v>0</c:v>
                </c:pt>
                <c:pt idx="7">
                  <c:v>0</c:v>
                </c:pt>
                <c:pt idx="8">
                  <c:v>4.2290000000000001E-3</c:v>
                </c:pt>
                <c:pt idx="9">
                  <c:v>1.0572E-2</c:v>
                </c:pt>
                <c:pt idx="10">
                  <c:v>0.15483</c:v>
                </c:pt>
                <c:pt idx="11">
                  <c:v>0.13914600000000002</c:v>
                </c:pt>
              </c:numCache>
            </c:numRef>
          </c:val>
        </c:ser>
        <c:ser>
          <c:idx val="9"/>
          <c:order val="9"/>
          <c:tx>
            <c:strRef>
              <c:f>'5.1'!$A$16</c:f>
              <c:strCache>
                <c:ptCount val="1"/>
                <c:pt idx="0">
                  <c:v>Odpadní teplo</c:v>
                </c:pt>
              </c:strCache>
            </c:strRef>
          </c:tx>
          <c:invertIfNegative val="0"/>
          <c:val>
            <c:numRef>
              <c:f>'5.1'!$B$16:$M$16</c:f>
              <c:numCache>
                <c:formatCode>#,##0.0</c:formatCode>
                <c:ptCount val="12"/>
                <c:pt idx="0">
                  <c:v>37.902497999999994</c:v>
                </c:pt>
                <c:pt idx="1">
                  <c:v>37.832937000000001</c:v>
                </c:pt>
                <c:pt idx="2">
                  <c:v>38.176971999999992</c:v>
                </c:pt>
                <c:pt idx="3">
                  <c:v>29.564432999999998</c:v>
                </c:pt>
                <c:pt idx="4">
                  <c:v>35.693623999999993</c:v>
                </c:pt>
                <c:pt idx="5">
                  <c:v>43.299330999999995</c:v>
                </c:pt>
                <c:pt idx="6">
                  <c:v>52.854299999999995</c:v>
                </c:pt>
                <c:pt idx="7">
                  <c:v>50.136489000000005</c:v>
                </c:pt>
                <c:pt idx="8">
                  <c:v>53.892624999999995</c:v>
                </c:pt>
                <c:pt idx="9">
                  <c:v>55.625273</c:v>
                </c:pt>
                <c:pt idx="10">
                  <c:v>36.207673</c:v>
                </c:pt>
                <c:pt idx="11">
                  <c:v>39.484009</c:v>
                </c:pt>
              </c:numCache>
            </c:numRef>
          </c:val>
        </c:ser>
        <c:ser>
          <c:idx val="10"/>
          <c:order val="10"/>
          <c:tx>
            <c:strRef>
              <c:f>'5.1'!$A$17</c:f>
              <c:strCache>
                <c:ptCount val="1"/>
                <c:pt idx="0">
                  <c:v>Ostatní kapalná paliva</c:v>
                </c:pt>
              </c:strCache>
            </c:strRef>
          </c:tx>
          <c:invertIfNegative val="0"/>
          <c:val>
            <c:numRef>
              <c:f>'5.1'!$B$17:$M$17</c:f>
              <c:numCache>
                <c:formatCode>#,##0.0</c:formatCode>
                <c:ptCount val="12"/>
                <c:pt idx="0">
                  <c:v>9.4366699999999994</c:v>
                </c:pt>
                <c:pt idx="1">
                  <c:v>13.41132</c:v>
                </c:pt>
                <c:pt idx="2">
                  <c:v>12.308181999999999</c:v>
                </c:pt>
                <c:pt idx="3">
                  <c:v>6.2185119999999996</c:v>
                </c:pt>
                <c:pt idx="4">
                  <c:v>2.8446130000000003</c:v>
                </c:pt>
                <c:pt idx="5">
                  <c:v>17.054107999999999</c:v>
                </c:pt>
                <c:pt idx="6">
                  <c:v>9.6344519999999996</c:v>
                </c:pt>
                <c:pt idx="7">
                  <c:v>1.7915430000000001</c:v>
                </c:pt>
                <c:pt idx="8">
                  <c:v>3.2258400000000003</c:v>
                </c:pt>
                <c:pt idx="9">
                  <c:v>6.0694999999999997</c:v>
                </c:pt>
                <c:pt idx="10">
                  <c:v>16.596879999999999</c:v>
                </c:pt>
                <c:pt idx="11">
                  <c:v>10.016192999999999</c:v>
                </c:pt>
              </c:numCache>
            </c:numRef>
          </c:val>
        </c:ser>
        <c:ser>
          <c:idx val="11"/>
          <c:order val="11"/>
          <c:tx>
            <c:strRef>
              <c:f>'5.1'!$A$18</c:f>
              <c:strCache>
                <c:ptCount val="1"/>
                <c:pt idx="0">
                  <c:v>Ostatní pevná paliva</c:v>
                </c:pt>
              </c:strCache>
            </c:strRef>
          </c:tx>
          <c:invertIfNegative val="0"/>
          <c:val>
            <c:numRef>
              <c:f>'5.1'!$B$18:$M$18</c:f>
              <c:numCache>
                <c:formatCode>#,##0.0</c:formatCode>
                <c:ptCount val="12"/>
                <c:pt idx="0">
                  <c:v>295.71026208880403</c:v>
                </c:pt>
                <c:pt idx="1">
                  <c:v>285.47979656616309</c:v>
                </c:pt>
                <c:pt idx="2">
                  <c:v>259.68862907616449</c:v>
                </c:pt>
                <c:pt idx="3">
                  <c:v>195.36594293438668</c:v>
                </c:pt>
                <c:pt idx="4">
                  <c:v>234.353845781346</c:v>
                </c:pt>
                <c:pt idx="5">
                  <c:v>232.89157100321796</c:v>
                </c:pt>
                <c:pt idx="6">
                  <c:v>213.92973832728634</c:v>
                </c:pt>
                <c:pt idx="7">
                  <c:v>212.9556089836959</c:v>
                </c:pt>
                <c:pt idx="8">
                  <c:v>189.52068180915006</c:v>
                </c:pt>
                <c:pt idx="9">
                  <c:v>252.39467903050175</c:v>
                </c:pt>
                <c:pt idx="10">
                  <c:v>219.30484705308265</c:v>
                </c:pt>
                <c:pt idx="11">
                  <c:v>281.26420064715393</c:v>
                </c:pt>
              </c:numCache>
            </c:numRef>
          </c:val>
        </c:ser>
        <c:ser>
          <c:idx val="12"/>
          <c:order val="12"/>
          <c:tx>
            <c:strRef>
              <c:f>'5.1'!$A$19</c:f>
              <c:strCache>
                <c:ptCount val="1"/>
                <c:pt idx="0">
                  <c:v>Ostatní plyny</c:v>
                </c:pt>
              </c:strCache>
            </c:strRef>
          </c:tx>
          <c:invertIfNegative val="0"/>
          <c:val>
            <c:numRef>
              <c:f>'5.1'!$B$19:$M$19</c:f>
              <c:numCache>
                <c:formatCode>#,##0.0</c:formatCode>
                <c:ptCount val="12"/>
                <c:pt idx="0">
                  <c:v>405.9192910000001</c:v>
                </c:pt>
                <c:pt idx="1">
                  <c:v>407.01547200000005</c:v>
                </c:pt>
                <c:pt idx="2">
                  <c:v>443.74559300000004</c:v>
                </c:pt>
                <c:pt idx="3">
                  <c:v>252.455028</c:v>
                </c:pt>
                <c:pt idx="4">
                  <c:v>275.66464300000001</c:v>
                </c:pt>
                <c:pt idx="5">
                  <c:v>258.542913</c:v>
                </c:pt>
                <c:pt idx="6">
                  <c:v>285.11970499999995</c:v>
                </c:pt>
                <c:pt idx="7">
                  <c:v>313.44922800000006</c:v>
                </c:pt>
                <c:pt idx="8">
                  <c:v>231.86789599999997</c:v>
                </c:pt>
                <c:pt idx="9">
                  <c:v>334.47522700000002</c:v>
                </c:pt>
                <c:pt idx="10">
                  <c:v>360.42879600000003</c:v>
                </c:pt>
                <c:pt idx="11">
                  <c:v>457.30182800000006</c:v>
                </c:pt>
              </c:numCache>
            </c:numRef>
          </c:val>
        </c:ser>
        <c:ser>
          <c:idx val="13"/>
          <c:order val="13"/>
          <c:tx>
            <c:strRef>
              <c:f>'5.1'!$A$20</c:f>
              <c:strCache>
                <c:ptCount val="1"/>
                <c:pt idx="0">
                  <c:v>Ostatní</c:v>
                </c:pt>
              </c:strCache>
            </c:strRef>
          </c:tx>
          <c:invertIfNegative val="0"/>
          <c:val>
            <c:numRef>
              <c:f>'5.1'!$B$20:$M$20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'5.1'!$A$21</c:f>
              <c:strCache>
                <c:ptCount val="1"/>
                <c:pt idx="0">
                  <c:v>Topné oleje</c:v>
                </c:pt>
              </c:strCache>
            </c:strRef>
          </c:tx>
          <c:invertIfNegative val="0"/>
          <c:val>
            <c:numRef>
              <c:f>'5.1'!$B$21:$M$21</c:f>
              <c:numCache>
                <c:formatCode>#,##0.0</c:formatCode>
                <c:ptCount val="12"/>
                <c:pt idx="0">
                  <c:v>11.713988000000001</c:v>
                </c:pt>
                <c:pt idx="1">
                  <c:v>15.469733</c:v>
                </c:pt>
                <c:pt idx="2">
                  <c:v>14.14701</c:v>
                </c:pt>
                <c:pt idx="3">
                  <c:v>3.2987340000000001</c:v>
                </c:pt>
                <c:pt idx="4">
                  <c:v>1.9472609999999997</c:v>
                </c:pt>
                <c:pt idx="5">
                  <c:v>3.8854510000000002</c:v>
                </c:pt>
                <c:pt idx="6">
                  <c:v>8.6988590000000006</c:v>
                </c:pt>
                <c:pt idx="7">
                  <c:v>5.2748680000000006</c:v>
                </c:pt>
                <c:pt idx="8">
                  <c:v>5.4814880000000006</c:v>
                </c:pt>
                <c:pt idx="9">
                  <c:v>5.7634340000000002</c:v>
                </c:pt>
                <c:pt idx="10">
                  <c:v>8.8277769999999958</c:v>
                </c:pt>
                <c:pt idx="11">
                  <c:v>7.0103739999999979</c:v>
                </c:pt>
              </c:numCache>
            </c:numRef>
          </c:val>
        </c:ser>
        <c:ser>
          <c:idx val="15"/>
          <c:order val="15"/>
          <c:tx>
            <c:strRef>
              <c:f>'5.1'!$A$22</c:f>
              <c:strCache>
                <c:ptCount val="1"/>
                <c:pt idx="0">
                  <c:v>Zemní plyn</c:v>
                </c:pt>
              </c:strCache>
            </c:strRef>
          </c:tx>
          <c:invertIfNegative val="0"/>
          <c:val>
            <c:numRef>
              <c:f>'5.1'!$B$22:$M$22</c:f>
              <c:numCache>
                <c:formatCode>#,##0.0</c:formatCode>
                <c:ptCount val="12"/>
                <c:pt idx="0">
                  <c:v>3088.1811550107436</c:v>
                </c:pt>
                <c:pt idx="1">
                  <c:v>3352.2334697337305</c:v>
                </c:pt>
                <c:pt idx="2">
                  <c:v>3178.4564113307256</c:v>
                </c:pt>
                <c:pt idx="3">
                  <c:v>1357.3005040656133</c:v>
                </c:pt>
                <c:pt idx="4">
                  <c:v>948.25968321865389</c:v>
                </c:pt>
                <c:pt idx="5">
                  <c:v>809.78971699678209</c:v>
                </c:pt>
                <c:pt idx="6">
                  <c:v>819.86943068781591</c:v>
                </c:pt>
                <c:pt idx="7">
                  <c:v>744.67566025799715</c:v>
                </c:pt>
                <c:pt idx="8">
                  <c:v>822.11965347767875</c:v>
                </c:pt>
                <c:pt idx="9">
                  <c:v>1512.5471329458758</c:v>
                </c:pt>
                <c:pt idx="10">
                  <c:v>2395.7435428887461</c:v>
                </c:pt>
                <c:pt idx="11">
                  <c:v>3003.962521255778</c:v>
                </c:pt>
              </c:numCache>
            </c:numRef>
          </c:val>
        </c:ser>
        <c:dLbls>
          <c:showLegendKey val="0"/>
          <c:showVal val="0"/>
          <c:showCatName val="0"/>
          <c:showSerName val="0"/>
          <c:showPercent val="0"/>
          <c:showBubbleSize val="0"/>
        </c:dLbls>
        <c:gapWidth val="104"/>
        <c:overlap val="100"/>
        <c:axId val="283495424"/>
        <c:axId val="283497216"/>
      </c:barChart>
      <c:catAx>
        <c:axId val="283495424"/>
        <c:scaling>
          <c:orientation val="minMax"/>
        </c:scaling>
        <c:delete val="0"/>
        <c:axPos val="b"/>
        <c:majorTickMark val="none"/>
        <c:minorTickMark val="none"/>
        <c:tickLblPos val="low"/>
        <c:txPr>
          <a:bodyPr/>
          <a:lstStyle/>
          <a:p>
            <a:pPr>
              <a:defRPr sz="900"/>
            </a:pPr>
            <a:endParaRPr lang="cs-CZ"/>
          </a:p>
        </c:txPr>
        <c:crossAx val="283497216"/>
        <c:crosses val="autoZero"/>
        <c:auto val="1"/>
        <c:lblAlgn val="ctr"/>
        <c:lblOffset val="100"/>
        <c:noMultiLvlLbl val="0"/>
      </c:catAx>
      <c:valAx>
        <c:axId val="283497216"/>
        <c:scaling>
          <c:orientation val="minMax"/>
          <c:max val="14000"/>
        </c:scaling>
        <c:delete val="0"/>
        <c:axPos val="l"/>
        <c:majorGridlines/>
        <c:numFmt formatCode="#,##0" sourceLinked="0"/>
        <c:majorTickMark val="out"/>
        <c:minorTickMark val="none"/>
        <c:tickLblPos val="nextTo"/>
        <c:spPr>
          <a:ln>
            <a:noFill/>
          </a:ln>
        </c:spPr>
        <c:txPr>
          <a:bodyPr/>
          <a:lstStyle/>
          <a:p>
            <a:pPr>
              <a:defRPr sz="900"/>
            </a:pPr>
            <a:endParaRPr lang="cs-CZ"/>
          </a:p>
        </c:txPr>
        <c:crossAx val="28349542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ser>
        <c:dLbls>
          <c:showLegendKey val="0"/>
          <c:showVal val="0"/>
          <c:showCatName val="0"/>
          <c:showSerName val="0"/>
          <c:showPercent val="0"/>
          <c:showBubbleSize val="0"/>
        </c:dLbls>
        <c:gapWidth val="150"/>
        <c:axId val="271119872"/>
        <c:axId val="271121408"/>
      </c:barChart>
      <c:catAx>
        <c:axId val="271119872"/>
        <c:scaling>
          <c:orientation val="minMax"/>
        </c:scaling>
        <c:delete val="0"/>
        <c:axPos val="l"/>
        <c:numFmt formatCode="General" sourceLinked="1"/>
        <c:majorTickMark val="none"/>
        <c:minorTickMark val="none"/>
        <c:tickLblPos val="nextTo"/>
        <c:txPr>
          <a:bodyPr/>
          <a:lstStyle/>
          <a:p>
            <a:pPr>
              <a:defRPr sz="900"/>
            </a:pPr>
            <a:endParaRPr lang="cs-CZ"/>
          </a:p>
        </c:txPr>
        <c:crossAx val="271121408"/>
        <c:crosses val="autoZero"/>
        <c:auto val="1"/>
        <c:lblAlgn val="ctr"/>
        <c:lblOffset val="100"/>
        <c:noMultiLvlLbl val="0"/>
      </c:catAx>
      <c:valAx>
        <c:axId val="2711214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11198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'8.3'!$M$9:$M$24</c:f>
              <c:numCache>
                <c:formatCode>0.0%</c:formatCode>
                <c:ptCount val="16"/>
              </c:numCache>
            </c:numRef>
          </c:cat>
          <c:val>
            <c:numRef>
              <c:f>'8.3'!$M$9:$M$24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'8.3'!$M$26:$M$33</c:f>
              <c:numCache>
                <c:formatCode>#,##0.0</c:formatCode>
                <c:ptCount val="8"/>
              </c:numCache>
            </c:numRef>
          </c:cat>
          <c:val>
            <c:numRef>
              <c:f>'8.3'!$M$26:$M$33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'8.3'!$A$26</c:f>
              <c:strCache>
                <c:ptCount val="1"/>
                <c:pt idx="0">
                  <c:v>Průmysl</c:v>
                </c:pt>
              </c:strCache>
            </c:strRef>
          </c:tx>
          <c:invertIfNegative val="0"/>
          <c:cat>
            <c:strRef>
              <c:f>'8.3'!$B$2:$D$2</c:f>
              <c:strCache>
                <c:ptCount val="3"/>
                <c:pt idx="0">
                  <c:v>Říjen</c:v>
                </c:pt>
                <c:pt idx="1">
                  <c:v>Listopad</c:v>
                </c:pt>
                <c:pt idx="2">
                  <c:v>Prosinec</c:v>
                </c:pt>
              </c:strCache>
            </c:strRef>
          </c:cat>
          <c:val>
            <c:numRef>
              <c:f>('8.3'!$B$26,'8.3'!$D$26,'8.3'!$F$26)</c:f>
              <c:numCache>
                <c:formatCode>#,##0.0</c:formatCode>
                <c:ptCount val="3"/>
                <c:pt idx="0">
                  <c:v>82780.86</c:v>
                </c:pt>
                <c:pt idx="1">
                  <c:v>108614.68600000002</c:v>
                </c:pt>
                <c:pt idx="2">
                  <c:v>117556.51300000001</c:v>
                </c:pt>
              </c:numCache>
            </c:numRef>
          </c:val>
        </c:ser>
        <c:ser>
          <c:idx val="1"/>
          <c:order val="1"/>
          <c:tx>
            <c:strRef>
              <c:f>'8.3'!$A$27</c:f>
              <c:strCache>
                <c:ptCount val="1"/>
                <c:pt idx="0">
                  <c:v>Energetika</c:v>
                </c:pt>
              </c:strCache>
            </c:strRef>
          </c:tx>
          <c:invertIfNegative val="0"/>
          <c:cat>
            <c:strRef>
              <c:f>'8.3'!$B$2:$D$2</c:f>
              <c:strCache>
                <c:ptCount val="3"/>
                <c:pt idx="0">
                  <c:v>Říjen</c:v>
                </c:pt>
                <c:pt idx="1">
                  <c:v>Listopad</c:v>
                </c:pt>
                <c:pt idx="2">
                  <c:v>Prosinec</c:v>
                </c:pt>
              </c:strCache>
            </c:strRef>
          </c:cat>
          <c:val>
            <c:numRef>
              <c:f>('8.3'!$B$27,'8.3'!$D$27,'8.3'!$F$27)</c:f>
              <c:numCache>
                <c:formatCode>#,##0.0</c:formatCode>
                <c:ptCount val="3"/>
                <c:pt idx="0">
                  <c:v>22457.94</c:v>
                </c:pt>
                <c:pt idx="1">
                  <c:v>33520.15</c:v>
                </c:pt>
                <c:pt idx="2">
                  <c:v>43207.57</c:v>
                </c:pt>
              </c:numCache>
            </c:numRef>
          </c:val>
        </c:ser>
        <c:ser>
          <c:idx val="2"/>
          <c:order val="2"/>
          <c:tx>
            <c:strRef>
              <c:f>'8.3'!$A$28</c:f>
              <c:strCache>
                <c:ptCount val="1"/>
                <c:pt idx="0">
                  <c:v>Doprava</c:v>
                </c:pt>
              </c:strCache>
            </c:strRef>
          </c:tx>
          <c:invertIfNegative val="0"/>
          <c:cat>
            <c:strRef>
              <c:f>'8.3'!$B$2:$D$2</c:f>
              <c:strCache>
                <c:ptCount val="3"/>
                <c:pt idx="0">
                  <c:v>Říjen</c:v>
                </c:pt>
                <c:pt idx="1">
                  <c:v>Listopad</c:v>
                </c:pt>
                <c:pt idx="2">
                  <c:v>Prosinec</c:v>
                </c:pt>
              </c:strCache>
            </c:strRef>
          </c:cat>
          <c:val>
            <c:numRef>
              <c:f>('8.3'!$B$28,'8.3'!$D$28,'8.3'!$F$28)</c:f>
              <c:numCache>
                <c:formatCode>#,##0.0</c:formatCode>
                <c:ptCount val="3"/>
                <c:pt idx="0">
                  <c:v>3685.9859999999999</c:v>
                </c:pt>
                <c:pt idx="1">
                  <c:v>7095.4309999999996</c:v>
                </c:pt>
                <c:pt idx="2">
                  <c:v>9263.6209999999992</c:v>
                </c:pt>
              </c:numCache>
            </c:numRef>
          </c:val>
        </c:ser>
        <c:ser>
          <c:idx val="3"/>
          <c:order val="3"/>
          <c:tx>
            <c:strRef>
              <c:f>'8.3'!$A$29</c:f>
              <c:strCache>
                <c:ptCount val="1"/>
                <c:pt idx="0">
                  <c:v>Stavebnictví</c:v>
                </c:pt>
              </c:strCache>
            </c:strRef>
          </c:tx>
          <c:invertIfNegative val="0"/>
          <c:cat>
            <c:strRef>
              <c:f>'8.3'!$B$2:$D$2</c:f>
              <c:strCache>
                <c:ptCount val="3"/>
                <c:pt idx="0">
                  <c:v>Říjen</c:v>
                </c:pt>
                <c:pt idx="1">
                  <c:v>Listopad</c:v>
                </c:pt>
                <c:pt idx="2">
                  <c:v>Prosinec</c:v>
                </c:pt>
              </c:strCache>
            </c:strRef>
          </c:cat>
          <c:val>
            <c:numRef>
              <c:f>('8.3'!$B$29,'8.3'!$D$29,'8.3'!$F$29)</c:f>
              <c:numCache>
                <c:formatCode>#,##0.0</c:formatCode>
                <c:ptCount val="3"/>
                <c:pt idx="0">
                  <c:v>524.08100000000002</c:v>
                </c:pt>
                <c:pt idx="1">
                  <c:v>959.779</c:v>
                </c:pt>
                <c:pt idx="2">
                  <c:v>1084.3879999999999</c:v>
                </c:pt>
              </c:numCache>
            </c:numRef>
          </c:val>
        </c:ser>
        <c:ser>
          <c:idx val="4"/>
          <c:order val="4"/>
          <c:tx>
            <c:strRef>
              <c:f>'8.3'!$A$30</c:f>
              <c:strCache>
                <c:ptCount val="1"/>
                <c:pt idx="0">
                  <c:v>Zemědělství a lesnictví</c:v>
                </c:pt>
              </c:strCache>
            </c:strRef>
          </c:tx>
          <c:invertIfNegative val="0"/>
          <c:cat>
            <c:strRef>
              <c:f>'8.3'!$B$2:$D$2</c:f>
              <c:strCache>
                <c:ptCount val="3"/>
                <c:pt idx="0">
                  <c:v>Říjen</c:v>
                </c:pt>
                <c:pt idx="1">
                  <c:v>Listopad</c:v>
                </c:pt>
                <c:pt idx="2">
                  <c:v>Prosinec</c:v>
                </c:pt>
              </c:strCache>
            </c:strRef>
          </c:cat>
          <c:val>
            <c:numRef>
              <c:f>('8.3'!$B$30,'8.3'!$D$30,'8.3'!$F$30)</c:f>
              <c:numCache>
                <c:formatCode>#,##0.0</c:formatCode>
                <c:ptCount val="3"/>
                <c:pt idx="0">
                  <c:v>1516.0490000000002</c:v>
                </c:pt>
                <c:pt idx="1">
                  <c:v>1749.7619999999999</c:v>
                </c:pt>
                <c:pt idx="2">
                  <c:v>2027.874</c:v>
                </c:pt>
              </c:numCache>
            </c:numRef>
          </c:val>
        </c:ser>
        <c:ser>
          <c:idx val="5"/>
          <c:order val="5"/>
          <c:tx>
            <c:strRef>
              <c:f>'8.3'!$A$31</c:f>
              <c:strCache>
                <c:ptCount val="1"/>
                <c:pt idx="0">
                  <c:v>Domácnosti</c:v>
                </c:pt>
              </c:strCache>
            </c:strRef>
          </c:tx>
          <c:invertIfNegative val="0"/>
          <c:cat>
            <c:strRef>
              <c:f>'8.3'!$B$2:$D$2</c:f>
              <c:strCache>
                <c:ptCount val="3"/>
                <c:pt idx="0">
                  <c:v>Říjen</c:v>
                </c:pt>
                <c:pt idx="1">
                  <c:v>Listopad</c:v>
                </c:pt>
                <c:pt idx="2">
                  <c:v>Prosinec</c:v>
                </c:pt>
              </c:strCache>
            </c:strRef>
          </c:cat>
          <c:val>
            <c:numRef>
              <c:f>('8.3'!$B$31,'8.3'!$D$31,'8.3'!$F$31)</c:f>
              <c:numCache>
                <c:formatCode>#,##0.0</c:formatCode>
                <c:ptCount val="3"/>
                <c:pt idx="0">
                  <c:v>139677.67099999997</c:v>
                </c:pt>
                <c:pt idx="1">
                  <c:v>212322.65977563229</c:v>
                </c:pt>
                <c:pt idx="2">
                  <c:v>262617.16400000005</c:v>
                </c:pt>
              </c:numCache>
            </c:numRef>
          </c:val>
        </c:ser>
        <c:ser>
          <c:idx val="6"/>
          <c:order val="6"/>
          <c:tx>
            <c:strRef>
              <c:f>'8.3'!$A$32</c:f>
              <c:strCache>
                <c:ptCount val="1"/>
                <c:pt idx="0">
                  <c:v>Obchod, služby, školství, zdravotnictví</c:v>
                </c:pt>
              </c:strCache>
            </c:strRef>
          </c:tx>
          <c:invertIfNegative val="0"/>
          <c:cat>
            <c:strRef>
              <c:f>'8.3'!$B$2:$D$2</c:f>
              <c:strCache>
                <c:ptCount val="3"/>
                <c:pt idx="0">
                  <c:v>Říjen</c:v>
                </c:pt>
                <c:pt idx="1">
                  <c:v>Listopad</c:v>
                </c:pt>
                <c:pt idx="2">
                  <c:v>Prosinec</c:v>
                </c:pt>
              </c:strCache>
            </c:strRef>
          </c:cat>
          <c:val>
            <c:numRef>
              <c:f>('8.3'!$B$32,'8.3'!$D$32,'8.3'!$F$32)</c:f>
              <c:numCache>
                <c:formatCode>#,##0.0</c:formatCode>
                <c:ptCount val="3"/>
                <c:pt idx="0">
                  <c:v>70141.751999999979</c:v>
                </c:pt>
                <c:pt idx="1">
                  <c:v>114412.24155542173</c:v>
                </c:pt>
                <c:pt idx="2">
                  <c:v>140572.152</c:v>
                </c:pt>
              </c:numCache>
            </c:numRef>
          </c:val>
        </c:ser>
        <c:ser>
          <c:idx val="7"/>
          <c:order val="7"/>
          <c:tx>
            <c:strRef>
              <c:f>'8.3'!$A$33</c:f>
              <c:strCache>
                <c:ptCount val="1"/>
                <c:pt idx="0">
                  <c:v>Ostatní</c:v>
                </c:pt>
              </c:strCache>
            </c:strRef>
          </c:tx>
          <c:invertIfNegative val="0"/>
          <c:cat>
            <c:strRef>
              <c:f>'8.3'!$B$2:$D$2</c:f>
              <c:strCache>
                <c:ptCount val="3"/>
                <c:pt idx="0">
                  <c:v>Říjen</c:v>
                </c:pt>
                <c:pt idx="1">
                  <c:v>Listopad</c:v>
                </c:pt>
                <c:pt idx="2">
                  <c:v>Prosinec</c:v>
                </c:pt>
              </c:strCache>
            </c:strRef>
          </c:cat>
          <c:val>
            <c:numRef>
              <c:f>('8.3'!$B$33,'8.3'!$D$33,'8.3'!$F$33)</c:f>
              <c:numCache>
                <c:formatCode>#,##0.0</c:formatCode>
                <c:ptCount val="3"/>
                <c:pt idx="0">
                  <c:v>8007.4260000000004</c:v>
                </c:pt>
                <c:pt idx="1">
                  <c:v>12191.375</c:v>
                </c:pt>
                <c:pt idx="2">
                  <c:v>15988.704</c:v>
                </c:pt>
              </c:numCache>
            </c:numRef>
          </c:val>
        </c:ser>
        <c:dLbls>
          <c:showLegendKey val="0"/>
          <c:showVal val="0"/>
          <c:showCatName val="0"/>
          <c:showSerName val="0"/>
          <c:showPercent val="0"/>
          <c:showBubbleSize val="0"/>
        </c:dLbls>
        <c:gapWidth val="150"/>
        <c:overlap val="100"/>
        <c:axId val="271454976"/>
        <c:axId val="271456512"/>
      </c:barChart>
      <c:catAx>
        <c:axId val="271454976"/>
        <c:scaling>
          <c:orientation val="minMax"/>
        </c:scaling>
        <c:delete val="0"/>
        <c:axPos val="b"/>
        <c:numFmt formatCode="General" sourceLinked="1"/>
        <c:majorTickMark val="none"/>
        <c:minorTickMark val="none"/>
        <c:tickLblPos val="nextTo"/>
        <c:txPr>
          <a:bodyPr/>
          <a:lstStyle/>
          <a:p>
            <a:pPr>
              <a:defRPr sz="900"/>
            </a:pPr>
            <a:endParaRPr lang="cs-CZ"/>
          </a:p>
        </c:txPr>
        <c:crossAx val="271456512"/>
        <c:crosses val="autoZero"/>
        <c:auto val="1"/>
        <c:lblAlgn val="ctr"/>
        <c:lblOffset val="100"/>
        <c:noMultiLvlLbl val="0"/>
      </c:catAx>
      <c:valAx>
        <c:axId val="271456512"/>
        <c:scaling>
          <c:orientation val="minMax"/>
          <c:max val="10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71454976"/>
        <c:crosses val="autoZero"/>
        <c:crossBetween val="between"/>
        <c:majorUnit val="20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'8.3'!$G$38</c:f>
              <c:strCache>
                <c:ptCount val="1"/>
                <c:pt idx="0">
                  <c:v>dodávkách ČR</c:v>
                </c:pt>
              </c:strCache>
            </c:strRef>
          </c:tx>
          <c:invertIfNegative val="0"/>
          <c:val>
            <c:numRef>
              <c:f>'8.3'!$H$38</c:f>
              <c:numCache>
                <c:formatCode>0.0%</c:formatCode>
                <c:ptCount val="1"/>
                <c:pt idx="0">
                  <c:v>5.3815100854956742E-2</c:v>
                </c:pt>
              </c:numCache>
            </c:numRef>
          </c:val>
        </c:ser>
        <c:ser>
          <c:idx val="1"/>
          <c:order val="1"/>
          <c:tx>
            <c:strRef>
              <c:f>'8.3'!$G$37</c:f>
              <c:strCache>
                <c:ptCount val="1"/>
                <c:pt idx="0">
                  <c:v>výrobě</c:v>
                </c:pt>
              </c:strCache>
            </c:strRef>
          </c:tx>
          <c:invertIfNegative val="0"/>
          <c:val>
            <c:numRef>
              <c:f>'8.3'!$H$37</c:f>
              <c:numCache>
                <c:formatCode>0.0%</c:formatCode>
                <c:ptCount val="1"/>
                <c:pt idx="0">
                  <c:v>4.5059710453860494E-2</c:v>
                </c:pt>
              </c:numCache>
            </c:numRef>
          </c:val>
        </c:ser>
        <c:ser>
          <c:idx val="0"/>
          <c:order val="2"/>
          <c:tx>
            <c:strRef>
              <c:f>'8.3'!$G$36</c:f>
              <c:strCache>
                <c:ptCount val="1"/>
                <c:pt idx="0">
                  <c:v>instalovaném výkonu</c:v>
                </c:pt>
              </c:strCache>
            </c:strRef>
          </c:tx>
          <c:invertIfNegative val="0"/>
          <c:val>
            <c:numRef>
              <c:f>'8.3'!$H$36</c:f>
              <c:numCache>
                <c:formatCode>0.0%</c:formatCode>
                <c:ptCount val="1"/>
                <c:pt idx="0">
                  <c:v>5.4046255225955651E-2</c:v>
                </c:pt>
              </c:numCache>
            </c:numRef>
          </c:val>
        </c:ser>
        <c:dLbls>
          <c:showLegendKey val="0"/>
          <c:showVal val="0"/>
          <c:showCatName val="0"/>
          <c:showSerName val="0"/>
          <c:showPercent val="0"/>
          <c:showBubbleSize val="0"/>
        </c:dLbls>
        <c:gapWidth val="150"/>
        <c:axId val="271474048"/>
        <c:axId val="271488128"/>
      </c:barChart>
      <c:catAx>
        <c:axId val="271474048"/>
        <c:scaling>
          <c:orientation val="minMax"/>
        </c:scaling>
        <c:delete val="1"/>
        <c:axPos val="l"/>
        <c:numFmt formatCode="0.0%" sourceLinked="1"/>
        <c:majorTickMark val="none"/>
        <c:minorTickMark val="none"/>
        <c:tickLblPos val="nextTo"/>
        <c:crossAx val="271488128"/>
        <c:crosses val="autoZero"/>
        <c:auto val="1"/>
        <c:lblAlgn val="ctr"/>
        <c:lblOffset val="100"/>
        <c:noMultiLvlLbl val="0"/>
      </c:catAx>
      <c:valAx>
        <c:axId val="27148812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71474048"/>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'8.3'!$A$9</c:f>
              <c:strCache>
                <c:ptCount val="1"/>
                <c:pt idx="0">
                  <c:v>Biomasa</c:v>
                </c:pt>
              </c:strCache>
            </c:strRef>
          </c:tx>
          <c:invertIfNegative val="0"/>
          <c:cat>
            <c:strRef>
              <c:f>'8.3'!$B$2:$D$2</c:f>
              <c:strCache>
                <c:ptCount val="3"/>
                <c:pt idx="0">
                  <c:v>Říjen</c:v>
                </c:pt>
                <c:pt idx="1">
                  <c:v>Listopad</c:v>
                </c:pt>
                <c:pt idx="2">
                  <c:v>Prosinec</c:v>
                </c:pt>
              </c:strCache>
            </c:strRef>
          </c:cat>
          <c:val>
            <c:numRef>
              <c:f>('8.3'!$B$9,'8.3'!$D$9,'8.3'!$F$9)</c:f>
              <c:numCache>
                <c:formatCode>#,##0.0</c:formatCode>
                <c:ptCount val="3"/>
                <c:pt idx="0">
                  <c:v>39019.305</c:v>
                </c:pt>
                <c:pt idx="1">
                  <c:v>56075.731999999996</c:v>
                </c:pt>
                <c:pt idx="2">
                  <c:v>67429.790999999997</c:v>
                </c:pt>
              </c:numCache>
            </c:numRef>
          </c:val>
        </c:ser>
        <c:ser>
          <c:idx val="1"/>
          <c:order val="1"/>
          <c:tx>
            <c:strRef>
              <c:f>'8.3'!$A$10</c:f>
              <c:strCache>
                <c:ptCount val="1"/>
                <c:pt idx="0">
                  <c:v>Bioplyn</c:v>
                </c:pt>
              </c:strCache>
            </c:strRef>
          </c:tx>
          <c:invertIfNegative val="0"/>
          <c:cat>
            <c:strRef>
              <c:f>'8.3'!$B$2:$D$2</c:f>
              <c:strCache>
                <c:ptCount val="3"/>
                <c:pt idx="0">
                  <c:v>Říjen</c:v>
                </c:pt>
                <c:pt idx="1">
                  <c:v>Listopad</c:v>
                </c:pt>
                <c:pt idx="2">
                  <c:v>Prosinec</c:v>
                </c:pt>
              </c:strCache>
            </c:strRef>
          </c:cat>
          <c:val>
            <c:numRef>
              <c:f>('8.3'!$B$10,'8.3'!$D$10,'8.3'!$F$10)</c:f>
              <c:numCache>
                <c:formatCode>#,##0.0</c:formatCode>
                <c:ptCount val="3"/>
                <c:pt idx="0">
                  <c:v>5588.7639999999992</c:v>
                </c:pt>
                <c:pt idx="1">
                  <c:v>6891.329999999999</c:v>
                </c:pt>
                <c:pt idx="2">
                  <c:v>7870.1860000000006</c:v>
                </c:pt>
              </c:numCache>
            </c:numRef>
          </c:val>
        </c:ser>
        <c:ser>
          <c:idx val="2"/>
          <c:order val="2"/>
          <c:tx>
            <c:strRef>
              <c:f>'8.3'!$A$11</c:f>
              <c:strCache>
                <c:ptCount val="1"/>
                <c:pt idx="0">
                  <c:v>Černé uhlí</c:v>
                </c:pt>
              </c:strCache>
            </c:strRef>
          </c:tx>
          <c:invertIfNegative val="0"/>
          <c:cat>
            <c:strRef>
              <c:f>'8.3'!$B$2:$D$2</c:f>
              <c:strCache>
                <c:ptCount val="3"/>
                <c:pt idx="0">
                  <c:v>Říjen</c:v>
                </c:pt>
                <c:pt idx="1">
                  <c:v>Listopad</c:v>
                </c:pt>
                <c:pt idx="2">
                  <c:v>Prosinec</c:v>
                </c:pt>
              </c:strCache>
            </c:strRef>
          </c:cat>
          <c:val>
            <c:numRef>
              <c:f>('8.3'!$B$11,'8.3'!$D$11,'8.3'!$F$11)</c:f>
              <c:numCache>
                <c:formatCode>#,##0.0</c:formatCode>
                <c:ptCount val="3"/>
                <c:pt idx="0">
                  <c:v>0</c:v>
                </c:pt>
                <c:pt idx="1">
                  <c:v>0</c:v>
                </c:pt>
                <c:pt idx="2">
                  <c:v>0</c:v>
                </c:pt>
              </c:numCache>
            </c:numRef>
          </c:val>
        </c:ser>
        <c:ser>
          <c:idx val="3"/>
          <c:order val="3"/>
          <c:tx>
            <c:strRef>
              <c:f>'8.3'!$A$12</c:f>
              <c:strCache>
                <c:ptCount val="1"/>
                <c:pt idx="0">
                  <c:v>Elektrická energie</c:v>
                </c:pt>
              </c:strCache>
            </c:strRef>
          </c:tx>
          <c:invertIfNegative val="0"/>
          <c:cat>
            <c:strRef>
              <c:f>'8.3'!$B$2:$D$2</c:f>
              <c:strCache>
                <c:ptCount val="3"/>
                <c:pt idx="0">
                  <c:v>Říjen</c:v>
                </c:pt>
                <c:pt idx="1">
                  <c:v>Listopad</c:v>
                </c:pt>
                <c:pt idx="2">
                  <c:v>Prosinec</c:v>
                </c:pt>
              </c:strCache>
            </c:strRef>
          </c:cat>
          <c:val>
            <c:numRef>
              <c:f>('8.3'!$B$12,'8.3'!$D$12,'8.3'!$F$12)</c:f>
              <c:numCache>
                <c:formatCode>#,##0.0</c:formatCode>
                <c:ptCount val="3"/>
                <c:pt idx="0">
                  <c:v>23.632999999999999</c:v>
                </c:pt>
                <c:pt idx="1">
                  <c:v>10.059999999999999</c:v>
                </c:pt>
                <c:pt idx="2">
                  <c:v>19.675999999999998</c:v>
                </c:pt>
              </c:numCache>
            </c:numRef>
          </c:val>
        </c:ser>
        <c:ser>
          <c:idx val="4"/>
          <c:order val="4"/>
          <c:tx>
            <c:strRef>
              <c:f>'8.3'!$A$13</c:f>
              <c:strCache>
                <c:ptCount val="1"/>
                <c:pt idx="0">
                  <c:v>Energie prostředí (tepelné čerpadlo)</c:v>
                </c:pt>
              </c:strCache>
            </c:strRef>
          </c:tx>
          <c:invertIfNegative val="0"/>
          <c:cat>
            <c:strRef>
              <c:f>'8.3'!$B$2:$D$2</c:f>
              <c:strCache>
                <c:ptCount val="3"/>
                <c:pt idx="0">
                  <c:v>Říjen</c:v>
                </c:pt>
                <c:pt idx="1">
                  <c:v>Listopad</c:v>
                </c:pt>
                <c:pt idx="2">
                  <c:v>Prosinec</c:v>
                </c:pt>
              </c:strCache>
            </c:strRef>
          </c:cat>
          <c:val>
            <c:numRef>
              <c:f>('8.3'!$B$13,'8.3'!$D$13,'8.3'!$F$13)</c:f>
              <c:numCache>
                <c:formatCode>#,##0.0</c:formatCode>
                <c:ptCount val="3"/>
                <c:pt idx="0">
                  <c:v>3.8959999999999999</c:v>
                </c:pt>
                <c:pt idx="1">
                  <c:v>8.6270000000000007</c:v>
                </c:pt>
                <c:pt idx="2">
                  <c:v>14.824</c:v>
                </c:pt>
              </c:numCache>
            </c:numRef>
          </c:val>
        </c:ser>
        <c:ser>
          <c:idx val="5"/>
          <c:order val="5"/>
          <c:tx>
            <c:strRef>
              <c:f>'8.3'!$A$14</c:f>
              <c:strCache>
                <c:ptCount val="1"/>
                <c:pt idx="0">
                  <c:v>Energie Slunce (solární kolektor)</c:v>
                </c:pt>
              </c:strCache>
            </c:strRef>
          </c:tx>
          <c:invertIfNegative val="0"/>
          <c:cat>
            <c:strRef>
              <c:f>'8.3'!$B$2:$D$2</c:f>
              <c:strCache>
                <c:ptCount val="3"/>
                <c:pt idx="0">
                  <c:v>Říjen</c:v>
                </c:pt>
                <c:pt idx="1">
                  <c:v>Listopad</c:v>
                </c:pt>
                <c:pt idx="2">
                  <c:v>Prosinec</c:v>
                </c:pt>
              </c:strCache>
            </c:strRef>
          </c:cat>
          <c:val>
            <c:numRef>
              <c:f>('8.3'!$B$14,'8.3'!$D$14,'8.3'!$F$14)</c:f>
              <c:numCache>
                <c:formatCode>#,##0.0</c:formatCode>
                <c:ptCount val="3"/>
                <c:pt idx="0">
                  <c:v>0</c:v>
                </c:pt>
                <c:pt idx="1">
                  <c:v>0</c:v>
                </c:pt>
                <c:pt idx="2">
                  <c:v>0</c:v>
                </c:pt>
              </c:numCache>
            </c:numRef>
          </c:val>
        </c:ser>
        <c:ser>
          <c:idx val="6"/>
          <c:order val="6"/>
          <c:tx>
            <c:strRef>
              <c:f>'8.3'!$A$15</c:f>
              <c:strCache>
                <c:ptCount val="1"/>
                <c:pt idx="0">
                  <c:v>Hnědé uhlí</c:v>
                </c:pt>
              </c:strCache>
            </c:strRef>
          </c:tx>
          <c:invertIfNegative val="0"/>
          <c:cat>
            <c:strRef>
              <c:f>'8.3'!$B$2:$D$2</c:f>
              <c:strCache>
                <c:ptCount val="3"/>
                <c:pt idx="0">
                  <c:v>Říjen</c:v>
                </c:pt>
                <c:pt idx="1">
                  <c:v>Listopad</c:v>
                </c:pt>
                <c:pt idx="2">
                  <c:v>Prosinec</c:v>
                </c:pt>
              </c:strCache>
            </c:strRef>
          </c:cat>
          <c:val>
            <c:numRef>
              <c:f>('8.3'!$B$15,'8.3'!$D$15,'8.3'!$F$15)</c:f>
              <c:numCache>
                <c:formatCode>#,##0.0</c:formatCode>
                <c:ptCount val="3"/>
                <c:pt idx="0">
                  <c:v>262689.91399999999</c:v>
                </c:pt>
                <c:pt idx="1">
                  <c:v>396789.42499999999</c:v>
                </c:pt>
                <c:pt idx="2">
                  <c:v>477023.75300000003</c:v>
                </c:pt>
              </c:numCache>
            </c:numRef>
          </c:val>
        </c:ser>
        <c:ser>
          <c:idx val="7"/>
          <c:order val="7"/>
          <c:tx>
            <c:strRef>
              <c:f>'8.3'!$A$16</c:f>
              <c:strCache>
                <c:ptCount val="1"/>
                <c:pt idx="0">
                  <c:v>Jaderné palivo</c:v>
                </c:pt>
              </c:strCache>
            </c:strRef>
          </c:tx>
          <c:invertIfNegative val="0"/>
          <c:cat>
            <c:strRef>
              <c:f>'8.3'!$B$2:$D$2</c:f>
              <c:strCache>
                <c:ptCount val="3"/>
                <c:pt idx="0">
                  <c:v>Říjen</c:v>
                </c:pt>
                <c:pt idx="1">
                  <c:v>Listopad</c:v>
                </c:pt>
                <c:pt idx="2">
                  <c:v>Prosinec</c:v>
                </c:pt>
              </c:strCache>
            </c:strRef>
          </c:cat>
          <c:val>
            <c:numRef>
              <c:f>('8.3'!$B$16,'8.3'!$D$16,'8.3'!$F$16)</c:f>
              <c:numCache>
                <c:formatCode>#,##0.0</c:formatCode>
                <c:ptCount val="3"/>
                <c:pt idx="0">
                  <c:v>15207.2</c:v>
                </c:pt>
                <c:pt idx="1">
                  <c:v>21462.67</c:v>
                </c:pt>
                <c:pt idx="2">
                  <c:v>28558.2</c:v>
                </c:pt>
              </c:numCache>
            </c:numRef>
          </c:val>
        </c:ser>
        <c:ser>
          <c:idx val="8"/>
          <c:order val="8"/>
          <c:tx>
            <c:strRef>
              <c:f>'8.3'!$A$17</c:f>
              <c:strCache>
                <c:ptCount val="1"/>
                <c:pt idx="0">
                  <c:v>Koks</c:v>
                </c:pt>
              </c:strCache>
            </c:strRef>
          </c:tx>
          <c:invertIfNegative val="0"/>
          <c:cat>
            <c:strRef>
              <c:f>'8.3'!$B$2:$D$2</c:f>
              <c:strCache>
                <c:ptCount val="3"/>
                <c:pt idx="0">
                  <c:v>Říjen</c:v>
                </c:pt>
                <c:pt idx="1">
                  <c:v>Listopad</c:v>
                </c:pt>
                <c:pt idx="2">
                  <c:v>Prosinec</c:v>
                </c:pt>
              </c:strCache>
            </c:strRef>
          </c:cat>
          <c:val>
            <c:numRef>
              <c:f>('8.3'!$B$17,'8.3'!$D$17,'8.3'!$F$17)</c:f>
              <c:numCache>
                <c:formatCode>#,##0.0</c:formatCode>
                <c:ptCount val="3"/>
                <c:pt idx="0">
                  <c:v>0</c:v>
                </c:pt>
                <c:pt idx="1">
                  <c:v>0</c:v>
                </c:pt>
                <c:pt idx="2">
                  <c:v>0</c:v>
                </c:pt>
              </c:numCache>
            </c:numRef>
          </c:val>
        </c:ser>
        <c:ser>
          <c:idx val="9"/>
          <c:order val="9"/>
          <c:tx>
            <c:strRef>
              <c:f>'8.3'!$A$18</c:f>
              <c:strCache>
                <c:ptCount val="1"/>
                <c:pt idx="0">
                  <c:v>Odpadní teplo</c:v>
                </c:pt>
              </c:strCache>
            </c:strRef>
          </c:tx>
          <c:invertIfNegative val="0"/>
          <c:cat>
            <c:strRef>
              <c:f>'8.3'!$B$2:$D$2</c:f>
              <c:strCache>
                <c:ptCount val="3"/>
                <c:pt idx="0">
                  <c:v>Říjen</c:v>
                </c:pt>
                <c:pt idx="1">
                  <c:v>Listopad</c:v>
                </c:pt>
                <c:pt idx="2">
                  <c:v>Prosinec</c:v>
                </c:pt>
              </c:strCache>
            </c:strRef>
          </c:cat>
          <c:val>
            <c:numRef>
              <c:f>('8.3'!$B$18,'8.3'!$D$18,'8.3'!$F$18)</c:f>
              <c:numCache>
                <c:formatCode>#,##0.0</c:formatCode>
                <c:ptCount val="3"/>
                <c:pt idx="0">
                  <c:v>0</c:v>
                </c:pt>
                <c:pt idx="1">
                  <c:v>0</c:v>
                </c:pt>
                <c:pt idx="2">
                  <c:v>0</c:v>
                </c:pt>
              </c:numCache>
            </c:numRef>
          </c:val>
        </c:ser>
        <c:ser>
          <c:idx val="10"/>
          <c:order val="10"/>
          <c:tx>
            <c:strRef>
              <c:f>'8.3'!$A$19</c:f>
              <c:strCache>
                <c:ptCount val="1"/>
                <c:pt idx="0">
                  <c:v>Ostatní kapalná paliva</c:v>
                </c:pt>
              </c:strCache>
            </c:strRef>
          </c:tx>
          <c:invertIfNegative val="0"/>
          <c:cat>
            <c:strRef>
              <c:f>'8.3'!$B$2:$D$2</c:f>
              <c:strCache>
                <c:ptCount val="3"/>
                <c:pt idx="0">
                  <c:v>Říjen</c:v>
                </c:pt>
                <c:pt idx="1">
                  <c:v>Listopad</c:v>
                </c:pt>
                <c:pt idx="2">
                  <c:v>Prosinec</c:v>
                </c:pt>
              </c:strCache>
            </c:strRef>
          </c:cat>
          <c:val>
            <c:numRef>
              <c:f>('8.3'!$B$19,'8.3'!$D$19,'8.3'!$F$19)</c:f>
              <c:numCache>
                <c:formatCode>#,##0.0</c:formatCode>
                <c:ptCount val="3"/>
                <c:pt idx="0">
                  <c:v>0</c:v>
                </c:pt>
                <c:pt idx="1">
                  <c:v>8</c:v>
                </c:pt>
                <c:pt idx="2">
                  <c:v>0</c:v>
                </c:pt>
              </c:numCache>
            </c:numRef>
          </c:val>
        </c:ser>
        <c:ser>
          <c:idx val="11"/>
          <c:order val="11"/>
          <c:tx>
            <c:strRef>
              <c:f>'8.3'!$A$20</c:f>
              <c:strCache>
                <c:ptCount val="1"/>
                <c:pt idx="0">
                  <c:v>Ostatní pevná paliva</c:v>
                </c:pt>
              </c:strCache>
            </c:strRef>
          </c:tx>
          <c:invertIfNegative val="0"/>
          <c:cat>
            <c:strRef>
              <c:f>'8.3'!$B$2:$D$2</c:f>
              <c:strCache>
                <c:ptCount val="3"/>
                <c:pt idx="0">
                  <c:v>Říjen</c:v>
                </c:pt>
                <c:pt idx="1">
                  <c:v>Listopad</c:v>
                </c:pt>
                <c:pt idx="2">
                  <c:v>Prosinec</c:v>
                </c:pt>
              </c:strCache>
            </c:strRef>
          </c:cat>
          <c:val>
            <c:numRef>
              <c:f>('8.3'!$B$20,'8.3'!$D$20,'8.3'!$F$20)</c:f>
              <c:numCache>
                <c:formatCode>#,##0.0</c:formatCode>
                <c:ptCount val="3"/>
                <c:pt idx="0">
                  <c:v>950</c:v>
                </c:pt>
                <c:pt idx="1">
                  <c:v>855</c:v>
                </c:pt>
                <c:pt idx="2">
                  <c:v>666</c:v>
                </c:pt>
              </c:numCache>
            </c:numRef>
          </c:val>
        </c:ser>
        <c:ser>
          <c:idx val="12"/>
          <c:order val="12"/>
          <c:tx>
            <c:strRef>
              <c:f>'8.3'!$A$21</c:f>
              <c:strCache>
                <c:ptCount val="1"/>
                <c:pt idx="0">
                  <c:v>Ostatní plyny</c:v>
                </c:pt>
              </c:strCache>
            </c:strRef>
          </c:tx>
          <c:invertIfNegative val="0"/>
          <c:cat>
            <c:strRef>
              <c:f>'8.3'!$B$2:$D$2</c:f>
              <c:strCache>
                <c:ptCount val="3"/>
                <c:pt idx="0">
                  <c:v>Říjen</c:v>
                </c:pt>
                <c:pt idx="1">
                  <c:v>Listopad</c:v>
                </c:pt>
                <c:pt idx="2">
                  <c:v>Prosinec</c:v>
                </c:pt>
              </c:strCache>
            </c:strRef>
          </c:cat>
          <c:val>
            <c:numRef>
              <c:f>('8.3'!$B$21,'8.3'!$D$21,'8.3'!$F$21)</c:f>
              <c:numCache>
                <c:formatCode>#,##0.0</c:formatCode>
                <c:ptCount val="3"/>
                <c:pt idx="0">
                  <c:v>71.445999999999998</c:v>
                </c:pt>
                <c:pt idx="1">
                  <c:v>96.128</c:v>
                </c:pt>
                <c:pt idx="2">
                  <c:v>116.346</c:v>
                </c:pt>
              </c:numCache>
            </c:numRef>
          </c:val>
        </c:ser>
        <c:ser>
          <c:idx val="13"/>
          <c:order val="13"/>
          <c:tx>
            <c:strRef>
              <c:f>'8.3'!$A$22</c:f>
              <c:strCache>
                <c:ptCount val="1"/>
                <c:pt idx="0">
                  <c:v>Ostatní</c:v>
                </c:pt>
              </c:strCache>
            </c:strRef>
          </c:tx>
          <c:invertIfNegative val="0"/>
          <c:cat>
            <c:strRef>
              <c:f>'8.3'!$B$2:$D$2</c:f>
              <c:strCache>
                <c:ptCount val="3"/>
                <c:pt idx="0">
                  <c:v>Říjen</c:v>
                </c:pt>
                <c:pt idx="1">
                  <c:v>Listopad</c:v>
                </c:pt>
                <c:pt idx="2">
                  <c:v>Prosinec</c:v>
                </c:pt>
              </c:strCache>
            </c:strRef>
          </c:cat>
          <c:val>
            <c:numRef>
              <c:f>('8.3'!$B$22,'8.3'!$D$22,'8.3'!$F$22)</c:f>
              <c:numCache>
                <c:formatCode>#,##0.0</c:formatCode>
                <c:ptCount val="3"/>
                <c:pt idx="0">
                  <c:v>0</c:v>
                </c:pt>
                <c:pt idx="1">
                  <c:v>0</c:v>
                </c:pt>
                <c:pt idx="2">
                  <c:v>0</c:v>
                </c:pt>
              </c:numCache>
            </c:numRef>
          </c:val>
        </c:ser>
        <c:ser>
          <c:idx val="14"/>
          <c:order val="14"/>
          <c:tx>
            <c:strRef>
              <c:f>'8.3'!$A$23</c:f>
              <c:strCache>
                <c:ptCount val="1"/>
                <c:pt idx="0">
                  <c:v>Topné oleje</c:v>
                </c:pt>
              </c:strCache>
            </c:strRef>
          </c:tx>
          <c:invertIfNegative val="0"/>
          <c:cat>
            <c:strRef>
              <c:f>'8.3'!$B$2:$D$2</c:f>
              <c:strCache>
                <c:ptCount val="3"/>
                <c:pt idx="0">
                  <c:v>Říjen</c:v>
                </c:pt>
                <c:pt idx="1">
                  <c:v>Listopad</c:v>
                </c:pt>
                <c:pt idx="2">
                  <c:v>Prosinec</c:v>
                </c:pt>
              </c:strCache>
            </c:strRef>
          </c:cat>
          <c:val>
            <c:numRef>
              <c:f>('8.3'!$B$23,'8.3'!$D$23,'8.3'!$F$23)</c:f>
              <c:numCache>
                <c:formatCode>#,##0.0</c:formatCode>
                <c:ptCount val="3"/>
                <c:pt idx="0">
                  <c:v>446.57600000000002</c:v>
                </c:pt>
                <c:pt idx="1">
                  <c:v>1260.31</c:v>
                </c:pt>
                <c:pt idx="2">
                  <c:v>712.35899999999992</c:v>
                </c:pt>
              </c:numCache>
            </c:numRef>
          </c:val>
        </c:ser>
        <c:ser>
          <c:idx val="15"/>
          <c:order val="15"/>
          <c:tx>
            <c:strRef>
              <c:f>'8.3'!$A$24</c:f>
              <c:strCache>
                <c:ptCount val="1"/>
                <c:pt idx="0">
                  <c:v>Zemní plyn</c:v>
                </c:pt>
              </c:strCache>
            </c:strRef>
          </c:tx>
          <c:invertIfNegative val="0"/>
          <c:cat>
            <c:strRef>
              <c:f>'8.3'!$B$2:$D$2</c:f>
              <c:strCache>
                <c:ptCount val="3"/>
                <c:pt idx="0">
                  <c:v>Říjen</c:v>
                </c:pt>
                <c:pt idx="1">
                  <c:v>Listopad</c:v>
                </c:pt>
                <c:pt idx="2">
                  <c:v>Prosinec</c:v>
                </c:pt>
              </c:strCache>
            </c:strRef>
          </c:cat>
          <c:val>
            <c:numRef>
              <c:f>('8.3'!$B$24,'8.3'!$D$24,'8.3'!$F$24)</c:f>
              <c:numCache>
                <c:formatCode>#,##0.0</c:formatCode>
                <c:ptCount val="3"/>
                <c:pt idx="0">
                  <c:v>35940.061000000009</c:v>
                </c:pt>
                <c:pt idx="1">
                  <c:v>52224.996000000006</c:v>
                </c:pt>
                <c:pt idx="2">
                  <c:v>62473.128000000004</c:v>
                </c:pt>
              </c:numCache>
            </c:numRef>
          </c:val>
        </c:ser>
        <c:dLbls>
          <c:showLegendKey val="0"/>
          <c:showVal val="0"/>
          <c:showCatName val="0"/>
          <c:showSerName val="0"/>
          <c:showPercent val="0"/>
          <c:showBubbleSize val="0"/>
        </c:dLbls>
        <c:gapWidth val="150"/>
        <c:overlap val="100"/>
        <c:axId val="271832192"/>
        <c:axId val="271833728"/>
      </c:barChart>
      <c:catAx>
        <c:axId val="271832192"/>
        <c:scaling>
          <c:orientation val="minMax"/>
        </c:scaling>
        <c:delete val="0"/>
        <c:axPos val="b"/>
        <c:numFmt formatCode="General" sourceLinked="1"/>
        <c:majorTickMark val="none"/>
        <c:minorTickMark val="none"/>
        <c:tickLblPos val="nextTo"/>
        <c:txPr>
          <a:bodyPr/>
          <a:lstStyle/>
          <a:p>
            <a:pPr>
              <a:defRPr sz="900"/>
            </a:pPr>
            <a:endParaRPr lang="cs-CZ"/>
          </a:p>
        </c:txPr>
        <c:crossAx val="271833728"/>
        <c:crosses val="autoZero"/>
        <c:auto val="1"/>
        <c:lblAlgn val="ctr"/>
        <c:lblOffset val="100"/>
        <c:noMultiLvlLbl val="0"/>
      </c:catAx>
      <c:valAx>
        <c:axId val="271833728"/>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71832192"/>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'8.4'!$M$9:$M$24</c:f>
              <c:numCache>
                <c:formatCode>0.0%</c:formatCode>
                <c:ptCount val="16"/>
              </c:numCache>
            </c:numRef>
          </c:cat>
          <c:val>
            <c:numRef>
              <c:f>'8.4'!$M$9:$M$24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'8.4'!$M$26:$M$33</c:f>
              <c:numCache>
                <c:formatCode>#,##0.0</c:formatCode>
                <c:ptCount val="8"/>
              </c:numCache>
            </c:numRef>
          </c:cat>
          <c:val>
            <c:numRef>
              <c:f>'8.4'!$M$26:$M$33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'8.4'!$A$26</c:f>
              <c:strCache>
                <c:ptCount val="1"/>
                <c:pt idx="0">
                  <c:v>Průmysl</c:v>
                </c:pt>
              </c:strCache>
            </c:strRef>
          </c:tx>
          <c:invertIfNegative val="0"/>
          <c:cat>
            <c:strRef>
              <c:f>'8.4'!$B$2:$D$2</c:f>
              <c:strCache>
                <c:ptCount val="3"/>
                <c:pt idx="0">
                  <c:v>Říjen</c:v>
                </c:pt>
                <c:pt idx="1">
                  <c:v>Listopad</c:v>
                </c:pt>
                <c:pt idx="2">
                  <c:v>Prosinec</c:v>
                </c:pt>
              </c:strCache>
            </c:strRef>
          </c:cat>
          <c:val>
            <c:numRef>
              <c:f>('8.4'!$B$26,'8.4'!$D$26,'8.4'!$F$26)</c:f>
              <c:numCache>
                <c:formatCode>#,##0.0</c:formatCode>
                <c:ptCount val="3"/>
                <c:pt idx="0">
                  <c:v>25215.573</c:v>
                </c:pt>
                <c:pt idx="1">
                  <c:v>44784.829000000005</c:v>
                </c:pt>
                <c:pt idx="2">
                  <c:v>57699.945999999996</c:v>
                </c:pt>
              </c:numCache>
            </c:numRef>
          </c:val>
        </c:ser>
        <c:ser>
          <c:idx val="1"/>
          <c:order val="1"/>
          <c:tx>
            <c:strRef>
              <c:f>'8.4'!$A$27</c:f>
              <c:strCache>
                <c:ptCount val="1"/>
                <c:pt idx="0">
                  <c:v>Energetika</c:v>
                </c:pt>
              </c:strCache>
            </c:strRef>
          </c:tx>
          <c:invertIfNegative val="0"/>
          <c:cat>
            <c:strRef>
              <c:f>'8.4'!$B$2:$D$2</c:f>
              <c:strCache>
                <c:ptCount val="3"/>
                <c:pt idx="0">
                  <c:v>Říjen</c:v>
                </c:pt>
                <c:pt idx="1">
                  <c:v>Listopad</c:v>
                </c:pt>
                <c:pt idx="2">
                  <c:v>Prosinec</c:v>
                </c:pt>
              </c:strCache>
            </c:strRef>
          </c:cat>
          <c:val>
            <c:numRef>
              <c:f>('8.4'!$B$27,'8.4'!$D$27,'8.4'!$F$27)</c:f>
              <c:numCache>
                <c:formatCode>#,##0.0</c:formatCode>
                <c:ptCount val="3"/>
                <c:pt idx="0">
                  <c:v>705.17000000000007</c:v>
                </c:pt>
                <c:pt idx="1">
                  <c:v>1308.6500000000001</c:v>
                </c:pt>
                <c:pt idx="2">
                  <c:v>2154.85</c:v>
                </c:pt>
              </c:numCache>
            </c:numRef>
          </c:val>
        </c:ser>
        <c:ser>
          <c:idx val="2"/>
          <c:order val="2"/>
          <c:tx>
            <c:strRef>
              <c:f>'8.4'!$A$28</c:f>
              <c:strCache>
                <c:ptCount val="1"/>
                <c:pt idx="0">
                  <c:v>Doprava</c:v>
                </c:pt>
              </c:strCache>
            </c:strRef>
          </c:tx>
          <c:invertIfNegative val="0"/>
          <c:cat>
            <c:strRef>
              <c:f>'8.4'!$B$2:$D$2</c:f>
              <c:strCache>
                <c:ptCount val="3"/>
                <c:pt idx="0">
                  <c:v>Říjen</c:v>
                </c:pt>
                <c:pt idx="1">
                  <c:v>Listopad</c:v>
                </c:pt>
                <c:pt idx="2">
                  <c:v>Prosinec</c:v>
                </c:pt>
              </c:strCache>
            </c:strRef>
          </c:cat>
          <c:val>
            <c:numRef>
              <c:f>('8.4'!$B$28,'8.4'!$D$28,'8.4'!$F$28)</c:f>
              <c:numCache>
                <c:formatCode>#,##0.0</c:formatCode>
                <c:ptCount val="3"/>
                <c:pt idx="0">
                  <c:v>0</c:v>
                </c:pt>
                <c:pt idx="1">
                  <c:v>0</c:v>
                </c:pt>
                <c:pt idx="2">
                  <c:v>0</c:v>
                </c:pt>
              </c:numCache>
            </c:numRef>
          </c:val>
        </c:ser>
        <c:ser>
          <c:idx val="3"/>
          <c:order val="3"/>
          <c:tx>
            <c:strRef>
              <c:f>'8.4'!$A$29</c:f>
              <c:strCache>
                <c:ptCount val="1"/>
                <c:pt idx="0">
                  <c:v>Stavebnictví</c:v>
                </c:pt>
              </c:strCache>
            </c:strRef>
          </c:tx>
          <c:invertIfNegative val="0"/>
          <c:cat>
            <c:strRef>
              <c:f>'8.4'!$B$2:$D$2</c:f>
              <c:strCache>
                <c:ptCount val="3"/>
                <c:pt idx="0">
                  <c:v>Říjen</c:v>
                </c:pt>
                <c:pt idx="1">
                  <c:v>Listopad</c:v>
                </c:pt>
                <c:pt idx="2">
                  <c:v>Prosinec</c:v>
                </c:pt>
              </c:strCache>
            </c:strRef>
          </c:cat>
          <c:val>
            <c:numRef>
              <c:f>('8.4'!$B$29,'8.4'!$D$29,'8.4'!$F$29)</c:f>
              <c:numCache>
                <c:formatCode>#,##0.0</c:formatCode>
                <c:ptCount val="3"/>
                <c:pt idx="0">
                  <c:v>0</c:v>
                </c:pt>
                <c:pt idx="1">
                  <c:v>0</c:v>
                </c:pt>
                <c:pt idx="2">
                  <c:v>0</c:v>
                </c:pt>
              </c:numCache>
            </c:numRef>
          </c:val>
        </c:ser>
        <c:ser>
          <c:idx val="4"/>
          <c:order val="4"/>
          <c:tx>
            <c:strRef>
              <c:f>'8.4'!$A$30</c:f>
              <c:strCache>
                <c:ptCount val="1"/>
                <c:pt idx="0">
                  <c:v>Zemědělství a lesnictví</c:v>
                </c:pt>
              </c:strCache>
            </c:strRef>
          </c:tx>
          <c:invertIfNegative val="0"/>
          <c:cat>
            <c:strRef>
              <c:f>'8.4'!$B$2:$D$2</c:f>
              <c:strCache>
                <c:ptCount val="3"/>
                <c:pt idx="0">
                  <c:v>Říjen</c:v>
                </c:pt>
                <c:pt idx="1">
                  <c:v>Listopad</c:v>
                </c:pt>
                <c:pt idx="2">
                  <c:v>Prosinec</c:v>
                </c:pt>
              </c:strCache>
            </c:strRef>
          </c:cat>
          <c:val>
            <c:numRef>
              <c:f>('8.4'!$B$30,'8.4'!$D$30,'8.4'!$F$30)</c:f>
              <c:numCache>
                <c:formatCode>#,##0.0</c:formatCode>
                <c:ptCount val="3"/>
                <c:pt idx="0">
                  <c:v>2378</c:v>
                </c:pt>
                <c:pt idx="1">
                  <c:v>2061</c:v>
                </c:pt>
                <c:pt idx="2">
                  <c:v>2997</c:v>
                </c:pt>
              </c:numCache>
            </c:numRef>
          </c:val>
        </c:ser>
        <c:ser>
          <c:idx val="5"/>
          <c:order val="5"/>
          <c:tx>
            <c:strRef>
              <c:f>'8.4'!$A$31</c:f>
              <c:strCache>
                <c:ptCount val="1"/>
                <c:pt idx="0">
                  <c:v>Domácnosti</c:v>
                </c:pt>
              </c:strCache>
            </c:strRef>
          </c:tx>
          <c:invertIfNegative val="0"/>
          <c:cat>
            <c:strRef>
              <c:f>'8.4'!$B$2:$D$2</c:f>
              <c:strCache>
                <c:ptCount val="3"/>
                <c:pt idx="0">
                  <c:v>Říjen</c:v>
                </c:pt>
                <c:pt idx="1">
                  <c:v>Listopad</c:v>
                </c:pt>
                <c:pt idx="2">
                  <c:v>Prosinec</c:v>
                </c:pt>
              </c:strCache>
            </c:strRef>
          </c:cat>
          <c:val>
            <c:numRef>
              <c:f>('8.4'!$B$31,'8.4'!$D$31,'8.4'!$F$31)</c:f>
              <c:numCache>
                <c:formatCode>#,##0.0</c:formatCode>
                <c:ptCount val="3"/>
                <c:pt idx="0">
                  <c:v>179045.29300000001</c:v>
                </c:pt>
                <c:pt idx="1">
                  <c:v>292395.13179655024</c:v>
                </c:pt>
                <c:pt idx="2">
                  <c:v>414619.67</c:v>
                </c:pt>
              </c:numCache>
            </c:numRef>
          </c:val>
        </c:ser>
        <c:ser>
          <c:idx val="6"/>
          <c:order val="6"/>
          <c:tx>
            <c:strRef>
              <c:f>'8.4'!$A$32</c:f>
              <c:strCache>
                <c:ptCount val="1"/>
                <c:pt idx="0">
                  <c:v>Obchod, služby, školství, zdravotnictví</c:v>
                </c:pt>
              </c:strCache>
            </c:strRef>
          </c:tx>
          <c:invertIfNegative val="0"/>
          <c:cat>
            <c:strRef>
              <c:f>'8.4'!$B$2:$D$2</c:f>
              <c:strCache>
                <c:ptCount val="3"/>
                <c:pt idx="0">
                  <c:v>Říjen</c:v>
                </c:pt>
                <c:pt idx="1">
                  <c:v>Listopad</c:v>
                </c:pt>
                <c:pt idx="2">
                  <c:v>Prosinec</c:v>
                </c:pt>
              </c:strCache>
            </c:strRef>
          </c:cat>
          <c:val>
            <c:numRef>
              <c:f>('8.4'!$B$32,'8.4'!$D$32,'8.4'!$F$32)</c:f>
              <c:numCache>
                <c:formatCode>#,##0.0</c:formatCode>
                <c:ptCount val="3"/>
                <c:pt idx="0">
                  <c:v>49003.869999999981</c:v>
                </c:pt>
                <c:pt idx="1">
                  <c:v>86175.88059310033</c:v>
                </c:pt>
                <c:pt idx="2">
                  <c:v>113838.52000000002</c:v>
                </c:pt>
              </c:numCache>
            </c:numRef>
          </c:val>
        </c:ser>
        <c:ser>
          <c:idx val="7"/>
          <c:order val="7"/>
          <c:tx>
            <c:strRef>
              <c:f>'8.4'!$A$33</c:f>
              <c:strCache>
                <c:ptCount val="1"/>
                <c:pt idx="0">
                  <c:v>Ostatní</c:v>
                </c:pt>
              </c:strCache>
            </c:strRef>
          </c:tx>
          <c:invertIfNegative val="0"/>
          <c:cat>
            <c:strRef>
              <c:f>'8.4'!$B$2:$D$2</c:f>
              <c:strCache>
                <c:ptCount val="3"/>
                <c:pt idx="0">
                  <c:v>Říjen</c:v>
                </c:pt>
                <c:pt idx="1">
                  <c:v>Listopad</c:v>
                </c:pt>
                <c:pt idx="2">
                  <c:v>Prosinec</c:v>
                </c:pt>
              </c:strCache>
            </c:strRef>
          </c:cat>
          <c:val>
            <c:numRef>
              <c:f>('8.4'!$B$33,'8.4'!$D$33,'8.4'!$F$33)</c:f>
              <c:numCache>
                <c:formatCode>#,##0.0</c:formatCode>
                <c:ptCount val="3"/>
                <c:pt idx="0">
                  <c:v>49305.165999999997</c:v>
                </c:pt>
                <c:pt idx="1">
                  <c:v>86135.829000000012</c:v>
                </c:pt>
                <c:pt idx="2">
                  <c:v>113735.26899999999</c:v>
                </c:pt>
              </c:numCache>
            </c:numRef>
          </c:val>
        </c:ser>
        <c:dLbls>
          <c:showLegendKey val="0"/>
          <c:showVal val="0"/>
          <c:showCatName val="0"/>
          <c:showSerName val="0"/>
          <c:showPercent val="0"/>
          <c:showBubbleSize val="0"/>
        </c:dLbls>
        <c:gapWidth val="150"/>
        <c:overlap val="100"/>
        <c:axId val="250486784"/>
        <c:axId val="250488320"/>
      </c:barChart>
      <c:catAx>
        <c:axId val="250486784"/>
        <c:scaling>
          <c:orientation val="minMax"/>
        </c:scaling>
        <c:delete val="0"/>
        <c:axPos val="b"/>
        <c:numFmt formatCode="General" sourceLinked="1"/>
        <c:majorTickMark val="none"/>
        <c:minorTickMark val="none"/>
        <c:tickLblPos val="nextTo"/>
        <c:txPr>
          <a:bodyPr/>
          <a:lstStyle/>
          <a:p>
            <a:pPr>
              <a:defRPr sz="900"/>
            </a:pPr>
            <a:endParaRPr lang="cs-CZ"/>
          </a:p>
        </c:txPr>
        <c:crossAx val="250488320"/>
        <c:crosses val="autoZero"/>
        <c:auto val="1"/>
        <c:lblAlgn val="ctr"/>
        <c:lblOffset val="100"/>
        <c:noMultiLvlLbl val="0"/>
      </c:catAx>
      <c:valAx>
        <c:axId val="250488320"/>
        <c:scaling>
          <c:orientation val="minMax"/>
          <c:max val="6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50486784"/>
        <c:crosses val="autoZero"/>
        <c:crossBetween val="between"/>
        <c:majorUnit val="10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'8.4'!$G$38</c:f>
              <c:strCache>
                <c:ptCount val="1"/>
                <c:pt idx="0">
                  <c:v>dodávkách ČR</c:v>
                </c:pt>
              </c:strCache>
            </c:strRef>
          </c:tx>
          <c:invertIfNegative val="0"/>
          <c:val>
            <c:numRef>
              <c:f>'8.4'!$H$38</c:f>
              <c:numCache>
                <c:formatCode>0.0%</c:formatCode>
                <c:ptCount val="1"/>
                <c:pt idx="0">
                  <c:v>6.3090435997663799E-2</c:v>
                </c:pt>
              </c:numCache>
            </c:numRef>
          </c:val>
        </c:ser>
        <c:ser>
          <c:idx val="1"/>
          <c:order val="1"/>
          <c:tx>
            <c:strRef>
              <c:f>'8.4'!$G$37</c:f>
              <c:strCache>
                <c:ptCount val="1"/>
                <c:pt idx="0">
                  <c:v>výrobě</c:v>
                </c:pt>
              </c:strCache>
            </c:strRef>
          </c:tx>
          <c:invertIfNegative val="0"/>
          <c:val>
            <c:numRef>
              <c:f>'8.4'!$H$37</c:f>
              <c:numCache>
                <c:formatCode>0.0%</c:formatCode>
                <c:ptCount val="1"/>
                <c:pt idx="0">
                  <c:v>5.4678011779540542E-2</c:v>
                </c:pt>
              </c:numCache>
            </c:numRef>
          </c:val>
        </c:ser>
        <c:ser>
          <c:idx val="0"/>
          <c:order val="2"/>
          <c:tx>
            <c:strRef>
              <c:f>'8.4'!$G$36</c:f>
              <c:strCache>
                <c:ptCount val="1"/>
                <c:pt idx="0">
                  <c:v>instalovaném výkonu</c:v>
                </c:pt>
              </c:strCache>
            </c:strRef>
          </c:tx>
          <c:invertIfNegative val="0"/>
          <c:val>
            <c:numRef>
              <c:f>'8.4'!$H$36</c:f>
              <c:numCache>
                <c:formatCode>0.0%</c:formatCode>
                <c:ptCount val="1"/>
                <c:pt idx="0">
                  <c:v>4.6884497067048295E-2</c:v>
                </c:pt>
              </c:numCache>
            </c:numRef>
          </c:val>
        </c:ser>
        <c:dLbls>
          <c:showLegendKey val="0"/>
          <c:showVal val="0"/>
          <c:showCatName val="0"/>
          <c:showSerName val="0"/>
          <c:showPercent val="0"/>
          <c:showBubbleSize val="0"/>
        </c:dLbls>
        <c:gapWidth val="150"/>
        <c:axId val="250514048"/>
        <c:axId val="250515840"/>
      </c:barChart>
      <c:catAx>
        <c:axId val="250514048"/>
        <c:scaling>
          <c:orientation val="minMax"/>
        </c:scaling>
        <c:delete val="1"/>
        <c:axPos val="l"/>
        <c:numFmt formatCode="0.0%" sourceLinked="1"/>
        <c:majorTickMark val="none"/>
        <c:minorTickMark val="none"/>
        <c:tickLblPos val="nextTo"/>
        <c:crossAx val="250515840"/>
        <c:crosses val="autoZero"/>
        <c:auto val="1"/>
        <c:lblAlgn val="ctr"/>
        <c:lblOffset val="100"/>
        <c:noMultiLvlLbl val="0"/>
      </c:catAx>
      <c:valAx>
        <c:axId val="25051584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50514048"/>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0.00%</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0.00%</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0.00%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0.00%</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0.00%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0.00%</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0.00%</c:formatCode>
                <c:ptCount val="1"/>
              </c:numCache>
            </c:numRef>
          </c:val>
        </c:ser>
        <c:dLbls>
          <c:showLegendKey val="0"/>
          <c:showVal val="0"/>
          <c:showCatName val="0"/>
          <c:showSerName val="0"/>
          <c:showPercent val="0"/>
          <c:showBubbleSize val="0"/>
        </c:dLbls>
        <c:gapWidth val="150"/>
        <c:axId val="283623808"/>
        <c:axId val="283625344"/>
      </c:barChart>
      <c:catAx>
        <c:axId val="283623808"/>
        <c:scaling>
          <c:orientation val="minMax"/>
        </c:scaling>
        <c:delete val="1"/>
        <c:axPos val="b"/>
        <c:numFmt formatCode="General" sourceLinked="1"/>
        <c:majorTickMark val="out"/>
        <c:minorTickMark val="none"/>
        <c:tickLblPos val="nextTo"/>
        <c:crossAx val="283625344"/>
        <c:crosses val="autoZero"/>
        <c:auto val="1"/>
        <c:lblAlgn val="ctr"/>
        <c:lblOffset val="100"/>
        <c:noMultiLvlLbl val="0"/>
      </c:catAx>
      <c:valAx>
        <c:axId val="283625344"/>
        <c:scaling>
          <c:orientation val="minMax"/>
        </c:scaling>
        <c:delete val="1"/>
        <c:axPos val="l"/>
        <c:numFmt formatCode="0.00%" sourceLinked="1"/>
        <c:majorTickMark val="out"/>
        <c:minorTickMark val="none"/>
        <c:tickLblPos val="nextTo"/>
        <c:crossAx val="28362380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'8.4'!$A$9</c:f>
              <c:strCache>
                <c:ptCount val="1"/>
                <c:pt idx="0">
                  <c:v>Biomasa</c:v>
                </c:pt>
              </c:strCache>
            </c:strRef>
          </c:tx>
          <c:invertIfNegative val="0"/>
          <c:cat>
            <c:strRef>
              <c:f>'8.4'!$B$2:$D$2</c:f>
              <c:strCache>
                <c:ptCount val="3"/>
                <c:pt idx="0">
                  <c:v>Říjen</c:v>
                </c:pt>
                <c:pt idx="1">
                  <c:v>Listopad</c:v>
                </c:pt>
                <c:pt idx="2">
                  <c:v>Prosinec</c:v>
                </c:pt>
              </c:strCache>
            </c:strRef>
          </c:cat>
          <c:val>
            <c:numRef>
              <c:f>('8.4'!$B$9,'8.4'!$D$9,'8.4'!$F$9)</c:f>
              <c:numCache>
                <c:formatCode>#,##0.0</c:formatCode>
                <c:ptCount val="3"/>
                <c:pt idx="0">
                  <c:v>34769.74</c:v>
                </c:pt>
                <c:pt idx="1">
                  <c:v>52577.64</c:v>
                </c:pt>
                <c:pt idx="2">
                  <c:v>76520.679999999993</c:v>
                </c:pt>
              </c:numCache>
            </c:numRef>
          </c:val>
        </c:ser>
        <c:ser>
          <c:idx val="1"/>
          <c:order val="1"/>
          <c:tx>
            <c:strRef>
              <c:f>'8.4'!$A$10</c:f>
              <c:strCache>
                <c:ptCount val="1"/>
                <c:pt idx="0">
                  <c:v>Bioplyn</c:v>
                </c:pt>
              </c:strCache>
            </c:strRef>
          </c:tx>
          <c:invertIfNegative val="0"/>
          <c:cat>
            <c:strRef>
              <c:f>'8.4'!$B$2:$D$2</c:f>
              <c:strCache>
                <c:ptCount val="3"/>
                <c:pt idx="0">
                  <c:v>Říjen</c:v>
                </c:pt>
                <c:pt idx="1">
                  <c:v>Listopad</c:v>
                </c:pt>
                <c:pt idx="2">
                  <c:v>Prosinec</c:v>
                </c:pt>
              </c:strCache>
            </c:strRef>
          </c:cat>
          <c:val>
            <c:numRef>
              <c:f>('8.4'!$B$10,'8.4'!$D$10,'8.4'!$F$10)</c:f>
              <c:numCache>
                <c:formatCode>#,##0.0</c:formatCode>
                <c:ptCount val="3"/>
                <c:pt idx="0">
                  <c:v>6136.7330000000002</c:v>
                </c:pt>
                <c:pt idx="1">
                  <c:v>8510.4660000000003</c:v>
                </c:pt>
                <c:pt idx="2">
                  <c:v>11423.496999999999</c:v>
                </c:pt>
              </c:numCache>
            </c:numRef>
          </c:val>
        </c:ser>
        <c:ser>
          <c:idx val="2"/>
          <c:order val="2"/>
          <c:tx>
            <c:strRef>
              <c:f>'8.4'!$A$11</c:f>
              <c:strCache>
                <c:ptCount val="1"/>
                <c:pt idx="0">
                  <c:v>Černé uhlí</c:v>
                </c:pt>
              </c:strCache>
            </c:strRef>
          </c:tx>
          <c:invertIfNegative val="0"/>
          <c:cat>
            <c:strRef>
              <c:f>'8.4'!$B$2:$D$2</c:f>
              <c:strCache>
                <c:ptCount val="3"/>
                <c:pt idx="0">
                  <c:v>Říjen</c:v>
                </c:pt>
                <c:pt idx="1">
                  <c:v>Listopad</c:v>
                </c:pt>
                <c:pt idx="2">
                  <c:v>Prosinec</c:v>
                </c:pt>
              </c:strCache>
            </c:strRef>
          </c:cat>
          <c:val>
            <c:numRef>
              <c:f>('8.4'!$B$11,'8.4'!$D$11,'8.4'!$F$11)</c:f>
              <c:numCache>
                <c:formatCode>#,##0.0</c:formatCode>
                <c:ptCount val="3"/>
                <c:pt idx="0">
                  <c:v>0</c:v>
                </c:pt>
                <c:pt idx="1">
                  <c:v>0</c:v>
                </c:pt>
                <c:pt idx="2">
                  <c:v>0</c:v>
                </c:pt>
              </c:numCache>
            </c:numRef>
          </c:val>
        </c:ser>
        <c:ser>
          <c:idx val="3"/>
          <c:order val="3"/>
          <c:tx>
            <c:strRef>
              <c:f>'8.4'!$A$12</c:f>
              <c:strCache>
                <c:ptCount val="1"/>
                <c:pt idx="0">
                  <c:v>Elektrická energie</c:v>
                </c:pt>
              </c:strCache>
            </c:strRef>
          </c:tx>
          <c:invertIfNegative val="0"/>
          <c:cat>
            <c:strRef>
              <c:f>'8.4'!$B$2:$D$2</c:f>
              <c:strCache>
                <c:ptCount val="3"/>
                <c:pt idx="0">
                  <c:v>Říjen</c:v>
                </c:pt>
                <c:pt idx="1">
                  <c:v>Listopad</c:v>
                </c:pt>
                <c:pt idx="2">
                  <c:v>Prosinec</c:v>
                </c:pt>
              </c:strCache>
            </c:strRef>
          </c:cat>
          <c:val>
            <c:numRef>
              <c:f>('8.4'!$B$12,'8.4'!$D$12,'8.4'!$F$12)</c:f>
              <c:numCache>
                <c:formatCode>#,##0.0</c:formatCode>
                <c:ptCount val="3"/>
                <c:pt idx="0">
                  <c:v>1121</c:v>
                </c:pt>
                <c:pt idx="1">
                  <c:v>884</c:v>
                </c:pt>
                <c:pt idx="2">
                  <c:v>313</c:v>
                </c:pt>
              </c:numCache>
            </c:numRef>
          </c:val>
        </c:ser>
        <c:ser>
          <c:idx val="4"/>
          <c:order val="4"/>
          <c:tx>
            <c:strRef>
              <c:f>'8.4'!$A$13</c:f>
              <c:strCache>
                <c:ptCount val="1"/>
                <c:pt idx="0">
                  <c:v>Energie prostředí (tepelné čerpadlo)</c:v>
                </c:pt>
              </c:strCache>
            </c:strRef>
          </c:tx>
          <c:invertIfNegative val="0"/>
          <c:cat>
            <c:strRef>
              <c:f>'8.4'!$B$2:$D$2</c:f>
              <c:strCache>
                <c:ptCount val="3"/>
                <c:pt idx="0">
                  <c:v>Říjen</c:v>
                </c:pt>
                <c:pt idx="1">
                  <c:v>Listopad</c:v>
                </c:pt>
                <c:pt idx="2">
                  <c:v>Prosinec</c:v>
                </c:pt>
              </c:strCache>
            </c:strRef>
          </c:cat>
          <c:val>
            <c:numRef>
              <c:f>('8.4'!$B$13,'8.4'!$D$13,'8.4'!$F$13)</c:f>
              <c:numCache>
                <c:formatCode>#,##0.0</c:formatCode>
                <c:ptCount val="3"/>
                <c:pt idx="0">
                  <c:v>10</c:v>
                </c:pt>
                <c:pt idx="1">
                  <c:v>83</c:v>
                </c:pt>
                <c:pt idx="2">
                  <c:v>124</c:v>
                </c:pt>
              </c:numCache>
            </c:numRef>
          </c:val>
        </c:ser>
        <c:ser>
          <c:idx val="5"/>
          <c:order val="5"/>
          <c:tx>
            <c:strRef>
              <c:f>'8.4'!$A$14</c:f>
              <c:strCache>
                <c:ptCount val="1"/>
                <c:pt idx="0">
                  <c:v>Energie Slunce (solární kolektor)</c:v>
                </c:pt>
              </c:strCache>
            </c:strRef>
          </c:tx>
          <c:invertIfNegative val="0"/>
          <c:cat>
            <c:strRef>
              <c:f>'8.4'!$B$2:$D$2</c:f>
              <c:strCache>
                <c:ptCount val="3"/>
                <c:pt idx="0">
                  <c:v>Říjen</c:v>
                </c:pt>
                <c:pt idx="1">
                  <c:v>Listopad</c:v>
                </c:pt>
                <c:pt idx="2">
                  <c:v>Prosinec</c:v>
                </c:pt>
              </c:strCache>
            </c:strRef>
          </c:cat>
          <c:val>
            <c:numRef>
              <c:f>('8.4'!$B$14,'8.4'!$D$14,'8.4'!$F$14)</c:f>
              <c:numCache>
                <c:formatCode>#,##0.0</c:formatCode>
                <c:ptCount val="3"/>
                <c:pt idx="0">
                  <c:v>14</c:v>
                </c:pt>
                <c:pt idx="1">
                  <c:v>1</c:v>
                </c:pt>
                <c:pt idx="2">
                  <c:v>1</c:v>
                </c:pt>
              </c:numCache>
            </c:numRef>
          </c:val>
        </c:ser>
        <c:ser>
          <c:idx val="6"/>
          <c:order val="6"/>
          <c:tx>
            <c:strRef>
              <c:f>'8.4'!$A$15</c:f>
              <c:strCache>
                <c:ptCount val="1"/>
                <c:pt idx="0">
                  <c:v>Hnědé uhlí</c:v>
                </c:pt>
              </c:strCache>
            </c:strRef>
          </c:tx>
          <c:invertIfNegative val="0"/>
          <c:cat>
            <c:strRef>
              <c:f>'8.4'!$B$2:$D$2</c:f>
              <c:strCache>
                <c:ptCount val="3"/>
                <c:pt idx="0">
                  <c:v>Říjen</c:v>
                </c:pt>
                <c:pt idx="1">
                  <c:v>Listopad</c:v>
                </c:pt>
                <c:pt idx="2">
                  <c:v>Prosinec</c:v>
                </c:pt>
              </c:strCache>
            </c:strRef>
          </c:cat>
          <c:val>
            <c:numRef>
              <c:f>('8.4'!$B$15,'8.4'!$D$15,'8.4'!$F$15)</c:f>
              <c:numCache>
                <c:formatCode>#,##0.0</c:formatCode>
                <c:ptCount val="3"/>
                <c:pt idx="0">
                  <c:v>213</c:v>
                </c:pt>
                <c:pt idx="1">
                  <c:v>1213.55</c:v>
                </c:pt>
                <c:pt idx="2">
                  <c:v>381</c:v>
                </c:pt>
              </c:numCache>
            </c:numRef>
          </c:val>
        </c:ser>
        <c:ser>
          <c:idx val="7"/>
          <c:order val="7"/>
          <c:tx>
            <c:strRef>
              <c:f>'8.4'!$A$16</c:f>
              <c:strCache>
                <c:ptCount val="1"/>
                <c:pt idx="0">
                  <c:v>Jaderné palivo</c:v>
                </c:pt>
              </c:strCache>
            </c:strRef>
          </c:tx>
          <c:invertIfNegative val="0"/>
          <c:cat>
            <c:strRef>
              <c:f>'8.4'!$B$2:$D$2</c:f>
              <c:strCache>
                <c:ptCount val="3"/>
                <c:pt idx="0">
                  <c:v>Říjen</c:v>
                </c:pt>
                <c:pt idx="1">
                  <c:v>Listopad</c:v>
                </c:pt>
                <c:pt idx="2">
                  <c:v>Prosinec</c:v>
                </c:pt>
              </c:strCache>
            </c:strRef>
          </c:cat>
          <c:val>
            <c:numRef>
              <c:f>('8.4'!$B$16,'8.4'!$D$16,'8.4'!$F$16)</c:f>
              <c:numCache>
                <c:formatCode>#,##0.0</c:formatCode>
                <c:ptCount val="3"/>
                <c:pt idx="0">
                  <c:v>0</c:v>
                </c:pt>
                <c:pt idx="1">
                  <c:v>0</c:v>
                </c:pt>
                <c:pt idx="2">
                  <c:v>0</c:v>
                </c:pt>
              </c:numCache>
            </c:numRef>
          </c:val>
        </c:ser>
        <c:ser>
          <c:idx val="8"/>
          <c:order val="8"/>
          <c:tx>
            <c:strRef>
              <c:f>'8.4'!$A$17</c:f>
              <c:strCache>
                <c:ptCount val="1"/>
                <c:pt idx="0">
                  <c:v>Koks</c:v>
                </c:pt>
              </c:strCache>
            </c:strRef>
          </c:tx>
          <c:invertIfNegative val="0"/>
          <c:cat>
            <c:strRef>
              <c:f>'8.4'!$B$2:$D$2</c:f>
              <c:strCache>
                <c:ptCount val="3"/>
                <c:pt idx="0">
                  <c:v>Říjen</c:v>
                </c:pt>
                <c:pt idx="1">
                  <c:v>Listopad</c:v>
                </c:pt>
                <c:pt idx="2">
                  <c:v>Prosinec</c:v>
                </c:pt>
              </c:strCache>
            </c:strRef>
          </c:cat>
          <c:val>
            <c:numRef>
              <c:f>('8.4'!$B$17,'8.4'!$D$17,'8.4'!$F$17)</c:f>
              <c:numCache>
                <c:formatCode>#,##0.0</c:formatCode>
                <c:ptCount val="3"/>
                <c:pt idx="0">
                  <c:v>0</c:v>
                </c:pt>
                <c:pt idx="1">
                  <c:v>0</c:v>
                </c:pt>
                <c:pt idx="2">
                  <c:v>0</c:v>
                </c:pt>
              </c:numCache>
            </c:numRef>
          </c:val>
        </c:ser>
        <c:ser>
          <c:idx val="9"/>
          <c:order val="9"/>
          <c:tx>
            <c:strRef>
              <c:f>'8.4'!$A$18</c:f>
              <c:strCache>
                <c:ptCount val="1"/>
                <c:pt idx="0">
                  <c:v>Odpadní teplo</c:v>
                </c:pt>
              </c:strCache>
            </c:strRef>
          </c:tx>
          <c:invertIfNegative val="0"/>
          <c:cat>
            <c:strRef>
              <c:f>'8.4'!$B$2:$D$2</c:f>
              <c:strCache>
                <c:ptCount val="3"/>
                <c:pt idx="0">
                  <c:v>Říjen</c:v>
                </c:pt>
                <c:pt idx="1">
                  <c:v>Listopad</c:v>
                </c:pt>
                <c:pt idx="2">
                  <c:v>Prosinec</c:v>
                </c:pt>
              </c:strCache>
            </c:strRef>
          </c:cat>
          <c:val>
            <c:numRef>
              <c:f>('8.4'!$B$18,'8.4'!$D$18,'8.4'!$F$18)</c:f>
              <c:numCache>
                <c:formatCode>#,##0.0</c:formatCode>
                <c:ptCount val="3"/>
                <c:pt idx="0">
                  <c:v>5395.81</c:v>
                </c:pt>
                <c:pt idx="1">
                  <c:v>8037.91</c:v>
                </c:pt>
                <c:pt idx="2">
                  <c:v>9317.41</c:v>
                </c:pt>
              </c:numCache>
            </c:numRef>
          </c:val>
        </c:ser>
        <c:ser>
          <c:idx val="10"/>
          <c:order val="10"/>
          <c:tx>
            <c:strRef>
              <c:f>'8.4'!$A$19</c:f>
              <c:strCache>
                <c:ptCount val="1"/>
                <c:pt idx="0">
                  <c:v>Ostatní kapalná paliva</c:v>
                </c:pt>
              </c:strCache>
            </c:strRef>
          </c:tx>
          <c:invertIfNegative val="0"/>
          <c:cat>
            <c:strRef>
              <c:f>'8.4'!$B$2:$D$2</c:f>
              <c:strCache>
                <c:ptCount val="3"/>
                <c:pt idx="0">
                  <c:v>Říjen</c:v>
                </c:pt>
                <c:pt idx="1">
                  <c:v>Listopad</c:v>
                </c:pt>
                <c:pt idx="2">
                  <c:v>Prosinec</c:v>
                </c:pt>
              </c:strCache>
            </c:strRef>
          </c:cat>
          <c:val>
            <c:numRef>
              <c:f>('8.4'!$B$19,'8.4'!$D$19,'8.4'!$F$19)</c:f>
              <c:numCache>
                <c:formatCode>#,##0.0</c:formatCode>
                <c:ptCount val="3"/>
                <c:pt idx="0">
                  <c:v>0</c:v>
                </c:pt>
                <c:pt idx="1">
                  <c:v>0</c:v>
                </c:pt>
                <c:pt idx="2">
                  <c:v>0</c:v>
                </c:pt>
              </c:numCache>
            </c:numRef>
          </c:val>
        </c:ser>
        <c:ser>
          <c:idx val="11"/>
          <c:order val="11"/>
          <c:tx>
            <c:strRef>
              <c:f>'8.4'!$A$20</c:f>
              <c:strCache>
                <c:ptCount val="1"/>
                <c:pt idx="0">
                  <c:v>Ostatní pevná paliva</c:v>
                </c:pt>
              </c:strCache>
            </c:strRef>
          </c:tx>
          <c:invertIfNegative val="0"/>
          <c:cat>
            <c:strRef>
              <c:f>'8.4'!$B$2:$D$2</c:f>
              <c:strCache>
                <c:ptCount val="3"/>
                <c:pt idx="0">
                  <c:v>Říjen</c:v>
                </c:pt>
                <c:pt idx="1">
                  <c:v>Listopad</c:v>
                </c:pt>
                <c:pt idx="2">
                  <c:v>Prosinec</c:v>
                </c:pt>
              </c:strCache>
            </c:strRef>
          </c:cat>
          <c:val>
            <c:numRef>
              <c:f>('8.4'!$B$20,'8.4'!$D$20,'8.4'!$F$20)</c:f>
              <c:numCache>
                <c:formatCode>#,##0.0</c:formatCode>
                <c:ptCount val="3"/>
                <c:pt idx="0">
                  <c:v>77297</c:v>
                </c:pt>
                <c:pt idx="1">
                  <c:v>41783.71</c:v>
                </c:pt>
                <c:pt idx="2">
                  <c:v>73792</c:v>
                </c:pt>
              </c:numCache>
            </c:numRef>
          </c:val>
        </c:ser>
        <c:ser>
          <c:idx val="12"/>
          <c:order val="12"/>
          <c:tx>
            <c:strRef>
              <c:f>'8.4'!$A$21</c:f>
              <c:strCache>
                <c:ptCount val="1"/>
                <c:pt idx="0">
                  <c:v>Ostatní plyny</c:v>
                </c:pt>
              </c:strCache>
            </c:strRef>
          </c:tx>
          <c:invertIfNegative val="0"/>
          <c:cat>
            <c:strRef>
              <c:f>'8.4'!$B$2:$D$2</c:f>
              <c:strCache>
                <c:ptCount val="3"/>
                <c:pt idx="0">
                  <c:v>Říjen</c:v>
                </c:pt>
                <c:pt idx="1">
                  <c:v>Listopad</c:v>
                </c:pt>
                <c:pt idx="2">
                  <c:v>Prosinec</c:v>
                </c:pt>
              </c:strCache>
            </c:strRef>
          </c:cat>
          <c:val>
            <c:numRef>
              <c:f>('8.4'!$B$21,'8.4'!$D$21,'8.4'!$F$21)</c:f>
              <c:numCache>
                <c:formatCode>#,##0.0</c:formatCode>
                <c:ptCount val="3"/>
                <c:pt idx="0">
                  <c:v>0</c:v>
                </c:pt>
                <c:pt idx="1">
                  <c:v>0</c:v>
                </c:pt>
                <c:pt idx="2">
                  <c:v>0</c:v>
                </c:pt>
              </c:numCache>
            </c:numRef>
          </c:val>
        </c:ser>
        <c:ser>
          <c:idx val="13"/>
          <c:order val="13"/>
          <c:tx>
            <c:strRef>
              <c:f>'8.4'!$A$22</c:f>
              <c:strCache>
                <c:ptCount val="1"/>
                <c:pt idx="0">
                  <c:v>Ostatní</c:v>
                </c:pt>
              </c:strCache>
            </c:strRef>
          </c:tx>
          <c:invertIfNegative val="0"/>
          <c:cat>
            <c:strRef>
              <c:f>'8.4'!$B$2:$D$2</c:f>
              <c:strCache>
                <c:ptCount val="3"/>
                <c:pt idx="0">
                  <c:v>Říjen</c:v>
                </c:pt>
                <c:pt idx="1">
                  <c:v>Listopad</c:v>
                </c:pt>
                <c:pt idx="2">
                  <c:v>Prosinec</c:v>
                </c:pt>
              </c:strCache>
            </c:strRef>
          </c:cat>
          <c:val>
            <c:numRef>
              <c:f>('8.4'!$B$22,'8.4'!$D$22,'8.4'!$F$22)</c:f>
              <c:numCache>
                <c:formatCode>#,##0.0</c:formatCode>
                <c:ptCount val="3"/>
                <c:pt idx="0">
                  <c:v>0</c:v>
                </c:pt>
                <c:pt idx="1">
                  <c:v>0</c:v>
                </c:pt>
                <c:pt idx="2">
                  <c:v>0</c:v>
                </c:pt>
              </c:numCache>
            </c:numRef>
          </c:val>
        </c:ser>
        <c:ser>
          <c:idx val="14"/>
          <c:order val="14"/>
          <c:tx>
            <c:strRef>
              <c:f>'8.4'!$A$23</c:f>
              <c:strCache>
                <c:ptCount val="1"/>
                <c:pt idx="0">
                  <c:v>Topné oleje</c:v>
                </c:pt>
              </c:strCache>
            </c:strRef>
          </c:tx>
          <c:invertIfNegative val="0"/>
          <c:cat>
            <c:strRef>
              <c:f>'8.4'!$B$2:$D$2</c:f>
              <c:strCache>
                <c:ptCount val="3"/>
                <c:pt idx="0">
                  <c:v>Říjen</c:v>
                </c:pt>
                <c:pt idx="1">
                  <c:v>Listopad</c:v>
                </c:pt>
                <c:pt idx="2">
                  <c:v>Prosinec</c:v>
                </c:pt>
              </c:strCache>
            </c:strRef>
          </c:cat>
          <c:val>
            <c:numRef>
              <c:f>('8.4'!$B$23,'8.4'!$D$23,'8.4'!$F$23)</c:f>
              <c:numCache>
                <c:formatCode>#,##0.0</c:formatCode>
                <c:ptCount val="3"/>
                <c:pt idx="0">
                  <c:v>16.311</c:v>
                </c:pt>
                <c:pt idx="1">
                  <c:v>13.326000000000001</c:v>
                </c:pt>
                <c:pt idx="2">
                  <c:v>36.957999999999998</c:v>
                </c:pt>
              </c:numCache>
            </c:numRef>
          </c:val>
        </c:ser>
        <c:ser>
          <c:idx val="15"/>
          <c:order val="15"/>
          <c:tx>
            <c:strRef>
              <c:f>'8.4'!$A$24</c:f>
              <c:strCache>
                <c:ptCount val="1"/>
                <c:pt idx="0">
                  <c:v>Zemní plyn</c:v>
                </c:pt>
              </c:strCache>
            </c:strRef>
          </c:tx>
          <c:invertIfNegative val="0"/>
          <c:cat>
            <c:strRef>
              <c:f>'8.4'!$B$2:$D$2</c:f>
              <c:strCache>
                <c:ptCount val="3"/>
                <c:pt idx="0">
                  <c:v>Říjen</c:v>
                </c:pt>
                <c:pt idx="1">
                  <c:v>Listopad</c:v>
                </c:pt>
                <c:pt idx="2">
                  <c:v>Prosinec</c:v>
                </c:pt>
              </c:strCache>
            </c:strRef>
          </c:cat>
          <c:val>
            <c:numRef>
              <c:f>('8.4'!$B$24,'8.4'!$D$24,'8.4'!$F$24)</c:f>
              <c:numCache>
                <c:formatCode>#,##0.0</c:formatCode>
                <c:ptCount val="3"/>
                <c:pt idx="0">
                  <c:v>244796.24000000005</c:v>
                </c:pt>
                <c:pt idx="1">
                  <c:v>490457.23000000004</c:v>
                </c:pt>
                <c:pt idx="2">
                  <c:v>660781.22400000016</c:v>
                </c:pt>
              </c:numCache>
            </c:numRef>
          </c:val>
        </c:ser>
        <c:dLbls>
          <c:showLegendKey val="0"/>
          <c:showVal val="0"/>
          <c:showCatName val="0"/>
          <c:showSerName val="0"/>
          <c:showPercent val="0"/>
          <c:showBubbleSize val="0"/>
        </c:dLbls>
        <c:gapWidth val="150"/>
        <c:overlap val="100"/>
        <c:axId val="275812736"/>
        <c:axId val="275814272"/>
      </c:barChart>
      <c:catAx>
        <c:axId val="275812736"/>
        <c:scaling>
          <c:orientation val="minMax"/>
        </c:scaling>
        <c:delete val="0"/>
        <c:axPos val="b"/>
        <c:numFmt formatCode="General" sourceLinked="1"/>
        <c:majorTickMark val="none"/>
        <c:minorTickMark val="none"/>
        <c:tickLblPos val="nextTo"/>
        <c:txPr>
          <a:bodyPr/>
          <a:lstStyle/>
          <a:p>
            <a:pPr>
              <a:defRPr sz="900"/>
            </a:pPr>
            <a:endParaRPr lang="cs-CZ"/>
          </a:p>
        </c:txPr>
        <c:crossAx val="275814272"/>
        <c:crosses val="autoZero"/>
        <c:auto val="1"/>
        <c:lblAlgn val="ctr"/>
        <c:lblOffset val="100"/>
        <c:noMultiLvlLbl val="0"/>
      </c:catAx>
      <c:valAx>
        <c:axId val="275814272"/>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75812736"/>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'8.5'!$M$9:$M$24</c:f>
              <c:numCache>
                <c:formatCode>0.0%</c:formatCode>
                <c:ptCount val="16"/>
              </c:numCache>
            </c:numRef>
          </c:cat>
          <c:val>
            <c:numRef>
              <c:f>'8.5'!$M$9:$M$24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'8.5'!$M$26:$M$33</c:f>
              <c:numCache>
                <c:formatCode>#,##0.0</c:formatCode>
                <c:ptCount val="8"/>
              </c:numCache>
            </c:numRef>
          </c:cat>
          <c:val>
            <c:numRef>
              <c:f>'8.5'!$M$26:$M$33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'8.5'!$A$26</c:f>
              <c:strCache>
                <c:ptCount val="1"/>
                <c:pt idx="0">
                  <c:v>Průmysl</c:v>
                </c:pt>
              </c:strCache>
            </c:strRef>
          </c:tx>
          <c:invertIfNegative val="0"/>
          <c:cat>
            <c:strRef>
              <c:f>'8.5'!$B$2:$D$2</c:f>
              <c:strCache>
                <c:ptCount val="3"/>
                <c:pt idx="0">
                  <c:v>Říjen</c:v>
                </c:pt>
                <c:pt idx="1">
                  <c:v>Listopad</c:v>
                </c:pt>
                <c:pt idx="2">
                  <c:v>Prosinec</c:v>
                </c:pt>
              </c:strCache>
            </c:strRef>
          </c:cat>
          <c:val>
            <c:numRef>
              <c:f>('8.5'!$B$26,'8.5'!$D$26,'8.5'!$F$26)</c:f>
              <c:numCache>
                <c:formatCode>#,##0.0</c:formatCode>
                <c:ptCount val="3"/>
                <c:pt idx="0">
                  <c:v>440827.25799999997</c:v>
                </c:pt>
                <c:pt idx="1">
                  <c:v>579386.20699999994</c:v>
                </c:pt>
                <c:pt idx="2">
                  <c:v>622200.6</c:v>
                </c:pt>
              </c:numCache>
            </c:numRef>
          </c:val>
        </c:ser>
        <c:ser>
          <c:idx val="1"/>
          <c:order val="1"/>
          <c:tx>
            <c:strRef>
              <c:f>'8.5'!$A$27</c:f>
              <c:strCache>
                <c:ptCount val="1"/>
                <c:pt idx="0">
                  <c:v>Energetika</c:v>
                </c:pt>
              </c:strCache>
            </c:strRef>
          </c:tx>
          <c:invertIfNegative val="0"/>
          <c:cat>
            <c:strRef>
              <c:f>'8.5'!$B$2:$D$2</c:f>
              <c:strCache>
                <c:ptCount val="3"/>
                <c:pt idx="0">
                  <c:v>Říjen</c:v>
                </c:pt>
                <c:pt idx="1">
                  <c:v>Listopad</c:v>
                </c:pt>
                <c:pt idx="2">
                  <c:v>Prosinec</c:v>
                </c:pt>
              </c:strCache>
            </c:strRef>
          </c:cat>
          <c:val>
            <c:numRef>
              <c:f>('8.5'!$B$27,'8.5'!$D$27,'8.5'!$F$27)</c:f>
              <c:numCache>
                <c:formatCode>#,##0.0</c:formatCode>
                <c:ptCount val="3"/>
                <c:pt idx="0">
                  <c:v>11148.5</c:v>
                </c:pt>
                <c:pt idx="1">
                  <c:v>18694.2</c:v>
                </c:pt>
                <c:pt idx="2">
                  <c:v>16486.849999999999</c:v>
                </c:pt>
              </c:numCache>
            </c:numRef>
          </c:val>
        </c:ser>
        <c:ser>
          <c:idx val="2"/>
          <c:order val="2"/>
          <c:tx>
            <c:strRef>
              <c:f>'8.5'!$A$28</c:f>
              <c:strCache>
                <c:ptCount val="1"/>
                <c:pt idx="0">
                  <c:v>Doprava</c:v>
                </c:pt>
              </c:strCache>
            </c:strRef>
          </c:tx>
          <c:invertIfNegative val="0"/>
          <c:cat>
            <c:strRef>
              <c:f>'8.5'!$B$2:$D$2</c:f>
              <c:strCache>
                <c:ptCount val="3"/>
                <c:pt idx="0">
                  <c:v>Říjen</c:v>
                </c:pt>
                <c:pt idx="1">
                  <c:v>Listopad</c:v>
                </c:pt>
                <c:pt idx="2">
                  <c:v>Prosinec</c:v>
                </c:pt>
              </c:strCache>
            </c:strRef>
          </c:cat>
          <c:val>
            <c:numRef>
              <c:f>('8.5'!$B$28,'8.5'!$D$28,'8.5'!$F$28)</c:f>
              <c:numCache>
                <c:formatCode>#,##0.0</c:formatCode>
                <c:ptCount val="3"/>
                <c:pt idx="0">
                  <c:v>1493.4</c:v>
                </c:pt>
                <c:pt idx="1">
                  <c:v>2479.6</c:v>
                </c:pt>
                <c:pt idx="2">
                  <c:v>3147.51</c:v>
                </c:pt>
              </c:numCache>
            </c:numRef>
          </c:val>
        </c:ser>
        <c:ser>
          <c:idx val="3"/>
          <c:order val="3"/>
          <c:tx>
            <c:strRef>
              <c:f>'8.5'!$A$29</c:f>
              <c:strCache>
                <c:ptCount val="1"/>
                <c:pt idx="0">
                  <c:v>Stavebnictví</c:v>
                </c:pt>
              </c:strCache>
            </c:strRef>
          </c:tx>
          <c:invertIfNegative val="0"/>
          <c:cat>
            <c:strRef>
              <c:f>'8.5'!$B$2:$D$2</c:f>
              <c:strCache>
                <c:ptCount val="3"/>
                <c:pt idx="0">
                  <c:v>Říjen</c:v>
                </c:pt>
                <c:pt idx="1">
                  <c:v>Listopad</c:v>
                </c:pt>
                <c:pt idx="2">
                  <c:v>Prosinec</c:v>
                </c:pt>
              </c:strCache>
            </c:strRef>
          </c:cat>
          <c:val>
            <c:numRef>
              <c:f>('8.5'!$B$29,'8.5'!$D$29,'8.5'!$F$29)</c:f>
              <c:numCache>
                <c:formatCode>#,##0.0</c:formatCode>
                <c:ptCount val="3"/>
                <c:pt idx="0">
                  <c:v>13380.39</c:v>
                </c:pt>
                <c:pt idx="1">
                  <c:v>22426.639999999999</c:v>
                </c:pt>
                <c:pt idx="2">
                  <c:v>19740.599999999999</c:v>
                </c:pt>
              </c:numCache>
            </c:numRef>
          </c:val>
        </c:ser>
        <c:ser>
          <c:idx val="4"/>
          <c:order val="4"/>
          <c:tx>
            <c:strRef>
              <c:f>'8.5'!$A$30</c:f>
              <c:strCache>
                <c:ptCount val="1"/>
                <c:pt idx="0">
                  <c:v>Zemědělství a lesnictví</c:v>
                </c:pt>
              </c:strCache>
            </c:strRef>
          </c:tx>
          <c:invertIfNegative val="0"/>
          <c:cat>
            <c:strRef>
              <c:f>'8.5'!$B$2:$D$2</c:f>
              <c:strCache>
                <c:ptCount val="3"/>
                <c:pt idx="0">
                  <c:v>Říjen</c:v>
                </c:pt>
                <c:pt idx="1">
                  <c:v>Listopad</c:v>
                </c:pt>
                <c:pt idx="2">
                  <c:v>Prosinec</c:v>
                </c:pt>
              </c:strCache>
            </c:strRef>
          </c:cat>
          <c:val>
            <c:numRef>
              <c:f>('8.5'!$B$30,'8.5'!$D$30,'8.5'!$F$30)</c:f>
              <c:numCache>
                <c:formatCode>#,##0.0</c:formatCode>
                <c:ptCount val="3"/>
                <c:pt idx="0">
                  <c:v>2725.9169999999999</c:v>
                </c:pt>
                <c:pt idx="1">
                  <c:v>2107.9760000000001</c:v>
                </c:pt>
                <c:pt idx="2">
                  <c:v>2339.0940000000001</c:v>
                </c:pt>
              </c:numCache>
            </c:numRef>
          </c:val>
        </c:ser>
        <c:ser>
          <c:idx val="5"/>
          <c:order val="5"/>
          <c:tx>
            <c:strRef>
              <c:f>'8.5'!$A$31</c:f>
              <c:strCache>
                <c:ptCount val="1"/>
                <c:pt idx="0">
                  <c:v>Domácnosti</c:v>
                </c:pt>
              </c:strCache>
            </c:strRef>
          </c:tx>
          <c:invertIfNegative val="0"/>
          <c:cat>
            <c:strRef>
              <c:f>'8.5'!$B$2:$D$2</c:f>
              <c:strCache>
                <c:ptCount val="3"/>
                <c:pt idx="0">
                  <c:v>Říjen</c:v>
                </c:pt>
                <c:pt idx="1">
                  <c:v>Listopad</c:v>
                </c:pt>
                <c:pt idx="2">
                  <c:v>Prosinec</c:v>
                </c:pt>
              </c:strCache>
            </c:strRef>
          </c:cat>
          <c:val>
            <c:numRef>
              <c:f>('8.5'!$B$31,'8.5'!$D$31,'8.5'!$F$31)</c:f>
              <c:numCache>
                <c:formatCode>#,##0.0</c:formatCode>
                <c:ptCount val="3"/>
                <c:pt idx="0">
                  <c:v>77214.578794900648</c:v>
                </c:pt>
                <c:pt idx="1">
                  <c:v>114905.92018204539</c:v>
                </c:pt>
                <c:pt idx="2">
                  <c:v>143888.99108408429</c:v>
                </c:pt>
              </c:numCache>
            </c:numRef>
          </c:val>
        </c:ser>
        <c:ser>
          <c:idx val="6"/>
          <c:order val="6"/>
          <c:tx>
            <c:strRef>
              <c:f>'8.5'!$A$32</c:f>
              <c:strCache>
                <c:ptCount val="1"/>
                <c:pt idx="0">
                  <c:v>Obchod, služby, školství, zdravotnictví</c:v>
                </c:pt>
              </c:strCache>
            </c:strRef>
          </c:tx>
          <c:invertIfNegative val="0"/>
          <c:cat>
            <c:strRef>
              <c:f>'8.5'!$B$2:$D$2</c:f>
              <c:strCache>
                <c:ptCount val="3"/>
                <c:pt idx="0">
                  <c:v>Říjen</c:v>
                </c:pt>
                <c:pt idx="1">
                  <c:v>Listopad</c:v>
                </c:pt>
                <c:pt idx="2">
                  <c:v>Prosinec</c:v>
                </c:pt>
              </c:strCache>
            </c:strRef>
          </c:cat>
          <c:val>
            <c:numRef>
              <c:f>('8.5'!$B$32,'8.5'!$D$32,'8.5'!$F$32)</c:f>
              <c:numCache>
                <c:formatCode>#,##0.0</c:formatCode>
                <c:ptCount val="3"/>
                <c:pt idx="0">
                  <c:v>46774.35778076412</c:v>
                </c:pt>
                <c:pt idx="1">
                  <c:v>72817.740126312565</c:v>
                </c:pt>
                <c:pt idx="2">
                  <c:v>91721.552429391275</c:v>
                </c:pt>
              </c:numCache>
            </c:numRef>
          </c:val>
        </c:ser>
        <c:ser>
          <c:idx val="7"/>
          <c:order val="7"/>
          <c:tx>
            <c:strRef>
              <c:f>'8.5'!$A$33</c:f>
              <c:strCache>
                <c:ptCount val="1"/>
                <c:pt idx="0">
                  <c:v>Ostatní</c:v>
                </c:pt>
              </c:strCache>
            </c:strRef>
          </c:tx>
          <c:invertIfNegative val="0"/>
          <c:cat>
            <c:strRef>
              <c:f>'8.5'!$B$2:$D$2</c:f>
              <c:strCache>
                <c:ptCount val="3"/>
                <c:pt idx="0">
                  <c:v>Říjen</c:v>
                </c:pt>
                <c:pt idx="1">
                  <c:v>Listopad</c:v>
                </c:pt>
                <c:pt idx="2">
                  <c:v>Prosinec</c:v>
                </c:pt>
              </c:strCache>
            </c:strRef>
          </c:cat>
          <c:val>
            <c:numRef>
              <c:f>('8.5'!$B$33,'8.5'!$D$33,'8.5'!$F$33)</c:f>
              <c:numCache>
                <c:formatCode>#,##0.0</c:formatCode>
                <c:ptCount val="3"/>
                <c:pt idx="0">
                  <c:v>2630.9939999999997</c:v>
                </c:pt>
                <c:pt idx="1">
                  <c:v>3576.9410000000003</c:v>
                </c:pt>
                <c:pt idx="2">
                  <c:v>3968.4209999999998</c:v>
                </c:pt>
              </c:numCache>
            </c:numRef>
          </c:val>
        </c:ser>
        <c:dLbls>
          <c:showLegendKey val="0"/>
          <c:showVal val="0"/>
          <c:showCatName val="0"/>
          <c:showSerName val="0"/>
          <c:showPercent val="0"/>
          <c:showBubbleSize val="0"/>
        </c:dLbls>
        <c:gapWidth val="150"/>
        <c:overlap val="100"/>
        <c:axId val="265203072"/>
        <c:axId val="265213056"/>
      </c:barChart>
      <c:catAx>
        <c:axId val="265203072"/>
        <c:scaling>
          <c:orientation val="minMax"/>
        </c:scaling>
        <c:delete val="0"/>
        <c:axPos val="b"/>
        <c:numFmt formatCode="General" sourceLinked="1"/>
        <c:majorTickMark val="none"/>
        <c:minorTickMark val="none"/>
        <c:tickLblPos val="nextTo"/>
        <c:txPr>
          <a:bodyPr/>
          <a:lstStyle/>
          <a:p>
            <a:pPr>
              <a:defRPr sz="900"/>
            </a:pPr>
            <a:endParaRPr lang="cs-CZ"/>
          </a:p>
        </c:txPr>
        <c:crossAx val="265213056"/>
        <c:crosses val="autoZero"/>
        <c:auto val="1"/>
        <c:lblAlgn val="ctr"/>
        <c:lblOffset val="100"/>
        <c:noMultiLvlLbl val="0"/>
      </c:catAx>
      <c:valAx>
        <c:axId val="265213056"/>
        <c:scaling>
          <c:orientation val="minMax"/>
          <c:max val="2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65203072"/>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'8.5'!$G$38</c:f>
              <c:strCache>
                <c:ptCount val="1"/>
                <c:pt idx="0">
                  <c:v>dodávkách ČR</c:v>
                </c:pt>
              </c:strCache>
            </c:strRef>
          </c:tx>
          <c:invertIfNegative val="0"/>
          <c:val>
            <c:numRef>
              <c:f>'8.5'!$H$38</c:f>
              <c:numCache>
                <c:formatCode>0.0%</c:formatCode>
                <c:ptCount val="1"/>
                <c:pt idx="0">
                  <c:v>0.23011227676784402</c:v>
                </c:pt>
              </c:numCache>
            </c:numRef>
          </c:val>
        </c:ser>
        <c:ser>
          <c:idx val="1"/>
          <c:order val="1"/>
          <c:tx>
            <c:strRef>
              <c:f>'8.5'!$G$37</c:f>
              <c:strCache>
                <c:ptCount val="1"/>
                <c:pt idx="0">
                  <c:v>výrobě</c:v>
                </c:pt>
              </c:strCache>
            </c:strRef>
          </c:tx>
          <c:invertIfNegative val="0"/>
          <c:val>
            <c:numRef>
              <c:f>'8.5'!$H$37</c:f>
              <c:numCache>
                <c:formatCode>0.0%</c:formatCode>
                <c:ptCount val="1"/>
                <c:pt idx="0">
                  <c:v>0.18526881077254148</c:v>
                </c:pt>
              </c:numCache>
            </c:numRef>
          </c:val>
        </c:ser>
        <c:ser>
          <c:idx val="0"/>
          <c:order val="2"/>
          <c:tx>
            <c:strRef>
              <c:f>'8.5'!$G$36</c:f>
              <c:strCache>
                <c:ptCount val="1"/>
                <c:pt idx="0">
                  <c:v>instalovaném výkonu</c:v>
                </c:pt>
              </c:strCache>
            </c:strRef>
          </c:tx>
          <c:invertIfNegative val="0"/>
          <c:val>
            <c:numRef>
              <c:f>'8.5'!$H$36</c:f>
              <c:numCache>
                <c:formatCode>0.0%</c:formatCode>
                <c:ptCount val="1"/>
                <c:pt idx="0">
                  <c:v>0.10777637395139368</c:v>
                </c:pt>
              </c:numCache>
            </c:numRef>
          </c:val>
        </c:ser>
        <c:dLbls>
          <c:showLegendKey val="0"/>
          <c:showVal val="0"/>
          <c:showCatName val="0"/>
          <c:showSerName val="0"/>
          <c:showPercent val="0"/>
          <c:showBubbleSize val="0"/>
        </c:dLbls>
        <c:gapWidth val="150"/>
        <c:axId val="265242880"/>
        <c:axId val="265244672"/>
      </c:barChart>
      <c:catAx>
        <c:axId val="265242880"/>
        <c:scaling>
          <c:orientation val="minMax"/>
        </c:scaling>
        <c:delete val="1"/>
        <c:axPos val="l"/>
        <c:numFmt formatCode="0.0%" sourceLinked="1"/>
        <c:majorTickMark val="none"/>
        <c:minorTickMark val="none"/>
        <c:tickLblPos val="nextTo"/>
        <c:crossAx val="265244672"/>
        <c:crosses val="autoZero"/>
        <c:auto val="1"/>
        <c:lblAlgn val="ctr"/>
        <c:lblOffset val="100"/>
        <c:noMultiLvlLbl val="0"/>
      </c:catAx>
      <c:valAx>
        <c:axId val="26524467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65242880"/>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[G</a:t>
            </a:r>
            <a:r>
              <a:rPr lang="cs-CZ" sz="1000"/>
              <a:t>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'8.5'!$A$9</c:f>
              <c:strCache>
                <c:ptCount val="1"/>
                <c:pt idx="0">
                  <c:v>Biomasa</c:v>
                </c:pt>
              </c:strCache>
            </c:strRef>
          </c:tx>
          <c:invertIfNegative val="0"/>
          <c:cat>
            <c:strRef>
              <c:f>'8.5'!$B$2:$D$2</c:f>
              <c:strCache>
                <c:ptCount val="3"/>
                <c:pt idx="0">
                  <c:v>Říjen</c:v>
                </c:pt>
                <c:pt idx="1">
                  <c:v>Listopad</c:v>
                </c:pt>
                <c:pt idx="2">
                  <c:v>Prosinec</c:v>
                </c:pt>
              </c:strCache>
            </c:strRef>
          </c:cat>
          <c:val>
            <c:numRef>
              <c:f>('8.5'!$B$9,'8.5'!$D$9,'8.5'!$F$9)</c:f>
              <c:numCache>
                <c:formatCode>#,##0.0</c:formatCode>
                <c:ptCount val="3"/>
                <c:pt idx="0">
                  <c:v>48465.873</c:v>
                </c:pt>
                <c:pt idx="1">
                  <c:v>73547.462</c:v>
                </c:pt>
                <c:pt idx="2">
                  <c:v>87239.527000000002</c:v>
                </c:pt>
              </c:numCache>
            </c:numRef>
          </c:val>
        </c:ser>
        <c:ser>
          <c:idx val="1"/>
          <c:order val="1"/>
          <c:tx>
            <c:strRef>
              <c:f>'8.5'!$A$10</c:f>
              <c:strCache>
                <c:ptCount val="1"/>
                <c:pt idx="0">
                  <c:v>Bioplyn</c:v>
                </c:pt>
              </c:strCache>
            </c:strRef>
          </c:tx>
          <c:invertIfNegative val="0"/>
          <c:cat>
            <c:strRef>
              <c:f>'8.5'!$B$2:$D$2</c:f>
              <c:strCache>
                <c:ptCount val="3"/>
                <c:pt idx="0">
                  <c:v>Říjen</c:v>
                </c:pt>
                <c:pt idx="1">
                  <c:v>Listopad</c:v>
                </c:pt>
                <c:pt idx="2">
                  <c:v>Prosinec</c:v>
                </c:pt>
              </c:strCache>
            </c:strRef>
          </c:cat>
          <c:val>
            <c:numRef>
              <c:f>('8.5'!$B$10,'8.5'!$D$10,'8.5'!$F$10)</c:f>
              <c:numCache>
                <c:formatCode>#,##0.0</c:formatCode>
                <c:ptCount val="3"/>
                <c:pt idx="0">
                  <c:v>4214.3310000000001</c:v>
                </c:pt>
                <c:pt idx="1">
                  <c:v>4034.7959999999998</c:v>
                </c:pt>
                <c:pt idx="2">
                  <c:v>4174.1289999999999</c:v>
                </c:pt>
              </c:numCache>
            </c:numRef>
          </c:val>
        </c:ser>
        <c:ser>
          <c:idx val="2"/>
          <c:order val="2"/>
          <c:tx>
            <c:strRef>
              <c:f>'8.5'!$A$11</c:f>
              <c:strCache>
                <c:ptCount val="1"/>
                <c:pt idx="0">
                  <c:v>Černé uhlí</c:v>
                </c:pt>
              </c:strCache>
            </c:strRef>
          </c:tx>
          <c:invertIfNegative val="0"/>
          <c:cat>
            <c:strRef>
              <c:f>'8.5'!$B$2:$D$2</c:f>
              <c:strCache>
                <c:ptCount val="3"/>
                <c:pt idx="0">
                  <c:v>Říjen</c:v>
                </c:pt>
                <c:pt idx="1">
                  <c:v>Listopad</c:v>
                </c:pt>
                <c:pt idx="2">
                  <c:v>Prosinec</c:v>
                </c:pt>
              </c:strCache>
            </c:strRef>
          </c:cat>
          <c:val>
            <c:numRef>
              <c:f>('8.5'!$B$11,'8.5'!$D$11,'8.5'!$F$11)</c:f>
              <c:numCache>
                <c:formatCode>#,##0.0</c:formatCode>
                <c:ptCount val="3"/>
                <c:pt idx="0">
                  <c:v>0</c:v>
                </c:pt>
                <c:pt idx="1">
                  <c:v>0</c:v>
                </c:pt>
                <c:pt idx="2">
                  <c:v>0</c:v>
                </c:pt>
              </c:numCache>
            </c:numRef>
          </c:val>
        </c:ser>
        <c:ser>
          <c:idx val="3"/>
          <c:order val="3"/>
          <c:tx>
            <c:strRef>
              <c:f>'8.5'!$A$12</c:f>
              <c:strCache>
                <c:ptCount val="1"/>
                <c:pt idx="0">
                  <c:v>Elektrická energie</c:v>
                </c:pt>
              </c:strCache>
            </c:strRef>
          </c:tx>
          <c:invertIfNegative val="0"/>
          <c:cat>
            <c:strRef>
              <c:f>'8.5'!$B$2:$D$2</c:f>
              <c:strCache>
                <c:ptCount val="3"/>
                <c:pt idx="0">
                  <c:v>Říjen</c:v>
                </c:pt>
                <c:pt idx="1">
                  <c:v>Listopad</c:v>
                </c:pt>
                <c:pt idx="2">
                  <c:v>Prosinec</c:v>
                </c:pt>
              </c:strCache>
            </c:strRef>
          </c:cat>
          <c:val>
            <c:numRef>
              <c:f>('8.5'!$B$12,'8.5'!$D$12,'8.5'!$F$12)</c:f>
              <c:numCache>
                <c:formatCode>#,##0.0</c:formatCode>
                <c:ptCount val="3"/>
                <c:pt idx="0">
                  <c:v>0</c:v>
                </c:pt>
                <c:pt idx="1">
                  <c:v>0</c:v>
                </c:pt>
                <c:pt idx="2">
                  <c:v>0</c:v>
                </c:pt>
              </c:numCache>
            </c:numRef>
          </c:val>
        </c:ser>
        <c:ser>
          <c:idx val="4"/>
          <c:order val="4"/>
          <c:tx>
            <c:strRef>
              <c:f>'8.5'!$A$13</c:f>
              <c:strCache>
                <c:ptCount val="1"/>
                <c:pt idx="0">
                  <c:v>Energie prostředí (tepelné čerpadlo)</c:v>
                </c:pt>
              </c:strCache>
            </c:strRef>
          </c:tx>
          <c:invertIfNegative val="0"/>
          <c:cat>
            <c:strRef>
              <c:f>'8.5'!$B$2:$D$2</c:f>
              <c:strCache>
                <c:ptCount val="3"/>
                <c:pt idx="0">
                  <c:v>Říjen</c:v>
                </c:pt>
                <c:pt idx="1">
                  <c:v>Listopad</c:v>
                </c:pt>
                <c:pt idx="2">
                  <c:v>Prosinec</c:v>
                </c:pt>
              </c:strCache>
            </c:strRef>
          </c:cat>
          <c:val>
            <c:numRef>
              <c:f>('8.5'!$B$13,'8.5'!$D$13,'8.5'!$F$13)</c:f>
              <c:numCache>
                <c:formatCode>#,##0.0</c:formatCode>
                <c:ptCount val="3"/>
                <c:pt idx="0">
                  <c:v>0</c:v>
                </c:pt>
                <c:pt idx="1">
                  <c:v>0</c:v>
                </c:pt>
                <c:pt idx="2">
                  <c:v>0</c:v>
                </c:pt>
              </c:numCache>
            </c:numRef>
          </c:val>
        </c:ser>
        <c:ser>
          <c:idx val="5"/>
          <c:order val="5"/>
          <c:tx>
            <c:strRef>
              <c:f>'8.5'!$A$14</c:f>
              <c:strCache>
                <c:ptCount val="1"/>
                <c:pt idx="0">
                  <c:v>Energie Slunce (solární kolektor)</c:v>
                </c:pt>
              </c:strCache>
            </c:strRef>
          </c:tx>
          <c:invertIfNegative val="0"/>
          <c:cat>
            <c:strRef>
              <c:f>'8.5'!$B$2:$D$2</c:f>
              <c:strCache>
                <c:ptCount val="3"/>
                <c:pt idx="0">
                  <c:v>Říjen</c:v>
                </c:pt>
                <c:pt idx="1">
                  <c:v>Listopad</c:v>
                </c:pt>
                <c:pt idx="2">
                  <c:v>Prosinec</c:v>
                </c:pt>
              </c:strCache>
            </c:strRef>
          </c:cat>
          <c:val>
            <c:numRef>
              <c:f>('8.5'!$B$14,'8.5'!$D$14,'8.5'!$F$14)</c:f>
              <c:numCache>
                <c:formatCode>#,##0.0</c:formatCode>
                <c:ptCount val="3"/>
                <c:pt idx="0">
                  <c:v>0</c:v>
                </c:pt>
                <c:pt idx="1">
                  <c:v>0</c:v>
                </c:pt>
                <c:pt idx="2">
                  <c:v>0</c:v>
                </c:pt>
              </c:numCache>
            </c:numRef>
          </c:val>
        </c:ser>
        <c:ser>
          <c:idx val="6"/>
          <c:order val="6"/>
          <c:tx>
            <c:strRef>
              <c:f>'8.5'!$A$15</c:f>
              <c:strCache>
                <c:ptCount val="1"/>
                <c:pt idx="0">
                  <c:v>Hnědé uhlí</c:v>
                </c:pt>
              </c:strCache>
            </c:strRef>
          </c:tx>
          <c:invertIfNegative val="0"/>
          <c:cat>
            <c:strRef>
              <c:f>'8.5'!$B$2:$D$2</c:f>
              <c:strCache>
                <c:ptCount val="3"/>
                <c:pt idx="0">
                  <c:v>Říjen</c:v>
                </c:pt>
                <c:pt idx="1">
                  <c:v>Listopad</c:v>
                </c:pt>
                <c:pt idx="2">
                  <c:v>Prosinec</c:v>
                </c:pt>
              </c:strCache>
            </c:strRef>
          </c:cat>
          <c:val>
            <c:numRef>
              <c:f>('8.5'!$B$15,'8.5'!$D$15,'8.5'!$F$15)</c:f>
              <c:numCache>
                <c:formatCode>#,##0.0</c:formatCode>
                <c:ptCount val="3"/>
                <c:pt idx="0">
                  <c:v>1072161.7170000002</c:v>
                </c:pt>
                <c:pt idx="1">
                  <c:v>1634974.541</c:v>
                </c:pt>
                <c:pt idx="2">
                  <c:v>1977676.686</c:v>
                </c:pt>
              </c:numCache>
            </c:numRef>
          </c:val>
        </c:ser>
        <c:ser>
          <c:idx val="7"/>
          <c:order val="7"/>
          <c:tx>
            <c:strRef>
              <c:f>'8.5'!$A$16</c:f>
              <c:strCache>
                <c:ptCount val="1"/>
                <c:pt idx="0">
                  <c:v>Jaderné palivo</c:v>
                </c:pt>
              </c:strCache>
            </c:strRef>
          </c:tx>
          <c:invertIfNegative val="0"/>
          <c:cat>
            <c:strRef>
              <c:f>'8.5'!$B$2:$D$2</c:f>
              <c:strCache>
                <c:ptCount val="3"/>
                <c:pt idx="0">
                  <c:v>Říjen</c:v>
                </c:pt>
                <c:pt idx="1">
                  <c:v>Listopad</c:v>
                </c:pt>
                <c:pt idx="2">
                  <c:v>Prosinec</c:v>
                </c:pt>
              </c:strCache>
            </c:strRef>
          </c:cat>
          <c:val>
            <c:numRef>
              <c:f>('8.5'!$B$16,'8.5'!$D$16,'8.5'!$F$16)</c:f>
              <c:numCache>
                <c:formatCode>#,##0.0</c:formatCode>
                <c:ptCount val="3"/>
                <c:pt idx="0">
                  <c:v>0</c:v>
                </c:pt>
                <c:pt idx="1">
                  <c:v>0</c:v>
                </c:pt>
                <c:pt idx="2">
                  <c:v>0</c:v>
                </c:pt>
              </c:numCache>
            </c:numRef>
          </c:val>
        </c:ser>
        <c:ser>
          <c:idx val="8"/>
          <c:order val="8"/>
          <c:tx>
            <c:strRef>
              <c:f>'8.5'!$A$17</c:f>
              <c:strCache>
                <c:ptCount val="1"/>
                <c:pt idx="0">
                  <c:v>Koks</c:v>
                </c:pt>
              </c:strCache>
            </c:strRef>
          </c:tx>
          <c:invertIfNegative val="0"/>
          <c:cat>
            <c:strRef>
              <c:f>'8.5'!$B$2:$D$2</c:f>
              <c:strCache>
                <c:ptCount val="3"/>
                <c:pt idx="0">
                  <c:v>Říjen</c:v>
                </c:pt>
                <c:pt idx="1">
                  <c:v>Listopad</c:v>
                </c:pt>
                <c:pt idx="2">
                  <c:v>Prosinec</c:v>
                </c:pt>
              </c:strCache>
            </c:strRef>
          </c:cat>
          <c:val>
            <c:numRef>
              <c:f>('8.5'!$B$17,'8.5'!$D$17,'8.5'!$F$17)</c:f>
              <c:numCache>
                <c:formatCode>#,##0.0</c:formatCode>
                <c:ptCount val="3"/>
                <c:pt idx="0">
                  <c:v>0</c:v>
                </c:pt>
                <c:pt idx="1">
                  <c:v>121</c:v>
                </c:pt>
                <c:pt idx="2">
                  <c:v>88.4</c:v>
                </c:pt>
              </c:numCache>
            </c:numRef>
          </c:val>
        </c:ser>
        <c:ser>
          <c:idx val="9"/>
          <c:order val="9"/>
          <c:tx>
            <c:strRef>
              <c:f>'8.5'!$A$18</c:f>
              <c:strCache>
                <c:ptCount val="1"/>
                <c:pt idx="0">
                  <c:v>Odpadní teplo</c:v>
                </c:pt>
              </c:strCache>
            </c:strRef>
          </c:tx>
          <c:invertIfNegative val="0"/>
          <c:cat>
            <c:strRef>
              <c:f>'8.5'!$B$2:$D$2</c:f>
              <c:strCache>
                <c:ptCount val="3"/>
                <c:pt idx="0">
                  <c:v>Říjen</c:v>
                </c:pt>
                <c:pt idx="1">
                  <c:v>Listopad</c:v>
                </c:pt>
                <c:pt idx="2">
                  <c:v>Prosinec</c:v>
                </c:pt>
              </c:strCache>
            </c:strRef>
          </c:cat>
          <c:val>
            <c:numRef>
              <c:f>('8.5'!$B$18,'8.5'!$D$18,'8.5'!$F$18)</c:f>
              <c:numCache>
                <c:formatCode>#,##0.0</c:formatCode>
                <c:ptCount val="3"/>
                <c:pt idx="0">
                  <c:v>35954.660000000003</c:v>
                </c:pt>
                <c:pt idx="1">
                  <c:v>9491.8410000000003</c:v>
                </c:pt>
                <c:pt idx="2">
                  <c:v>8287</c:v>
                </c:pt>
              </c:numCache>
            </c:numRef>
          </c:val>
        </c:ser>
        <c:ser>
          <c:idx val="10"/>
          <c:order val="10"/>
          <c:tx>
            <c:strRef>
              <c:f>'8.5'!$A$19</c:f>
              <c:strCache>
                <c:ptCount val="1"/>
                <c:pt idx="0">
                  <c:v>Ostatní kapalná paliva</c:v>
                </c:pt>
              </c:strCache>
            </c:strRef>
          </c:tx>
          <c:invertIfNegative val="0"/>
          <c:cat>
            <c:strRef>
              <c:f>'8.5'!$B$2:$D$2</c:f>
              <c:strCache>
                <c:ptCount val="3"/>
                <c:pt idx="0">
                  <c:v>Říjen</c:v>
                </c:pt>
                <c:pt idx="1">
                  <c:v>Listopad</c:v>
                </c:pt>
                <c:pt idx="2">
                  <c:v>Prosinec</c:v>
                </c:pt>
              </c:strCache>
            </c:strRef>
          </c:cat>
          <c:val>
            <c:numRef>
              <c:f>('8.5'!$B$19,'8.5'!$D$19,'8.5'!$F$19)</c:f>
              <c:numCache>
                <c:formatCode>#,##0.0</c:formatCode>
                <c:ptCount val="3"/>
                <c:pt idx="0">
                  <c:v>1221.114</c:v>
                </c:pt>
                <c:pt idx="1">
                  <c:v>2092.5150000000003</c:v>
                </c:pt>
                <c:pt idx="2">
                  <c:v>1771.038</c:v>
                </c:pt>
              </c:numCache>
            </c:numRef>
          </c:val>
        </c:ser>
        <c:ser>
          <c:idx val="11"/>
          <c:order val="11"/>
          <c:tx>
            <c:strRef>
              <c:f>'8.5'!$A$20</c:f>
              <c:strCache>
                <c:ptCount val="1"/>
                <c:pt idx="0">
                  <c:v>Ostatní pevná paliva</c:v>
                </c:pt>
              </c:strCache>
            </c:strRef>
          </c:tx>
          <c:invertIfNegative val="0"/>
          <c:cat>
            <c:strRef>
              <c:f>'8.5'!$B$2:$D$2</c:f>
              <c:strCache>
                <c:ptCount val="3"/>
                <c:pt idx="0">
                  <c:v>Říjen</c:v>
                </c:pt>
                <c:pt idx="1">
                  <c:v>Listopad</c:v>
                </c:pt>
                <c:pt idx="2">
                  <c:v>Prosinec</c:v>
                </c:pt>
              </c:strCache>
            </c:strRef>
          </c:cat>
          <c:val>
            <c:numRef>
              <c:f>('8.5'!$B$20,'8.5'!$D$20,'8.5'!$F$20)</c:f>
              <c:numCache>
                <c:formatCode>#,##0.0</c:formatCode>
                <c:ptCount val="3"/>
                <c:pt idx="0">
                  <c:v>11271.262030501752</c:v>
                </c:pt>
                <c:pt idx="1">
                  <c:v>5752.3480530826664</c:v>
                </c:pt>
                <c:pt idx="2">
                  <c:v>8955.0736471539658</c:v>
                </c:pt>
              </c:numCache>
            </c:numRef>
          </c:val>
        </c:ser>
        <c:ser>
          <c:idx val="12"/>
          <c:order val="12"/>
          <c:tx>
            <c:strRef>
              <c:f>'8.5'!$A$21</c:f>
              <c:strCache>
                <c:ptCount val="1"/>
                <c:pt idx="0">
                  <c:v>Ostatní plyny</c:v>
                </c:pt>
              </c:strCache>
            </c:strRef>
          </c:tx>
          <c:invertIfNegative val="0"/>
          <c:cat>
            <c:strRef>
              <c:f>'8.5'!$B$2:$D$2</c:f>
              <c:strCache>
                <c:ptCount val="3"/>
                <c:pt idx="0">
                  <c:v>Říjen</c:v>
                </c:pt>
                <c:pt idx="1">
                  <c:v>Listopad</c:v>
                </c:pt>
                <c:pt idx="2">
                  <c:v>Prosinec</c:v>
                </c:pt>
              </c:strCache>
            </c:strRef>
          </c:cat>
          <c:val>
            <c:numRef>
              <c:f>('8.5'!$B$21,'8.5'!$D$21,'8.5'!$F$21)</c:f>
              <c:numCache>
                <c:formatCode>#,##0.0</c:formatCode>
                <c:ptCount val="3"/>
                <c:pt idx="0">
                  <c:v>109246</c:v>
                </c:pt>
                <c:pt idx="1">
                  <c:v>94150.85</c:v>
                </c:pt>
                <c:pt idx="2">
                  <c:v>89482.669999999984</c:v>
                </c:pt>
              </c:numCache>
            </c:numRef>
          </c:val>
        </c:ser>
        <c:ser>
          <c:idx val="13"/>
          <c:order val="13"/>
          <c:tx>
            <c:strRef>
              <c:f>'8.5'!$A$22</c:f>
              <c:strCache>
                <c:ptCount val="1"/>
                <c:pt idx="0">
                  <c:v>Ostatní</c:v>
                </c:pt>
              </c:strCache>
            </c:strRef>
          </c:tx>
          <c:invertIfNegative val="0"/>
          <c:cat>
            <c:strRef>
              <c:f>'8.5'!$B$2:$D$2</c:f>
              <c:strCache>
                <c:ptCount val="3"/>
                <c:pt idx="0">
                  <c:v>Říjen</c:v>
                </c:pt>
                <c:pt idx="1">
                  <c:v>Listopad</c:v>
                </c:pt>
                <c:pt idx="2">
                  <c:v>Prosinec</c:v>
                </c:pt>
              </c:strCache>
            </c:strRef>
          </c:cat>
          <c:val>
            <c:numRef>
              <c:f>('8.5'!$B$22,'8.5'!$D$22,'8.5'!$F$22)</c:f>
              <c:numCache>
                <c:formatCode>#,##0.0</c:formatCode>
                <c:ptCount val="3"/>
                <c:pt idx="0">
                  <c:v>0</c:v>
                </c:pt>
                <c:pt idx="1">
                  <c:v>0</c:v>
                </c:pt>
                <c:pt idx="2">
                  <c:v>0</c:v>
                </c:pt>
              </c:numCache>
            </c:numRef>
          </c:val>
        </c:ser>
        <c:ser>
          <c:idx val="14"/>
          <c:order val="14"/>
          <c:tx>
            <c:strRef>
              <c:f>'8.5'!$A$23</c:f>
              <c:strCache>
                <c:ptCount val="1"/>
                <c:pt idx="0">
                  <c:v>Topné oleje</c:v>
                </c:pt>
              </c:strCache>
            </c:strRef>
          </c:tx>
          <c:invertIfNegative val="0"/>
          <c:cat>
            <c:strRef>
              <c:f>'8.5'!$B$2:$D$2</c:f>
              <c:strCache>
                <c:ptCount val="3"/>
                <c:pt idx="0">
                  <c:v>Říjen</c:v>
                </c:pt>
                <c:pt idx="1">
                  <c:v>Listopad</c:v>
                </c:pt>
                <c:pt idx="2">
                  <c:v>Prosinec</c:v>
                </c:pt>
              </c:strCache>
            </c:strRef>
          </c:cat>
          <c:val>
            <c:numRef>
              <c:f>('8.5'!$B$23,'8.5'!$D$23,'8.5'!$F$23)</c:f>
              <c:numCache>
                <c:formatCode>#,##0.0</c:formatCode>
                <c:ptCount val="3"/>
                <c:pt idx="0">
                  <c:v>134.23499999999999</c:v>
                </c:pt>
                <c:pt idx="1">
                  <c:v>1222.1150000000002</c:v>
                </c:pt>
                <c:pt idx="2">
                  <c:v>652.25400000000002</c:v>
                </c:pt>
              </c:numCache>
            </c:numRef>
          </c:val>
        </c:ser>
        <c:ser>
          <c:idx val="15"/>
          <c:order val="15"/>
          <c:tx>
            <c:strRef>
              <c:f>'8.5'!$A$24</c:f>
              <c:strCache>
                <c:ptCount val="1"/>
                <c:pt idx="0">
                  <c:v>Zemní plyn</c:v>
                </c:pt>
              </c:strCache>
            </c:strRef>
          </c:tx>
          <c:invertIfNegative val="0"/>
          <c:cat>
            <c:strRef>
              <c:f>'8.5'!$B$2:$D$2</c:f>
              <c:strCache>
                <c:ptCount val="3"/>
                <c:pt idx="0">
                  <c:v>Říjen</c:v>
                </c:pt>
                <c:pt idx="1">
                  <c:v>Listopad</c:v>
                </c:pt>
                <c:pt idx="2">
                  <c:v>Prosinec</c:v>
                </c:pt>
              </c:strCache>
            </c:strRef>
          </c:cat>
          <c:val>
            <c:numRef>
              <c:f>('8.5'!$B$24,'8.5'!$D$24,'8.5'!$F$24)</c:f>
              <c:numCache>
                <c:formatCode>#,##0.0</c:formatCode>
                <c:ptCount val="3"/>
                <c:pt idx="0">
                  <c:v>302640.44596949825</c:v>
                </c:pt>
                <c:pt idx="1">
                  <c:v>470566.74694691721</c:v>
                </c:pt>
                <c:pt idx="2">
                  <c:v>527587.40735284612</c:v>
                </c:pt>
              </c:numCache>
            </c:numRef>
          </c:val>
        </c:ser>
        <c:dLbls>
          <c:showLegendKey val="0"/>
          <c:showVal val="0"/>
          <c:showCatName val="0"/>
          <c:showSerName val="0"/>
          <c:showPercent val="0"/>
          <c:showBubbleSize val="0"/>
        </c:dLbls>
        <c:gapWidth val="150"/>
        <c:overlap val="100"/>
        <c:axId val="276148224"/>
        <c:axId val="276149760"/>
      </c:barChart>
      <c:catAx>
        <c:axId val="276148224"/>
        <c:scaling>
          <c:orientation val="minMax"/>
        </c:scaling>
        <c:delete val="0"/>
        <c:axPos val="b"/>
        <c:numFmt formatCode="General" sourceLinked="1"/>
        <c:majorTickMark val="none"/>
        <c:minorTickMark val="none"/>
        <c:tickLblPos val="nextTo"/>
        <c:txPr>
          <a:bodyPr/>
          <a:lstStyle/>
          <a:p>
            <a:pPr>
              <a:defRPr sz="900"/>
            </a:pPr>
            <a:endParaRPr lang="cs-CZ"/>
          </a:p>
        </c:txPr>
        <c:crossAx val="276149760"/>
        <c:crosses val="autoZero"/>
        <c:auto val="1"/>
        <c:lblAlgn val="ctr"/>
        <c:lblOffset val="100"/>
        <c:noMultiLvlLbl val="0"/>
      </c:catAx>
      <c:valAx>
        <c:axId val="27614976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76148224"/>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'8.6'!$M$9:$M$24</c:f>
              <c:numCache>
                <c:formatCode>0.0%</c:formatCode>
                <c:ptCount val="16"/>
              </c:numCache>
            </c:numRef>
          </c:cat>
          <c:val>
            <c:numRef>
              <c:f>'8.6'!$M$9:$M$24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'8.6'!$M$26:$M$33</c:f>
              <c:numCache>
                <c:formatCode>#,##0.0</c:formatCode>
                <c:ptCount val="8"/>
              </c:numCache>
            </c:numRef>
          </c:cat>
          <c:val>
            <c:numRef>
              <c:f>'8.6'!$M$26:$M$33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'8.6'!$A$26</c:f>
              <c:strCache>
                <c:ptCount val="1"/>
                <c:pt idx="0">
                  <c:v>Průmysl</c:v>
                </c:pt>
              </c:strCache>
            </c:strRef>
          </c:tx>
          <c:invertIfNegative val="0"/>
          <c:cat>
            <c:strRef>
              <c:f>'8.6'!$B$2:$D$2</c:f>
              <c:strCache>
                <c:ptCount val="3"/>
                <c:pt idx="0">
                  <c:v>Říjen</c:v>
                </c:pt>
                <c:pt idx="1">
                  <c:v>Listopad</c:v>
                </c:pt>
                <c:pt idx="2">
                  <c:v>Prosinec</c:v>
                </c:pt>
              </c:strCache>
            </c:strRef>
          </c:cat>
          <c:val>
            <c:numRef>
              <c:f>('8.6'!$B$26,'8.6'!$D$26,'8.6'!$F$26)</c:f>
              <c:numCache>
                <c:formatCode>#,##0.0</c:formatCode>
                <c:ptCount val="3"/>
                <c:pt idx="0">
                  <c:v>8605.0720000000001</c:v>
                </c:pt>
                <c:pt idx="1">
                  <c:v>13520.29</c:v>
                </c:pt>
                <c:pt idx="2">
                  <c:v>15822.263999999999</c:v>
                </c:pt>
              </c:numCache>
            </c:numRef>
          </c:val>
        </c:ser>
        <c:ser>
          <c:idx val="1"/>
          <c:order val="1"/>
          <c:tx>
            <c:strRef>
              <c:f>'8.6'!$A$27</c:f>
              <c:strCache>
                <c:ptCount val="1"/>
                <c:pt idx="0">
                  <c:v>Energetika</c:v>
                </c:pt>
              </c:strCache>
            </c:strRef>
          </c:tx>
          <c:invertIfNegative val="0"/>
          <c:cat>
            <c:strRef>
              <c:f>'8.6'!$B$2:$D$2</c:f>
              <c:strCache>
                <c:ptCount val="3"/>
                <c:pt idx="0">
                  <c:v>Říjen</c:v>
                </c:pt>
                <c:pt idx="1">
                  <c:v>Listopad</c:v>
                </c:pt>
                <c:pt idx="2">
                  <c:v>Prosinec</c:v>
                </c:pt>
              </c:strCache>
            </c:strRef>
          </c:cat>
          <c:val>
            <c:numRef>
              <c:f>('8.6'!$B$27,'8.6'!$D$27,'8.6'!$F$27)</c:f>
              <c:numCache>
                <c:formatCode>#,##0.0</c:formatCode>
                <c:ptCount val="3"/>
                <c:pt idx="0">
                  <c:v>1459.8</c:v>
                </c:pt>
                <c:pt idx="1">
                  <c:v>2110.0300000000002</c:v>
                </c:pt>
                <c:pt idx="2">
                  <c:v>1629.06</c:v>
                </c:pt>
              </c:numCache>
            </c:numRef>
          </c:val>
        </c:ser>
        <c:ser>
          <c:idx val="2"/>
          <c:order val="2"/>
          <c:tx>
            <c:strRef>
              <c:f>'8.6'!$A$28</c:f>
              <c:strCache>
                <c:ptCount val="1"/>
                <c:pt idx="0">
                  <c:v>Doprava</c:v>
                </c:pt>
              </c:strCache>
            </c:strRef>
          </c:tx>
          <c:invertIfNegative val="0"/>
          <c:cat>
            <c:strRef>
              <c:f>'8.6'!$B$2:$D$2</c:f>
              <c:strCache>
                <c:ptCount val="3"/>
                <c:pt idx="0">
                  <c:v>Říjen</c:v>
                </c:pt>
                <c:pt idx="1">
                  <c:v>Listopad</c:v>
                </c:pt>
                <c:pt idx="2">
                  <c:v>Prosinec</c:v>
                </c:pt>
              </c:strCache>
            </c:strRef>
          </c:cat>
          <c:val>
            <c:numRef>
              <c:f>('8.6'!$B$28,'8.6'!$D$28,'8.6'!$F$28)</c:f>
              <c:numCache>
                <c:formatCode>#,##0.0</c:formatCode>
                <c:ptCount val="3"/>
                <c:pt idx="0">
                  <c:v>1450.643</c:v>
                </c:pt>
                <c:pt idx="1">
                  <c:v>2298.84</c:v>
                </c:pt>
                <c:pt idx="2">
                  <c:v>2693.2930000000001</c:v>
                </c:pt>
              </c:numCache>
            </c:numRef>
          </c:val>
        </c:ser>
        <c:ser>
          <c:idx val="3"/>
          <c:order val="3"/>
          <c:tx>
            <c:strRef>
              <c:f>'8.6'!$A$29</c:f>
              <c:strCache>
                <c:ptCount val="1"/>
                <c:pt idx="0">
                  <c:v>Stavebnictví</c:v>
                </c:pt>
              </c:strCache>
            </c:strRef>
          </c:tx>
          <c:invertIfNegative val="0"/>
          <c:cat>
            <c:strRef>
              <c:f>'8.6'!$B$2:$D$2</c:f>
              <c:strCache>
                <c:ptCount val="3"/>
                <c:pt idx="0">
                  <c:v>Říjen</c:v>
                </c:pt>
                <c:pt idx="1">
                  <c:v>Listopad</c:v>
                </c:pt>
                <c:pt idx="2">
                  <c:v>Prosinec</c:v>
                </c:pt>
              </c:strCache>
            </c:strRef>
          </c:cat>
          <c:val>
            <c:numRef>
              <c:f>('8.6'!$B$29,'8.6'!$D$29,'8.6'!$F$29)</c:f>
              <c:numCache>
                <c:formatCode>#,##0.0</c:formatCode>
                <c:ptCount val="3"/>
                <c:pt idx="0">
                  <c:v>1370.97</c:v>
                </c:pt>
                <c:pt idx="1">
                  <c:v>1929.13</c:v>
                </c:pt>
                <c:pt idx="2">
                  <c:v>2211.25</c:v>
                </c:pt>
              </c:numCache>
            </c:numRef>
          </c:val>
        </c:ser>
        <c:ser>
          <c:idx val="4"/>
          <c:order val="4"/>
          <c:tx>
            <c:strRef>
              <c:f>'8.6'!$A$30</c:f>
              <c:strCache>
                <c:ptCount val="1"/>
                <c:pt idx="0">
                  <c:v>Zemědělství a lesnictví</c:v>
                </c:pt>
              </c:strCache>
            </c:strRef>
          </c:tx>
          <c:invertIfNegative val="0"/>
          <c:cat>
            <c:strRef>
              <c:f>'8.6'!$B$2:$D$2</c:f>
              <c:strCache>
                <c:ptCount val="3"/>
                <c:pt idx="0">
                  <c:v>Říjen</c:v>
                </c:pt>
                <c:pt idx="1">
                  <c:v>Listopad</c:v>
                </c:pt>
                <c:pt idx="2">
                  <c:v>Prosinec</c:v>
                </c:pt>
              </c:strCache>
            </c:strRef>
          </c:cat>
          <c:val>
            <c:numRef>
              <c:f>('8.6'!$B$30,'8.6'!$D$30,'8.6'!$F$30)</c:f>
              <c:numCache>
                <c:formatCode>#,##0.0</c:formatCode>
                <c:ptCount val="3"/>
                <c:pt idx="0">
                  <c:v>750.37</c:v>
                </c:pt>
                <c:pt idx="1">
                  <c:v>649.78</c:v>
                </c:pt>
                <c:pt idx="2">
                  <c:v>890.89</c:v>
                </c:pt>
              </c:numCache>
            </c:numRef>
          </c:val>
        </c:ser>
        <c:ser>
          <c:idx val="5"/>
          <c:order val="5"/>
          <c:tx>
            <c:strRef>
              <c:f>'8.6'!$A$31</c:f>
              <c:strCache>
                <c:ptCount val="1"/>
                <c:pt idx="0">
                  <c:v>Domácnosti</c:v>
                </c:pt>
              </c:strCache>
            </c:strRef>
          </c:tx>
          <c:invertIfNegative val="0"/>
          <c:cat>
            <c:strRef>
              <c:f>'8.6'!$B$2:$D$2</c:f>
              <c:strCache>
                <c:ptCount val="3"/>
                <c:pt idx="0">
                  <c:v>Říjen</c:v>
                </c:pt>
                <c:pt idx="1">
                  <c:v>Listopad</c:v>
                </c:pt>
                <c:pt idx="2">
                  <c:v>Prosinec</c:v>
                </c:pt>
              </c:strCache>
            </c:strRef>
          </c:cat>
          <c:val>
            <c:numRef>
              <c:f>('8.6'!$B$31,'8.6'!$D$31,'8.6'!$F$31)</c:f>
              <c:numCache>
                <c:formatCode>#,##0.0</c:formatCode>
                <c:ptCount val="3"/>
                <c:pt idx="0">
                  <c:v>94621.925000000003</c:v>
                </c:pt>
                <c:pt idx="1">
                  <c:v>131857.867</c:v>
                </c:pt>
                <c:pt idx="2">
                  <c:v>160099.788</c:v>
                </c:pt>
              </c:numCache>
            </c:numRef>
          </c:val>
        </c:ser>
        <c:ser>
          <c:idx val="6"/>
          <c:order val="6"/>
          <c:tx>
            <c:strRef>
              <c:f>'8.6'!$A$32</c:f>
              <c:strCache>
                <c:ptCount val="1"/>
                <c:pt idx="0">
                  <c:v>Obchod, služby, školství, zdravotnictví</c:v>
                </c:pt>
              </c:strCache>
            </c:strRef>
          </c:tx>
          <c:invertIfNegative val="0"/>
          <c:cat>
            <c:strRef>
              <c:f>'8.6'!$B$2:$D$2</c:f>
              <c:strCache>
                <c:ptCount val="3"/>
                <c:pt idx="0">
                  <c:v>Říjen</c:v>
                </c:pt>
                <c:pt idx="1">
                  <c:v>Listopad</c:v>
                </c:pt>
                <c:pt idx="2">
                  <c:v>Prosinec</c:v>
                </c:pt>
              </c:strCache>
            </c:strRef>
          </c:cat>
          <c:val>
            <c:numRef>
              <c:f>('8.6'!$B$32,'8.6'!$D$32,'8.6'!$F$32)</c:f>
              <c:numCache>
                <c:formatCode>#,##0.0</c:formatCode>
                <c:ptCount val="3"/>
                <c:pt idx="0">
                  <c:v>57412.539000000004</c:v>
                </c:pt>
                <c:pt idx="1">
                  <c:v>79466.820999999996</c:v>
                </c:pt>
                <c:pt idx="2">
                  <c:v>96051.816999999995</c:v>
                </c:pt>
              </c:numCache>
            </c:numRef>
          </c:val>
        </c:ser>
        <c:ser>
          <c:idx val="7"/>
          <c:order val="7"/>
          <c:tx>
            <c:strRef>
              <c:f>'8.6'!$A$33</c:f>
              <c:strCache>
                <c:ptCount val="1"/>
                <c:pt idx="0">
                  <c:v>Ostatní</c:v>
                </c:pt>
              </c:strCache>
            </c:strRef>
          </c:tx>
          <c:invertIfNegative val="0"/>
          <c:cat>
            <c:strRef>
              <c:f>'8.6'!$B$2:$D$2</c:f>
              <c:strCache>
                <c:ptCount val="3"/>
                <c:pt idx="0">
                  <c:v>Říjen</c:v>
                </c:pt>
                <c:pt idx="1">
                  <c:v>Listopad</c:v>
                </c:pt>
                <c:pt idx="2">
                  <c:v>Prosinec</c:v>
                </c:pt>
              </c:strCache>
            </c:strRef>
          </c:cat>
          <c:val>
            <c:numRef>
              <c:f>('8.6'!$B$33,'8.6'!$D$33,'8.6'!$F$33)</c:f>
              <c:numCache>
                <c:formatCode>#,##0.0</c:formatCode>
                <c:ptCount val="3"/>
                <c:pt idx="0">
                  <c:v>12560.648999999999</c:v>
                </c:pt>
                <c:pt idx="1">
                  <c:v>17986.82</c:v>
                </c:pt>
                <c:pt idx="2">
                  <c:v>20006.57</c:v>
                </c:pt>
              </c:numCache>
            </c:numRef>
          </c:val>
        </c:ser>
        <c:dLbls>
          <c:showLegendKey val="0"/>
          <c:showVal val="0"/>
          <c:showCatName val="0"/>
          <c:showSerName val="0"/>
          <c:showPercent val="0"/>
          <c:showBubbleSize val="0"/>
        </c:dLbls>
        <c:gapWidth val="150"/>
        <c:overlap val="100"/>
        <c:axId val="283692032"/>
        <c:axId val="283697920"/>
      </c:barChart>
      <c:catAx>
        <c:axId val="283692032"/>
        <c:scaling>
          <c:orientation val="minMax"/>
        </c:scaling>
        <c:delete val="0"/>
        <c:axPos val="b"/>
        <c:numFmt formatCode="General" sourceLinked="1"/>
        <c:majorTickMark val="none"/>
        <c:minorTickMark val="none"/>
        <c:tickLblPos val="nextTo"/>
        <c:txPr>
          <a:bodyPr/>
          <a:lstStyle/>
          <a:p>
            <a:pPr>
              <a:defRPr sz="900"/>
            </a:pPr>
            <a:endParaRPr lang="cs-CZ"/>
          </a:p>
        </c:txPr>
        <c:crossAx val="283697920"/>
        <c:crosses val="autoZero"/>
        <c:auto val="1"/>
        <c:lblAlgn val="ctr"/>
        <c:lblOffset val="100"/>
        <c:noMultiLvlLbl val="0"/>
      </c:catAx>
      <c:valAx>
        <c:axId val="283697920"/>
        <c:scaling>
          <c:orientation val="minMax"/>
          <c:max val="5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83692032"/>
        <c:crosses val="autoZero"/>
        <c:crossBetween val="between"/>
        <c:majorUnit val="10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'8.6'!$G$38</c:f>
              <c:strCache>
                <c:ptCount val="1"/>
                <c:pt idx="0">
                  <c:v>dodávkách ČR</c:v>
                </c:pt>
              </c:strCache>
            </c:strRef>
          </c:tx>
          <c:invertIfNegative val="0"/>
          <c:val>
            <c:numRef>
              <c:f>'8.6'!$H$38</c:f>
              <c:numCache>
                <c:formatCode>0.0%</c:formatCode>
                <c:ptCount val="1"/>
                <c:pt idx="0">
                  <c:v>4.2092712019373646E-2</c:v>
                </c:pt>
              </c:numCache>
            </c:numRef>
          </c:val>
        </c:ser>
        <c:ser>
          <c:idx val="1"/>
          <c:order val="1"/>
          <c:tx>
            <c:strRef>
              <c:f>'8.6'!$G$37</c:f>
              <c:strCache>
                <c:ptCount val="1"/>
                <c:pt idx="0">
                  <c:v>výrobě</c:v>
                </c:pt>
              </c:strCache>
            </c:strRef>
          </c:tx>
          <c:invertIfNegative val="0"/>
          <c:val>
            <c:numRef>
              <c:f>'8.6'!$H$37</c:f>
              <c:numCache>
                <c:formatCode>0.0%</c:formatCode>
                <c:ptCount val="1"/>
                <c:pt idx="0">
                  <c:v>9.0867158969455686E-2</c:v>
                </c:pt>
              </c:numCache>
            </c:numRef>
          </c:val>
        </c:ser>
        <c:ser>
          <c:idx val="0"/>
          <c:order val="2"/>
          <c:tx>
            <c:strRef>
              <c:f>'8.6'!$G$36</c:f>
              <c:strCache>
                <c:ptCount val="1"/>
                <c:pt idx="0">
                  <c:v>instalovaném výkonu</c:v>
                </c:pt>
              </c:strCache>
            </c:strRef>
          </c:tx>
          <c:invertIfNegative val="0"/>
          <c:val>
            <c:numRef>
              <c:f>'8.6'!$H$36</c:f>
              <c:numCache>
                <c:formatCode>0.0%</c:formatCode>
                <c:ptCount val="1"/>
                <c:pt idx="0">
                  <c:v>7.4077841202337485E-2</c:v>
                </c:pt>
              </c:numCache>
            </c:numRef>
          </c:val>
        </c:ser>
        <c:dLbls>
          <c:showLegendKey val="0"/>
          <c:showVal val="0"/>
          <c:showCatName val="0"/>
          <c:showSerName val="0"/>
          <c:showPercent val="0"/>
          <c:showBubbleSize val="0"/>
        </c:dLbls>
        <c:gapWidth val="150"/>
        <c:axId val="284452736"/>
        <c:axId val="284454272"/>
      </c:barChart>
      <c:catAx>
        <c:axId val="284452736"/>
        <c:scaling>
          <c:orientation val="minMax"/>
        </c:scaling>
        <c:delete val="1"/>
        <c:axPos val="l"/>
        <c:numFmt formatCode="0.0%" sourceLinked="1"/>
        <c:majorTickMark val="none"/>
        <c:minorTickMark val="none"/>
        <c:tickLblPos val="nextTo"/>
        <c:crossAx val="284454272"/>
        <c:crosses val="autoZero"/>
        <c:auto val="1"/>
        <c:lblAlgn val="ctr"/>
        <c:lblOffset val="100"/>
        <c:noMultiLvlLbl val="0"/>
      </c:catAx>
      <c:valAx>
        <c:axId val="28445427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4452736"/>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dodávkách tepla</a:t>
            </a:r>
          </a:p>
        </c:rich>
      </c:tx>
      <c:layout/>
      <c:overlay val="0"/>
    </c:title>
    <c:autoTitleDeleted val="0"/>
    <c:plotArea>
      <c:layout>
        <c:manualLayout>
          <c:layoutTarget val="inner"/>
          <c:xMode val="edge"/>
          <c:yMode val="edge"/>
          <c:x val="0.18930606060606062"/>
          <c:y val="0.16804238258877435"/>
          <c:w val="0.63742323232323228"/>
          <c:h val="0.72285108820160371"/>
        </c:manualLayout>
      </c:layout>
      <c:doughnutChart>
        <c:varyColors val="1"/>
        <c:ser>
          <c:idx val="0"/>
          <c:order val="0"/>
          <c:dLbls>
            <c:dLbl>
              <c:idx val="1"/>
              <c:layout>
                <c:manualLayout>
                  <c:x val="7.6969696969696966E-2"/>
                  <c:y val="-0.11638029782359678"/>
                </c:manualLayout>
              </c:layout>
              <c:numFmt formatCode="0.0%" sourceLinked="0"/>
              <c:spPr/>
              <c:txPr>
                <a:bodyPr/>
                <a:lstStyle/>
                <a:p>
                  <a:pPr>
                    <a:defRPr sz="900"/>
                  </a:pPr>
                  <a:endParaRPr lang="cs-CZ"/>
                </a:p>
              </c:txPr>
              <c:showLegendKey val="0"/>
              <c:showVal val="0"/>
              <c:showCatName val="0"/>
              <c:showSerName val="0"/>
              <c:showPercent val="1"/>
              <c:showBubbleSize val="0"/>
            </c:dLbl>
            <c:dLbl>
              <c:idx val="3"/>
              <c:delete val="1"/>
            </c:dLbl>
            <c:dLbl>
              <c:idx val="4"/>
              <c:delete val="1"/>
            </c:dLbl>
            <c:dLbl>
              <c:idx val="5"/>
              <c:delete val="1"/>
            </c:dLbl>
            <c:dLbl>
              <c:idx val="7"/>
              <c:layout>
                <c:manualLayout>
                  <c:x val="-0.11866161616161616"/>
                  <c:y val="8.0011454753722788E-2"/>
                </c:manualLayout>
              </c:layout>
              <c:numFmt formatCode="0.0%" sourceLinked="0"/>
              <c:spPr/>
              <c:txPr>
                <a:bodyPr/>
                <a:lstStyle/>
                <a:p>
                  <a:pPr>
                    <a:defRPr sz="900"/>
                  </a:pPr>
                  <a:endParaRPr lang="cs-CZ"/>
                </a:p>
              </c:txPr>
              <c:showLegendKey val="0"/>
              <c:showVal val="0"/>
              <c:showCatName val="0"/>
              <c:showSerName val="0"/>
              <c:showPercent val="1"/>
              <c:showBubbleSize val="0"/>
            </c:dLbl>
            <c:dLbl>
              <c:idx val="8"/>
              <c:delete val="1"/>
            </c:dLbl>
            <c:dLbl>
              <c:idx val="9"/>
              <c:layout>
                <c:manualLayout>
                  <c:x val="9.6212121212121207E-3"/>
                  <c:y val="0"/>
                </c:manualLayout>
              </c:layout>
              <c:tx>
                <c:rich>
                  <a:bodyPr/>
                  <a:lstStyle/>
                  <a:p>
                    <a:pPr>
                      <a:defRPr sz="900"/>
                    </a:pPr>
                    <a:r>
                      <a:rPr lang="en-US"/>
                      <a:t>1%</a:t>
                    </a:r>
                  </a:p>
                </c:rich>
              </c:tx>
              <c:numFmt formatCode="0.0%" sourceLinked="0"/>
              <c:spPr/>
              <c:showLegendKey val="0"/>
              <c:showVal val="0"/>
              <c:showCatName val="0"/>
              <c:showSerName val="0"/>
              <c:showPercent val="1"/>
              <c:showBubbleSize val="0"/>
            </c:dLbl>
            <c:dLbl>
              <c:idx val="10"/>
              <c:layout>
                <c:manualLayout>
                  <c:x val="-0.12828308080808079"/>
                  <c:y val="4.0005727376861394E-2"/>
                </c:manualLayout>
              </c:layout>
              <c:numFmt formatCode="0.0%" sourceLinked="0"/>
              <c:spPr/>
              <c:txPr>
                <a:bodyPr/>
                <a:lstStyle/>
                <a:p>
                  <a:pPr>
                    <a:defRPr sz="900"/>
                  </a:pPr>
                  <a:endParaRPr lang="cs-CZ"/>
                </a:p>
              </c:txPr>
              <c:showLegendKey val="0"/>
              <c:showVal val="0"/>
              <c:showCatName val="0"/>
              <c:showSerName val="0"/>
              <c:showPercent val="1"/>
              <c:showBubbleSize val="0"/>
            </c:dLbl>
            <c:dLbl>
              <c:idx val="13"/>
              <c:delete val="1"/>
            </c:dLbl>
            <c:dLbl>
              <c:idx val="14"/>
              <c:layout>
                <c:manualLayout>
                  <c:x val="-0.1314901515151515"/>
                  <c:y val="3.6368843069873999E-3"/>
                </c:manualLayout>
              </c:layout>
              <c:numFmt formatCode="0.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'5.1'!$B$25:$B$40</c:f>
              <c:numCache>
                <c:formatCode>#,##0.0</c:formatCode>
                <c:ptCount val="16"/>
                <c:pt idx="0">
                  <c:v>1749.2791200000001</c:v>
                </c:pt>
                <c:pt idx="1">
                  <c:v>167.37870699999996</c:v>
                </c:pt>
                <c:pt idx="2">
                  <c:v>3823.7620000000006</c:v>
                </c:pt>
                <c:pt idx="3">
                  <c:v>8.2197029999999991</c:v>
                </c:pt>
                <c:pt idx="4">
                  <c:v>2.6438669999999997</c:v>
                </c:pt>
                <c:pt idx="5">
                  <c:v>4.9189999999999998E-2</c:v>
                </c:pt>
                <c:pt idx="6">
                  <c:v>13791.21315</c:v>
                </c:pt>
                <c:pt idx="7">
                  <c:v>80.056309999999996</c:v>
                </c:pt>
                <c:pt idx="8">
                  <c:v>0.30454800000000004</c:v>
                </c:pt>
                <c:pt idx="9">
                  <c:v>131.31695500000001</c:v>
                </c:pt>
                <c:pt idx="10">
                  <c:v>32.682572999999998</c:v>
                </c:pt>
                <c:pt idx="11">
                  <c:v>752.96372673073824</c:v>
                </c:pt>
                <c:pt idx="12">
                  <c:v>1152.2058510000002</c:v>
                </c:pt>
                <c:pt idx="13">
                  <c:v>0</c:v>
                </c:pt>
                <c:pt idx="14">
                  <c:v>21.601584999999993</c:v>
                </c:pt>
                <c:pt idx="15">
                  <c:v>6912.2531970904001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'8.6'!$A$9</c:f>
              <c:strCache>
                <c:ptCount val="1"/>
                <c:pt idx="0">
                  <c:v>Biomasa</c:v>
                </c:pt>
              </c:strCache>
            </c:strRef>
          </c:tx>
          <c:invertIfNegative val="0"/>
          <c:cat>
            <c:strRef>
              <c:f>'8.6'!$B$2:$D$2</c:f>
              <c:strCache>
                <c:ptCount val="3"/>
                <c:pt idx="0">
                  <c:v>Říjen</c:v>
                </c:pt>
                <c:pt idx="1">
                  <c:v>Listopad</c:v>
                </c:pt>
                <c:pt idx="2">
                  <c:v>Prosinec</c:v>
                </c:pt>
              </c:strCache>
            </c:strRef>
          </c:cat>
          <c:val>
            <c:numRef>
              <c:f>('8.6'!$B$9,'8.6'!$D$9,'8.6'!$F$9)</c:f>
              <c:numCache>
                <c:formatCode>#,##0.0</c:formatCode>
                <c:ptCount val="3"/>
                <c:pt idx="0">
                  <c:v>39270.358</c:v>
                </c:pt>
                <c:pt idx="1">
                  <c:v>38254.873000000007</c:v>
                </c:pt>
                <c:pt idx="2">
                  <c:v>34924.246999999996</c:v>
                </c:pt>
              </c:numCache>
            </c:numRef>
          </c:val>
        </c:ser>
        <c:ser>
          <c:idx val="1"/>
          <c:order val="1"/>
          <c:tx>
            <c:strRef>
              <c:f>'8.6'!$A$10</c:f>
              <c:strCache>
                <c:ptCount val="1"/>
                <c:pt idx="0">
                  <c:v>Bioplyn</c:v>
                </c:pt>
              </c:strCache>
            </c:strRef>
          </c:tx>
          <c:invertIfNegative val="0"/>
          <c:cat>
            <c:strRef>
              <c:f>'8.6'!$B$2:$D$2</c:f>
              <c:strCache>
                <c:ptCount val="3"/>
                <c:pt idx="0">
                  <c:v>Říjen</c:v>
                </c:pt>
                <c:pt idx="1">
                  <c:v>Listopad</c:v>
                </c:pt>
                <c:pt idx="2">
                  <c:v>Prosinec</c:v>
                </c:pt>
              </c:strCache>
            </c:strRef>
          </c:cat>
          <c:val>
            <c:numRef>
              <c:f>('8.6'!$B$10,'8.6'!$D$10,'8.6'!$F$10)</c:f>
              <c:numCache>
                <c:formatCode>#,##0.0</c:formatCode>
                <c:ptCount val="3"/>
                <c:pt idx="0">
                  <c:v>737</c:v>
                </c:pt>
                <c:pt idx="1">
                  <c:v>660</c:v>
                </c:pt>
                <c:pt idx="2">
                  <c:v>905</c:v>
                </c:pt>
              </c:numCache>
            </c:numRef>
          </c:val>
        </c:ser>
        <c:ser>
          <c:idx val="2"/>
          <c:order val="2"/>
          <c:tx>
            <c:strRef>
              <c:f>'8.6'!$A$11</c:f>
              <c:strCache>
                <c:ptCount val="1"/>
                <c:pt idx="0">
                  <c:v>Černé uhlí</c:v>
                </c:pt>
              </c:strCache>
            </c:strRef>
          </c:tx>
          <c:invertIfNegative val="0"/>
          <c:cat>
            <c:strRef>
              <c:f>'8.6'!$B$2:$D$2</c:f>
              <c:strCache>
                <c:ptCount val="3"/>
                <c:pt idx="0">
                  <c:v>Říjen</c:v>
                </c:pt>
                <c:pt idx="1">
                  <c:v>Listopad</c:v>
                </c:pt>
                <c:pt idx="2">
                  <c:v>Prosinec</c:v>
                </c:pt>
              </c:strCache>
            </c:strRef>
          </c:cat>
          <c:val>
            <c:numRef>
              <c:f>('8.6'!$B$11,'8.6'!$D$11,'8.6'!$F$11)</c:f>
              <c:numCache>
                <c:formatCode>#,##0.0</c:formatCode>
                <c:ptCount val="3"/>
                <c:pt idx="0">
                  <c:v>0</c:v>
                </c:pt>
                <c:pt idx="1">
                  <c:v>0</c:v>
                </c:pt>
                <c:pt idx="2">
                  <c:v>0</c:v>
                </c:pt>
              </c:numCache>
            </c:numRef>
          </c:val>
        </c:ser>
        <c:ser>
          <c:idx val="3"/>
          <c:order val="3"/>
          <c:tx>
            <c:strRef>
              <c:f>'8.6'!$A$12</c:f>
              <c:strCache>
                <c:ptCount val="1"/>
                <c:pt idx="0">
                  <c:v>Elektrická energie</c:v>
                </c:pt>
              </c:strCache>
            </c:strRef>
          </c:tx>
          <c:invertIfNegative val="0"/>
          <c:cat>
            <c:strRef>
              <c:f>'8.6'!$B$2:$D$2</c:f>
              <c:strCache>
                <c:ptCount val="3"/>
                <c:pt idx="0">
                  <c:v>Říjen</c:v>
                </c:pt>
                <c:pt idx="1">
                  <c:v>Listopad</c:v>
                </c:pt>
                <c:pt idx="2">
                  <c:v>Prosinec</c:v>
                </c:pt>
              </c:strCache>
            </c:strRef>
          </c:cat>
          <c:val>
            <c:numRef>
              <c:f>('8.6'!$B$12,'8.6'!$D$12,'8.6'!$F$12)</c:f>
              <c:numCache>
                <c:formatCode>#,##0.0</c:formatCode>
                <c:ptCount val="3"/>
                <c:pt idx="0">
                  <c:v>0</c:v>
                </c:pt>
                <c:pt idx="1">
                  <c:v>0</c:v>
                </c:pt>
                <c:pt idx="2">
                  <c:v>0</c:v>
                </c:pt>
              </c:numCache>
            </c:numRef>
          </c:val>
        </c:ser>
        <c:ser>
          <c:idx val="4"/>
          <c:order val="4"/>
          <c:tx>
            <c:strRef>
              <c:f>'8.6'!$A$13</c:f>
              <c:strCache>
                <c:ptCount val="1"/>
                <c:pt idx="0">
                  <c:v>Energie prostředí (tepelné čerpadlo)</c:v>
                </c:pt>
              </c:strCache>
            </c:strRef>
          </c:tx>
          <c:invertIfNegative val="0"/>
          <c:cat>
            <c:strRef>
              <c:f>'8.6'!$B$2:$D$2</c:f>
              <c:strCache>
                <c:ptCount val="3"/>
                <c:pt idx="0">
                  <c:v>Říjen</c:v>
                </c:pt>
                <c:pt idx="1">
                  <c:v>Listopad</c:v>
                </c:pt>
                <c:pt idx="2">
                  <c:v>Prosinec</c:v>
                </c:pt>
              </c:strCache>
            </c:strRef>
          </c:cat>
          <c:val>
            <c:numRef>
              <c:f>('8.6'!$B$13,'8.6'!$D$13,'8.6'!$F$13)</c:f>
              <c:numCache>
                <c:formatCode>#,##0.0</c:formatCode>
                <c:ptCount val="3"/>
                <c:pt idx="0">
                  <c:v>428.84</c:v>
                </c:pt>
                <c:pt idx="1">
                  <c:v>378.01</c:v>
                </c:pt>
                <c:pt idx="2">
                  <c:v>358.12</c:v>
                </c:pt>
              </c:numCache>
            </c:numRef>
          </c:val>
        </c:ser>
        <c:ser>
          <c:idx val="5"/>
          <c:order val="5"/>
          <c:tx>
            <c:strRef>
              <c:f>'8.6'!$A$14</c:f>
              <c:strCache>
                <c:ptCount val="1"/>
                <c:pt idx="0">
                  <c:v>Energie Slunce (solární kolektor)</c:v>
                </c:pt>
              </c:strCache>
            </c:strRef>
          </c:tx>
          <c:invertIfNegative val="0"/>
          <c:cat>
            <c:strRef>
              <c:f>'8.6'!$B$2:$D$2</c:f>
              <c:strCache>
                <c:ptCount val="3"/>
                <c:pt idx="0">
                  <c:v>Říjen</c:v>
                </c:pt>
                <c:pt idx="1">
                  <c:v>Listopad</c:v>
                </c:pt>
                <c:pt idx="2">
                  <c:v>Prosinec</c:v>
                </c:pt>
              </c:strCache>
            </c:strRef>
          </c:cat>
          <c:val>
            <c:numRef>
              <c:f>('8.6'!$B$14,'8.6'!$D$14,'8.6'!$F$14)</c:f>
              <c:numCache>
                <c:formatCode>#,##0.0</c:formatCode>
                <c:ptCount val="3"/>
                <c:pt idx="0">
                  <c:v>3</c:v>
                </c:pt>
                <c:pt idx="1">
                  <c:v>1</c:v>
                </c:pt>
                <c:pt idx="2">
                  <c:v>1</c:v>
                </c:pt>
              </c:numCache>
            </c:numRef>
          </c:val>
        </c:ser>
        <c:ser>
          <c:idx val="6"/>
          <c:order val="6"/>
          <c:tx>
            <c:strRef>
              <c:f>'8.6'!$A$15</c:f>
              <c:strCache>
                <c:ptCount val="1"/>
                <c:pt idx="0">
                  <c:v>Hnědé uhlí</c:v>
                </c:pt>
              </c:strCache>
            </c:strRef>
          </c:tx>
          <c:invertIfNegative val="0"/>
          <c:cat>
            <c:strRef>
              <c:f>'8.6'!$B$2:$D$2</c:f>
              <c:strCache>
                <c:ptCount val="3"/>
                <c:pt idx="0">
                  <c:v>Říjen</c:v>
                </c:pt>
                <c:pt idx="1">
                  <c:v>Listopad</c:v>
                </c:pt>
                <c:pt idx="2">
                  <c:v>Prosinec</c:v>
                </c:pt>
              </c:strCache>
            </c:strRef>
          </c:cat>
          <c:val>
            <c:numRef>
              <c:f>('8.6'!$B$15,'8.6'!$D$15,'8.6'!$F$15)</c:f>
              <c:numCache>
                <c:formatCode>#,##0.0</c:formatCode>
                <c:ptCount val="3"/>
                <c:pt idx="0">
                  <c:v>201602.16800000001</c:v>
                </c:pt>
                <c:pt idx="1">
                  <c:v>292709.772</c:v>
                </c:pt>
                <c:pt idx="2">
                  <c:v>365641.67799999996</c:v>
                </c:pt>
              </c:numCache>
            </c:numRef>
          </c:val>
        </c:ser>
        <c:ser>
          <c:idx val="7"/>
          <c:order val="7"/>
          <c:tx>
            <c:strRef>
              <c:f>'8.6'!$A$16</c:f>
              <c:strCache>
                <c:ptCount val="1"/>
                <c:pt idx="0">
                  <c:v>Jaderné palivo</c:v>
                </c:pt>
              </c:strCache>
            </c:strRef>
          </c:tx>
          <c:invertIfNegative val="0"/>
          <c:cat>
            <c:strRef>
              <c:f>'8.6'!$B$2:$D$2</c:f>
              <c:strCache>
                <c:ptCount val="3"/>
                <c:pt idx="0">
                  <c:v>Říjen</c:v>
                </c:pt>
                <c:pt idx="1">
                  <c:v>Listopad</c:v>
                </c:pt>
                <c:pt idx="2">
                  <c:v>Prosinec</c:v>
                </c:pt>
              </c:strCache>
            </c:strRef>
          </c:cat>
          <c:val>
            <c:numRef>
              <c:f>('8.6'!$B$16,'8.6'!$D$16,'8.6'!$F$16)</c:f>
              <c:numCache>
                <c:formatCode>#,##0.0</c:formatCode>
                <c:ptCount val="3"/>
                <c:pt idx="0">
                  <c:v>0</c:v>
                </c:pt>
                <c:pt idx="1">
                  <c:v>0</c:v>
                </c:pt>
                <c:pt idx="2">
                  <c:v>0</c:v>
                </c:pt>
              </c:numCache>
            </c:numRef>
          </c:val>
        </c:ser>
        <c:ser>
          <c:idx val="8"/>
          <c:order val="8"/>
          <c:tx>
            <c:strRef>
              <c:f>'8.6'!$A$17</c:f>
              <c:strCache>
                <c:ptCount val="1"/>
                <c:pt idx="0">
                  <c:v>Koks</c:v>
                </c:pt>
              </c:strCache>
            </c:strRef>
          </c:tx>
          <c:invertIfNegative val="0"/>
          <c:cat>
            <c:strRef>
              <c:f>'8.6'!$B$2:$D$2</c:f>
              <c:strCache>
                <c:ptCount val="3"/>
                <c:pt idx="0">
                  <c:v>Říjen</c:v>
                </c:pt>
                <c:pt idx="1">
                  <c:v>Listopad</c:v>
                </c:pt>
                <c:pt idx="2">
                  <c:v>Prosinec</c:v>
                </c:pt>
              </c:strCache>
            </c:strRef>
          </c:cat>
          <c:val>
            <c:numRef>
              <c:f>('8.6'!$B$17,'8.6'!$D$17,'8.6'!$F$17)</c:f>
              <c:numCache>
                <c:formatCode>#,##0.0</c:formatCode>
                <c:ptCount val="3"/>
                <c:pt idx="0">
                  <c:v>0</c:v>
                </c:pt>
                <c:pt idx="1">
                  <c:v>0</c:v>
                </c:pt>
                <c:pt idx="2">
                  <c:v>0</c:v>
                </c:pt>
              </c:numCache>
            </c:numRef>
          </c:val>
        </c:ser>
        <c:ser>
          <c:idx val="9"/>
          <c:order val="9"/>
          <c:tx>
            <c:strRef>
              <c:f>'8.6'!$A$18</c:f>
              <c:strCache>
                <c:ptCount val="1"/>
                <c:pt idx="0">
                  <c:v>Odpadní teplo</c:v>
                </c:pt>
              </c:strCache>
            </c:strRef>
          </c:tx>
          <c:invertIfNegative val="0"/>
          <c:cat>
            <c:strRef>
              <c:f>'8.6'!$B$2:$D$2</c:f>
              <c:strCache>
                <c:ptCount val="3"/>
                <c:pt idx="0">
                  <c:v>Říjen</c:v>
                </c:pt>
                <c:pt idx="1">
                  <c:v>Listopad</c:v>
                </c:pt>
                <c:pt idx="2">
                  <c:v>Prosinec</c:v>
                </c:pt>
              </c:strCache>
            </c:strRef>
          </c:cat>
          <c:val>
            <c:numRef>
              <c:f>('8.6'!$B$18,'8.6'!$D$18,'8.6'!$F$18)</c:f>
              <c:numCache>
                <c:formatCode>#,##0.0</c:formatCode>
                <c:ptCount val="3"/>
                <c:pt idx="0">
                  <c:v>0</c:v>
                </c:pt>
                <c:pt idx="1">
                  <c:v>0</c:v>
                </c:pt>
                <c:pt idx="2">
                  <c:v>0</c:v>
                </c:pt>
              </c:numCache>
            </c:numRef>
          </c:val>
        </c:ser>
        <c:ser>
          <c:idx val="10"/>
          <c:order val="10"/>
          <c:tx>
            <c:strRef>
              <c:f>'8.6'!$A$19</c:f>
              <c:strCache>
                <c:ptCount val="1"/>
                <c:pt idx="0">
                  <c:v>Ostatní kapalná paliva</c:v>
                </c:pt>
              </c:strCache>
            </c:strRef>
          </c:tx>
          <c:invertIfNegative val="0"/>
          <c:cat>
            <c:strRef>
              <c:f>'8.6'!$B$2:$D$2</c:f>
              <c:strCache>
                <c:ptCount val="3"/>
                <c:pt idx="0">
                  <c:v>Říjen</c:v>
                </c:pt>
                <c:pt idx="1">
                  <c:v>Listopad</c:v>
                </c:pt>
                <c:pt idx="2">
                  <c:v>Prosinec</c:v>
                </c:pt>
              </c:strCache>
            </c:strRef>
          </c:cat>
          <c:val>
            <c:numRef>
              <c:f>('8.6'!$B$19,'8.6'!$D$19,'8.6'!$F$19)</c:f>
              <c:numCache>
                <c:formatCode>#,##0.0</c:formatCode>
                <c:ptCount val="3"/>
                <c:pt idx="0">
                  <c:v>0</c:v>
                </c:pt>
                <c:pt idx="1">
                  <c:v>0</c:v>
                </c:pt>
                <c:pt idx="2">
                  <c:v>0</c:v>
                </c:pt>
              </c:numCache>
            </c:numRef>
          </c:val>
        </c:ser>
        <c:ser>
          <c:idx val="11"/>
          <c:order val="11"/>
          <c:tx>
            <c:strRef>
              <c:f>'8.6'!$A$20</c:f>
              <c:strCache>
                <c:ptCount val="1"/>
                <c:pt idx="0">
                  <c:v>Ostatní pevná paliva</c:v>
                </c:pt>
              </c:strCache>
            </c:strRef>
          </c:tx>
          <c:invertIfNegative val="0"/>
          <c:cat>
            <c:strRef>
              <c:f>'8.6'!$B$2:$D$2</c:f>
              <c:strCache>
                <c:ptCount val="3"/>
                <c:pt idx="0">
                  <c:v>Říjen</c:v>
                </c:pt>
                <c:pt idx="1">
                  <c:v>Listopad</c:v>
                </c:pt>
                <c:pt idx="2">
                  <c:v>Prosinec</c:v>
                </c:pt>
              </c:strCache>
            </c:strRef>
          </c:cat>
          <c:val>
            <c:numRef>
              <c:f>('8.6'!$B$20,'8.6'!$D$20,'8.6'!$F$20)</c:f>
              <c:numCache>
                <c:formatCode>#,##0.0</c:formatCode>
                <c:ptCount val="3"/>
                <c:pt idx="0">
                  <c:v>0</c:v>
                </c:pt>
                <c:pt idx="1">
                  <c:v>0</c:v>
                </c:pt>
                <c:pt idx="2">
                  <c:v>0</c:v>
                </c:pt>
              </c:numCache>
            </c:numRef>
          </c:val>
        </c:ser>
        <c:ser>
          <c:idx val="12"/>
          <c:order val="12"/>
          <c:tx>
            <c:strRef>
              <c:f>'8.6'!$A$21</c:f>
              <c:strCache>
                <c:ptCount val="1"/>
                <c:pt idx="0">
                  <c:v>Ostatní plyny</c:v>
                </c:pt>
              </c:strCache>
            </c:strRef>
          </c:tx>
          <c:invertIfNegative val="0"/>
          <c:cat>
            <c:strRef>
              <c:f>'8.6'!$B$2:$D$2</c:f>
              <c:strCache>
                <c:ptCount val="3"/>
                <c:pt idx="0">
                  <c:v>Říjen</c:v>
                </c:pt>
                <c:pt idx="1">
                  <c:v>Listopad</c:v>
                </c:pt>
                <c:pt idx="2">
                  <c:v>Prosinec</c:v>
                </c:pt>
              </c:strCache>
            </c:strRef>
          </c:cat>
          <c:val>
            <c:numRef>
              <c:f>('8.6'!$B$21,'8.6'!$D$21,'8.6'!$F$21)</c:f>
              <c:numCache>
                <c:formatCode>#,##0.0</c:formatCode>
                <c:ptCount val="3"/>
                <c:pt idx="0">
                  <c:v>6304.8899999999994</c:v>
                </c:pt>
                <c:pt idx="1">
                  <c:v>7897.5899999999992</c:v>
                </c:pt>
                <c:pt idx="2">
                  <c:v>9036.66</c:v>
                </c:pt>
              </c:numCache>
            </c:numRef>
          </c:val>
        </c:ser>
        <c:ser>
          <c:idx val="13"/>
          <c:order val="13"/>
          <c:tx>
            <c:strRef>
              <c:f>'8.6'!$A$22</c:f>
              <c:strCache>
                <c:ptCount val="1"/>
                <c:pt idx="0">
                  <c:v>Ostatní</c:v>
                </c:pt>
              </c:strCache>
            </c:strRef>
          </c:tx>
          <c:invertIfNegative val="0"/>
          <c:cat>
            <c:strRef>
              <c:f>'8.6'!$B$2:$D$2</c:f>
              <c:strCache>
                <c:ptCount val="3"/>
                <c:pt idx="0">
                  <c:v>Říjen</c:v>
                </c:pt>
                <c:pt idx="1">
                  <c:v>Listopad</c:v>
                </c:pt>
                <c:pt idx="2">
                  <c:v>Prosinec</c:v>
                </c:pt>
              </c:strCache>
            </c:strRef>
          </c:cat>
          <c:val>
            <c:numRef>
              <c:f>('8.6'!$B$22,'8.6'!$D$22,'8.6'!$F$22)</c:f>
              <c:numCache>
                <c:formatCode>#,##0.0</c:formatCode>
                <c:ptCount val="3"/>
                <c:pt idx="0">
                  <c:v>0</c:v>
                </c:pt>
                <c:pt idx="1">
                  <c:v>0</c:v>
                </c:pt>
                <c:pt idx="2">
                  <c:v>0</c:v>
                </c:pt>
              </c:numCache>
            </c:numRef>
          </c:val>
        </c:ser>
        <c:ser>
          <c:idx val="14"/>
          <c:order val="14"/>
          <c:tx>
            <c:strRef>
              <c:f>'8.6'!$A$23</c:f>
              <c:strCache>
                <c:ptCount val="1"/>
                <c:pt idx="0">
                  <c:v>Topné oleje</c:v>
                </c:pt>
              </c:strCache>
            </c:strRef>
          </c:tx>
          <c:invertIfNegative val="0"/>
          <c:cat>
            <c:strRef>
              <c:f>'8.6'!$B$2:$D$2</c:f>
              <c:strCache>
                <c:ptCount val="3"/>
                <c:pt idx="0">
                  <c:v>Říjen</c:v>
                </c:pt>
                <c:pt idx="1">
                  <c:v>Listopad</c:v>
                </c:pt>
                <c:pt idx="2">
                  <c:v>Prosinec</c:v>
                </c:pt>
              </c:strCache>
            </c:strRef>
          </c:cat>
          <c:val>
            <c:numRef>
              <c:f>('8.6'!$B$23,'8.6'!$D$23,'8.6'!$F$23)</c:f>
              <c:numCache>
                <c:formatCode>#,##0.0</c:formatCode>
                <c:ptCount val="3"/>
                <c:pt idx="0">
                  <c:v>0</c:v>
                </c:pt>
                <c:pt idx="1">
                  <c:v>0</c:v>
                </c:pt>
                <c:pt idx="2">
                  <c:v>0</c:v>
                </c:pt>
              </c:numCache>
            </c:numRef>
          </c:val>
        </c:ser>
        <c:ser>
          <c:idx val="15"/>
          <c:order val="15"/>
          <c:tx>
            <c:strRef>
              <c:f>'8.6'!$A$24</c:f>
              <c:strCache>
                <c:ptCount val="1"/>
                <c:pt idx="0">
                  <c:v>Zemní plyn</c:v>
                </c:pt>
              </c:strCache>
            </c:strRef>
          </c:tx>
          <c:invertIfNegative val="0"/>
          <c:cat>
            <c:strRef>
              <c:f>'8.6'!$B$2:$D$2</c:f>
              <c:strCache>
                <c:ptCount val="3"/>
                <c:pt idx="0">
                  <c:v>Říjen</c:v>
                </c:pt>
                <c:pt idx="1">
                  <c:v>Listopad</c:v>
                </c:pt>
                <c:pt idx="2">
                  <c:v>Prosinec</c:v>
                </c:pt>
              </c:strCache>
            </c:strRef>
          </c:cat>
          <c:val>
            <c:numRef>
              <c:f>('8.6'!$B$24,'8.6'!$D$24,'8.6'!$F$24)</c:f>
              <c:numCache>
                <c:formatCode>#,##0.0</c:formatCode>
                <c:ptCount val="3"/>
                <c:pt idx="0">
                  <c:v>46499.566396000002</c:v>
                </c:pt>
                <c:pt idx="1">
                  <c:v>69810.567871999985</c:v>
                </c:pt>
                <c:pt idx="2">
                  <c:v>89518.707832</c:v>
                </c:pt>
              </c:numCache>
            </c:numRef>
          </c:val>
        </c:ser>
        <c:dLbls>
          <c:showLegendKey val="0"/>
          <c:showVal val="0"/>
          <c:showCatName val="0"/>
          <c:showSerName val="0"/>
          <c:showPercent val="0"/>
          <c:showBubbleSize val="0"/>
        </c:dLbls>
        <c:gapWidth val="150"/>
        <c:overlap val="100"/>
        <c:axId val="284859776"/>
        <c:axId val="284865664"/>
      </c:barChart>
      <c:catAx>
        <c:axId val="284859776"/>
        <c:scaling>
          <c:orientation val="minMax"/>
        </c:scaling>
        <c:delete val="0"/>
        <c:axPos val="b"/>
        <c:numFmt formatCode="General" sourceLinked="1"/>
        <c:majorTickMark val="none"/>
        <c:minorTickMark val="none"/>
        <c:tickLblPos val="nextTo"/>
        <c:txPr>
          <a:bodyPr/>
          <a:lstStyle/>
          <a:p>
            <a:pPr>
              <a:defRPr sz="900"/>
            </a:pPr>
            <a:endParaRPr lang="cs-CZ"/>
          </a:p>
        </c:txPr>
        <c:crossAx val="284865664"/>
        <c:crosses val="autoZero"/>
        <c:auto val="1"/>
        <c:lblAlgn val="ctr"/>
        <c:lblOffset val="100"/>
        <c:noMultiLvlLbl val="0"/>
      </c:catAx>
      <c:valAx>
        <c:axId val="284865664"/>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84859776"/>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'8.7'!$M$9:$M$24</c:f>
              <c:numCache>
                <c:formatCode>0.0%</c:formatCode>
                <c:ptCount val="16"/>
              </c:numCache>
            </c:numRef>
          </c:cat>
          <c:val>
            <c:numRef>
              <c:f>'8.7'!$M$9:$M$24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'8.7'!$M$26:$M$33</c:f>
              <c:numCache>
                <c:formatCode>#,##0.0</c:formatCode>
                <c:ptCount val="8"/>
              </c:numCache>
            </c:numRef>
          </c:cat>
          <c:val>
            <c:numRef>
              <c:f>'8.7'!$M$26:$M$33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'8.7'!$A$26</c:f>
              <c:strCache>
                <c:ptCount val="1"/>
                <c:pt idx="0">
                  <c:v>Průmysl</c:v>
                </c:pt>
              </c:strCache>
            </c:strRef>
          </c:tx>
          <c:invertIfNegative val="0"/>
          <c:cat>
            <c:strRef>
              <c:f>'8.7'!$B$2:$D$2</c:f>
              <c:strCache>
                <c:ptCount val="3"/>
                <c:pt idx="0">
                  <c:v>Říjen</c:v>
                </c:pt>
                <c:pt idx="1">
                  <c:v>Listopad</c:v>
                </c:pt>
                <c:pt idx="2">
                  <c:v>Prosinec</c:v>
                </c:pt>
              </c:strCache>
            </c:strRef>
          </c:cat>
          <c:val>
            <c:numRef>
              <c:f>('8.7'!$B$26,'8.7'!$D$26,'8.7'!$F$26)</c:f>
              <c:numCache>
                <c:formatCode>#,##0.0</c:formatCode>
                <c:ptCount val="3"/>
                <c:pt idx="0">
                  <c:v>6108.2420000000011</c:v>
                </c:pt>
                <c:pt idx="1">
                  <c:v>10283.037999999999</c:v>
                </c:pt>
                <c:pt idx="2">
                  <c:v>12991.992</c:v>
                </c:pt>
              </c:numCache>
            </c:numRef>
          </c:val>
        </c:ser>
        <c:ser>
          <c:idx val="1"/>
          <c:order val="1"/>
          <c:tx>
            <c:strRef>
              <c:f>'8.7'!$A$27</c:f>
              <c:strCache>
                <c:ptCount val="1"/>
                <c:pt idx="0">
                  <c:v>Energetika</c:v>
                </c:pt>
              </c:strCache>
            </c:strRef>
          </c:tx>
          <c:invertIfNegative val="0"/>
          <c:cat>
            <c:strRef>
              <c:f>'8.7'!$B$2:$D$2</c:f>
              <c:strCache>
                <c:ptCount val="3"/>
                <c:pt idx="0">
                  <c:v>Říjen</c:v>
                </c:pt>
                <c:pt idx="1">
                  <c:v>Listopad</c:v>
                </c:pt>
                <c:pt idx="2">
                  <c:v>Prosinec</c:v>
                </c:pt>
              </c:strCache>
            </c:strRef>
          </c:cat>
          <c:val>
            <c:numRef>
              <c:f>('8.7'!$B$27,'8.7'!$D$27,'8.7'!$F$27)</c:f>
              <c:numCache>
                <c:formatCode>#,##0.0</c:formatCode>
                <c:ptCount val="3"/>
                <c:pt idx="0">
                  <c:v>3527.77</c:v>
                </c:pt>
                <c:pt idx="1">
                  <c:v>5210.97</c:v>
                </c:pt>
                <c:pt idx="2">
                  <c:v>6089.5</c:v>
                </c:pt>
              </c:numCache>
            </c:numRef>
          </c:val>
        </c:ser>
        <c:ser>
          <c:idx val="2"/>
          <c:order val="2"/>
          <c:tx>
            <c:strRef>
              <c:f>'8.7'!$A$28</c:f>
              <c:strCache>
                <c:ptCount val="1"/>
                <c:pt idx="0">
                  <c:v>Doprava</c:v>
                </c:pt>
              </c:strCache>
            </c:strRef>
          </c:tx>
          <c:invertIfNegative val="0"/>
          <c:cat>
            <c:strRef>
              <c:f>'8.7'!$B$2:$D$2</c:f>
              <c:strCache>
                <c:ptCount val="3"/>
                <c:pt idx="0">
                  <c:v>Říjen</c:v>
                </c:pt>
                <c:pt idx="1">
                  <c:v>Listopad</c:v>
                </c:pt>
                <c:pt idx="2">
                  <c:v>Prosinec</c:v>
                </c:pt>
              </c:strCache>
            </c:strRef>
          </c:cat>
          <c:val>
            <c:numRef>
              <c:f>('8.7'!$B$28,'8.7'!$D$28,'8.7'!$F$28)</c:f>
              <c:numCache>
                <c:formatCode>#,##0.0</c:formatCode>
                <c:ptCount val="3"/>
                <c:pt idx="0">
                  <c:v>124.45</c:v>
                </c:pt>
                <c:pt idx="1">
                  <c:v>362.53999999999996</c:v>
                </c:pt>
                <c:pt idx="2">
                  <c:v>488.42</c:v>
                </c:pt>
              </c:numCache>
            </c:numRef>
          </c:val>
        </c:ser>
        <c:ser>
          <c:idx val="3"/>
          <c:order val="3"/>
          <c:tx>
            <c:strRef>
              <c:f>'8.7'!$A$29</c:f>
              <c:strCache>
                <c:ptCount val="1"/>
                <c:pt idx="0">
                  <c:v>Stavebnictví</c:v>
                </c:pt>
              </c:strCache>
            </c:strRef>
          </c:tx>
          <c:invertIfNegative val="0"/>
          <c:cat>
            <c:strRef>
              <c:f>'8.7'!$B$2:$D$2</c:f>
              <c:strCache>
                <c:ptCount val="3"/>
                <c:pt idx="0">
                  <c:v>Říjen</c:v>
                </c:pt>
                <c:pt idx="1">
                  <c:v>Listopad</c:v>
                </c:pt>
                <c:pt idx="2">
                  <c:v>Prosinec</c:v>
                </c:pt>
              </c:strCache>
            </c:strRef>
          </c:cat>
          <c:val>
            <c:numRef>
              <c:f>('8.7'!$B$29,'8.7'!$D$29,'8.7'!$F$29)</c:f>
              <c:numCache>
                <c:formatCode>#,##0.0</c:formatCode>
                <c:ptCount val="3"/>
                <c:pt idx="0">
                  <c:v>141.4</c:v>
                </c:pt>
                <c:pt idx="1">
                  <c:v>243.2</c:v>
                </c:pt>
                <c:pt idx="2">
                  <c:v>365.06</c:v>
                </c:pt>
              </c:numCache>
            </c:numRef>
          </c:val>
        </c:ser>
        <c:ser>
          <c:idx val="4"/>
          <c:order val="4"/>
          <c:tx>
            <c:strRef>
              <c:f>'8.7'!$A$30</c:f>
              <c:strCache>
                <c:ptCount val="1"/>
                <c:pt idx="0">
                  <c:v>Zemědělství a lesnictví</c:v>
                </c:pt>
              </c:strCache>
            </c:strRef>
          </c:tx>
          <c:invertIfNegative val="0"/>
          <c:cat>
            <c:strRef>
              <c:f>'8.7'!$B$2:$D$2</c:f>
              <c:strCache>
                <c:ptCount val="3"/>
                <c:pt idx="0">
                  <c:v>Říjen</c:v>
                </c:pt>
                <c:pt idx="1">
                  <c:v>Listopad</c:v>
                </c:pt>
                <c:pt idx="2">
                  <c:v>Prosinec</c:v>
                </c:pt>
              </c:strCache>
            </c:strRef>
          </c:cat>
          <c:val>
            <c:numRef>
              <c:f>('8.7'!$B$30,'8.7'!$D$30,'8.7'!$F$30)</c:f>
              <c:numCache>
                <c:formatCode>#,##0.0</c:formatCode>
                <c:ptCount val="3"/>
                <c:pt idx="0">
                  <c:v>948.50600000000009</c:v>
                </c:pt>
                <c:pt idx="1">
                  <c:v>1296.7260000000001</c:v>
                </c:pt>
                <c:pt idx="2">
                  <c:v>1527.549</c:v>
                </c:pt>
              </c:numCache>
            </c:numRef>
          </c:val>
        </c:ser>
        <c:ser>
          <c:idx val="5"/>
          <c:order val="5"/>
          <c:tx>
            <c:strRef>
              <c:f>'8.7'!$A$31</c:f>
              <c:strCache>
                <c:ptCount val="1"/>
                <c:pt idx="0">
                  <c:v>Domácnosti</c:v>
                </c:pt>
              </c:strCache>
            </c:strRef>
          </c:tx>
          <c:invertIfNegative val="0"/>
          <c:cat>
            <c:strRef>
              <c:f>'8.7'!$B$2:$D$2</c:f>
              <c:strCache>
                <c:ptCount val="3"/>
                <c:pt idx="0">
                  <c:v>Říjen</c:v>
                </c:pt>
                <c:pt idx="1">
                  <c:v>Listopad</c:v>
                </c:pt>
                <c:pt idx="2">
                  <c:v>Prosinec</c:v>
                </c:pt>
              </c:strCache>
            </c:strRef>
          </c:cat>
          <c:val>
            <c:numRef>
              <c:f>('8.7'!$B$31,'8.7'!$D$31,'8.7'!$F$31)</c:f>
              <c:numCache>
                <c:formatCode>#,##0.0</c:formatCode>
                <c:ptCount val="3"/>
                <c:pt idx="0">
                  <c:v>50424.357000000004</c:v>
                </c:pt>
                <c:pt idx="1">
                  <c:v>81073.90400000001</c:v>
                </c:pt>
                <c:pt idx="2">
                  <c:v>107936.891</c:v>
                </c:pt>
              </c:numCache>
            </c:numRef>
          </c:val>
        </c:ser>
        <c:ser>
          <c:idx val="6"/>
          <c:order val="6"/>
          <c:tx>
            <c:strRef>
              <c:f>'8.7'!$A$32</c:f>
              <c:strCache>
                <c:ptCount val="1"/>
                <c:pt idx="0">
                  <c:v>Obchod, služby, školství, zdravotnictví</c:v>
                </c:pt>
              </c:strCache>
            </c:strRef>
          </c:tx>
          <c:invertIfNegative val="0"/>
          <c:cat>
            <c:strRef>
              <c:f>'8.7'!$B$2:$D$2</c:f>
              <c:strCache>
                <c:ptCount val="3"/>
                <c:pt idx="0">
                  <c:v>Říjen</c:v>
                </c:pt>
                <c:pt idx="1">
                  <c:v>Listopad</c:v>
                </c:pt>
                <c:pt idx="2">
                  <c:v>Prosinec</c:v>
                </c:pt>
              </c:strCache>
            </c:strRef>
          </c:cat>
          <c:val>
            <c:numRef>
              <c:f>('8.7'!$B$32,'8.7'!$D$32,'8.7'!$F$32)</c:f>
              <c:numCache>
                <c:formatCode>#,##0.0</c:formatCode>
                <c:ptCount val="3"/>
                <c:pt idx="0">
                  <c:v>16122.733</c:v>
                </c:pt>
                <c:pt idx="1">
                  <c:v>30649.386440735332</c:v>
                </c:pt>
                <c:pt idx="2">
                  <c:v>39625.720000000008</c:v>
                </c:pt>
              </c:numCache>
            </c:numRef>
          </c:val>
        </c:ser>
        <c:ser>
          <c:idx val="7"/>
          <c:order val="7"/>
          <c:tx>
            <c:strRef>
              <c:f>'8.7'!$A$33</c:f>
              <c:strCache>
                <c:ptCount val="1"/>
                <c:pt idx="0">
                  <c:v>Ostatní</c:v>
                </c:pt>
              </c:strCache>
            </c:strRef>
          </c:tx>
          <c:invertIfNegative val="0"/>
          <c:cat>
            <c:strRef>
              <c:f>'8.7'!$B$2:$D$2</c:f>
              <c:strCache>
                <c:ptCount val="3"/>
                <c:pt idx="0">
                  <c:v>Říjen</c:v>
                </c:pt>
                <c:pt idx="1">
                  <c:v>Listopad</c:v>
                </c:pt>
                <c:pt idx="2">
                  <c:v>Prosinec</c:v>
                </c:pt>
              </c:strCache>
            </c:strRef>
          </c:cat>
          <c:val>
            <c:numRef>
              <c:f>('8.7'!$B$33,'8.7'!$D$33,'8.7'!$F$33)</c:f>
              <c:numCache>
                <c:formatCode>#,##0.0</c:formatCode>
                <c:ptCount val="3"/>
                <c:pt idx="0">
                  <c:v>29.700000000000003</c:v>
                </c:pt>
                <c:pt idx="1">
                  <c:v>51.25</c:v>
                </c:pt>
                <c:pt idx="2">
                  <c:v>77.929999999999993</c:v>
                </c:pt>
              </c:numCache>
            </c:numRef>
          </c:val>
        </c:ser>
        <c:dLbls>
          <c:showLegendKey val="0"/>
          <c:showVal val="0"/>
          <c:showCatName val="0"/>
          <c:showSerName val="0"/>
          <c:showPercent val="0"/>
          <c:showBubbleSize val="0"/>
        </c:dLbls>
        <c:gapWidth val="150"/>
        <c:overlap val="100"/>
        <c:axId val="284740224"/>
        <c:axId val="284742016"/>
      </c:barChart>
      <c:catAx>
        <c:axId val="284740224"/>
        <c:scaling>
          <c:orientation val="minMax"/>
        </c:scaling>
        <c:delete val="0"/>
        <c:axPos val="b"/>
        <c:numFmt formatCode="General" sourceLinked="1"/>
        <c:majorTickMark val="none"/>
        <c:minorTickMark val="none"/>
        <c:tickLblPos val="nextTo"/>
        <c:txPr>
          <a:bodyPr/>
          <a:lstStyle/>
          <a:p>
            <a:pPr>
              <a:defRPr sz="900"/>
            </a:pPr>
            <a:endParaRPr lang="cs-CZ"/>
          </a:p>
        </c:txPr>
        <c:crossAx val="284742016"/>
        <c:crosses val="autoZero"/>
        <c:auto val="1"/>
        <c:lblAlgn val="ctr"/>
        <c:lblOffset val="100"/>
        <c:noMultiLvlLbl val="0"/>
      </c:catAx>
      <c:valAx>
        <c:axId val="284742016"/>
        <c:scaling>
          <c:orientation val="minMax"/>
          <c:max val="4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84740224"/>
        <c:crosses val="autoZero"/>
        <c:crossBetween val="between"/>
        <c:majorUnit val="10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'8.7'!$G$38</c:f>
              <c:strCache>
                <c:ptCount val="1"/>
                <c:pt idx="0">
                  <c:v>dodávkách ČR</c:v>
                </c:pt>
              </c:strCache>
            </c:strRef>
          </c:tx>
          <c:invertIfNegative val="0"/>
          <c:val>
            <c:numRef>
              <c:f>'8.7'!$H$38</c:f>
              <c:numCache>
                <c:formatCode>0.0%</c:formatCode>
                <c:ptCount val="1"/>
                <c:pt idx="0">
                  <c:v>1.7353057316271545E-2</c:v>
                </c:pt>
              </c:numCache>
            </c:numRef>
          </c:val>
        </c:ser>
        <c:ser>
          <c:idx val="1"/>
          <c:order val="1"/>
          <c:tx>
            <c:strRef>
              <c:f>'8.7'!$G$37</c:f>
              <c:strCache>
                <c:ptCount val="1"/>
                <c:pt idx="0">
                  <c:v>výrobě</c:v>
                </c:pt>
              </c:strCache>
            </c:strRef>
          </c:tx>
          <c:invertIfNegative val="0"/>
          <c:val>
            <c:numRef>
              <c:f>'8.7'!$H$37</c:f>
              <c:numCache>
                <c:formatCode>0.0%</c:formatCode>
                <c:ptCount val="1"/>
                <c:pt idx="0">
                  <c:v>2.2555559685315023E-2</c:v>
                </c:pt>
              </c:numCache>
            </c:numRef>
          </c:val>
        </c:ser>
        <c:ser>
          <c:idx val="0"/>
          <c:order val="2"/>
          <c:tx>
            <c:strRef>
              <c:f>'8.7'!$G$36</c:f>
              <c:strCache>
                <c:ptCount val="1"/>
                <c:pt idx="0">
                  <c:v>instalovaném výkonu</c:v>
                </c:pt>
              </c:strCache>
            </c:strRef>
          </c:tx>
          <c:invertIfNegative val="0"/>
          <c:val>
            <c:numRef>
              <c:f>'8.7'!$H$36</c:f>
              <c:numCache>
                <c:formatCode>0.0%</c:formatCode>
                <c:ptCount val="1"/>
                <c:pt idx="0">
                  <c:v>1.4010428611441495E-2</c:v>
                </c:pt>
              </c:numCache>
            </c:numRef>
          </c:val>
        </c:ser>
        <c:dLbls>
          <c:showLegendKey val="0"/>
          <c:showVal val="0"/>
          <c:showCatName val="0"/>
          <c:showSerName val="0"/>
          <c:showPercent val="0"/>
          <c:showBubbleSize val="0"/>
        </c:dLbls>
        <c:gapWidth val="150"/>
        <c:axId val="284775936"/>
        <c:axId val="284777472"/>
      </c:barChart>
      <c:catAx>
        <c:axId val="284775936"/>
        <c:scaling>
          <c:orientation val="minMax"/>
        </c:scaling>
        <c:delete val="1"/>
        <c:axPos val="l"/>
        <c:numFmt formatCode="0.0%" sourceLinked="1"/>
        <c:majorTickMark val="none"/>
        <c:minorTickMark val="none"/>
        <c:tickLblPos val="nextTo"/>
        <c:crossAx val="284777472"/>
        <c:crosses val="autoZero"/>
        <c:auto val="1"/>
        <c:lblAlgn val="ctr"/>
        <c:lblOffset val="100"/>
        <c:noMultiLvlLbl val="0"/>
      </c:catAx>
      <c:valAx>
        <c:axId val="28477747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4775936"/>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'8.7'!$A$9</c:f>
              <c:strCache>
                <c:ptCount val="1"/>
                <c:pt idx="0">
                  <c:v>Biomasa</c:v>
                </c:pt>
              </c:strCache>
            </c:strRef>
          </c:tx>
          <c:invertIfNegative val="0"/>
          <c:cat>
            <c:strRef>
              <c:f>'8.7'!$B$2:$D$2</c:f>
              <c:strCache>
                <c:ptCount val="3"/>
                <c:pt idx="0">
                  <c:v>Říjen</c:v>
                </c:pt>
                <c:pt idx="1">
                  <c:v>Listopad</c:v>
                </c:pt>
                <c:pt idx="2">
                  <c:v>Prosinec</c:v>
                </c:pt>
              </c:strCache>
            </c:strRef>
          </c:cat>
          <c:val>
            <c:numRef>
              <c:f>('8.7'!$B$9,'8.7'!$D$9,'8.7'!$F$9)</c:f>
              <c:numCache>
                <c:formatCode>#,##0.0</c:formatCode>
                <c:ptCount val="3"/>
                <c:pt idx="0">
                  <c:v>34935.29</c:v>
                </c:pt>
                <c:pt idx="1">
                  <c:v>65246.159999999996</c:v>
                </c:pt>
                <c:pt idx="2">
                  <c:v>82402.080000000002</c:v>
                </c:pt>
              </c:numCache>
            </c:numRef>
          </c:val>
        </c:ser>
        <c:ser>
          <c:idx val="1"/>
          <c:order val="1"/>
          <c:tx>
            <c:strRef>
              <c:f>'8.7'!$A$10</c:f>
              <c:strCache>
                <c:ptCount val="1"/>
                <c:pt idx="0">
                  <c:v>Bioplyn</c:v>
                </c:pt>
              </c:strCache>
            </c:strRef>
          </c:tx>
          <c:invertIfNegative val="0"/>
          <c:cat>
            <c:strRef>
              <c:f>'8.7'!$B$2:$D$2</c:f>
              <c:strCache>
                <c:ptCount val="3"/>
                <c:pt idx="0">
                  <c:v>Říjen</c:v>
                </c:pt>
                <c:pt idx="1">
                  <c:v>Listopad</c:v>
                </c:pt>
                <c:pt idx="2">
                  <c:v>Prosinec</c:v>
                </c:pt>
              </c:strCache>
            </c:strRef>
          </c:cat>
          <c:val>
            <c:numRef>
              <c:f>('8.7'!$B$10,'8.7'!$D$10,'8.7'!$F$10)</c:f>
              <c:numCache>
                <c:formatCode>#,##0.0</c:formatCode>
                <c:ptCount val="3"/>
                <c:pt idx="0">
                  <c:v>4554.6970000000001</c:v>
                </c:pt>
                <c:pt idx="1">
                  <c:v>5424.6730000000007</c:v>
                </c:pt>
                <c:pt idx="2">
                  <c:v>6202.7520000000004</c:v>
                </c:pt>
              </c:numCache>
            </c:numRef>
          </c:val>
        </c:ser>
        <c:ser>
          <c:idx val="2"/>
          <c:order val="2"/>
          <c:tx>
            <c:strRef>
              <c:f>'8.7'!$A$11</c:f>
              <c:strCache>
                <c:ptCount val="1"/>
                <c:pt idx="0">
                  <c:v>Černé uhlí</c:v>
                </c:pt>
              </c:strCache>
            </c:strRef>
          </c:tx>
          <c:invertIfNegative val="0"/>
          <c:cat>
            <c:strRef>
              <c:f>'8.7'!$B$2:$D$2</c:f>
              <c:strCache>
                <c:ptCount val="3"/>
                <c:pt idx="0">
                  <c:v>Říjen</c:v>
                </c:pt>
                <c:pt idx="1">
                  <c:v>Listopad</c:v>
                </c:pt>
                <c:pt idx="2">
                  <c:v>Prosinec</c:v>
                </c:pt>
              </c:strCache>
            </c:strRef>
          </c:cat>
          <c:val>
            <c:numRef>
              <c:f>('8.7'!$B$11,'8.7'!$D$11,'8.7'!$F$11)</c:f>
              <c:numCache>
                <c:formatCode>#,##0.0</c:formatCode>
                <c:ptCount val="3"/>
                <c:pt idx="0">
                  <c:v>0</c:v>
                </c:pt>
                <c:pt idx="1">
                  <c:v>0</c:v>
                </c:pt>
                <c:pt idx="2">
                  <c:v>0</c:v>
                </c:pt>
              </c:numCache>
            </c:numRef>
          </c:val>
        </c:ser>
        <c:ser>
          <c:idx val="3"/>
          <c:order val="3"/>
          <c:tx>
            <c:strRef>
              <c:f>'8.7'!$A$12</c:f>
              <c:strCache>
                <c:ptCount val="1"/>
                <c:pt idx="0">
                  <c:v>Elektrická energie</c:v>
                </c:pt>
              </c:strCache>
            </c:strRef>
          </c:tx>
          <c:invertIfNegative val="0"/>
          <c:cat>
            <c:strRef>
              <c:f>'8.7'!$B$2:$D$2</c:f>
              <c:strCache>
                <c:ptCount val="3"/>
                <c:pt idx="0">
                  <c:v>Říjen</c:v>
                </c:pt>
                <c:pt idx="1">
                  <c:v>Listopad</c:v>
                </c:pt>
                <c:pt idx="2">
                  <c:v>Prosinec</c:v>
                </c:pt>
              </c:strCache>
            </c:strRef>
          </c:cat>
          <c:val>
            <c:numRef>
              <c:f>('8.7'!$B$12,'8.7'!$D$12,'8.7'!$F$12)</c:f>
              <c:numCache>
                <c:formatCode>#,##0.0</c:formatCode>
                <c:ptCount val="3"/>
                <c:pt idx="0">
                  <c:v>12</c:v>
                </c:pt>
                <c:pt idx="1">
                  <c:v>5</c:v>
                </c:pt>
                <c:pt idx="2">
                  <c:v>10</c:v>
                </c:pt>
              </c:numCache>
            </c:numRef>
          </c:val>
        </c:ser>
        <c:ser>
          <c:idx val="4"/>
          <c:order val="4"/>
          <c:tx>
            <c:strRef>
              <c:f>'8.7'!$A$13</c:f>
              <c:strCache>
                <c:ptCount val="1"/>
                <c:pt idx="0">
                  <c:v>Energie prostředí (tepelné čerpadlo)</c:v>
                </c:pt>
              </c:strCache>
            </c:strRef>
          </c:tx>
          <c:invertIfNegative val="0"/>
          <c:cat>
            <c:strRef>
              <c:f>'8.7'!$B$2:$D$2</c:f>
              <c:strCache>
                <c:ptCount val="3"/>
                <c:pt idx="0">
                  <c:v>Říjen</c:v>
                </c:pt>
                <c:pt idx="1">
                  <c:v>Listopad</c:v>
                </c:pt>
                <c:pt idx="2">
                  <c:v>Prosinec</c:v>
                </c:pt>
              </c:strCache>
            </c:strRef>
          </c:cat>
          <c:val>
            <c:numRef>
              <c:f>('8.7'!$B$13,'8.7'!$D$13,'8.7'!$F$13)</c:f>
              <c:numCache>
                <c:formatCode>#,##0.0</c:formatCode>
                <c:ptCount val="3"/>
                <c:pt idx="0">
                  <c:v>0</c:v>
                </c:pt>
                <c:pt idx="1">
                  <c:v>0</c:v>
                </c:pt>
                <c:pt idx="2">
                  <c:v>0</c:v>
                </c:pt>
              </c:numCache>
            </c:numRef>
          </c:val>
        </c:ser>
        <c:ser>
          <c:idx val="5"/>
          <c:order val="5"/>
          <c:tx>
            <c:strRef>
              <c:f>'8.7'!$A$14</c:f>
              <c:strCache>
                <c:ptCount val="1"/>
                <c:pt idx="0">
                  <c:v>Energie Slunce (solární kolektor)</c:v>
                </c:pt>
              </c:strCache>
            </c:strRef>
          </c:tx>
          <c:invertIfNegative val="0"/>
          <c:cat>
            <c:strRef>
              <c:f>'8.7'!$B$2:$D$2</c:f>
              <c:strCache>
                <c:ptCount val="3"/>
                <c:pt idx="0">
                  <c:v>Říjen</c:v>
                </c:pt>
                <c:pt idx="1">
                  <c:v>Listopad</c:v>
                </c:pt>
                <c:pt idx="2">
                  <c:v>Prosinec</c:v>
                </c:pt>
              </c:strCache>
            </c:strRef>
          </c:cat>
          <c:val>
            <c:numRef>
              <c:f>('8.7'!$B$14,'8.7'!$D$14,'8.7'!$F$14)</c:f>
              <c:numCache>
                <c:formatCode>#,##0.0</c:formatCode>
                <c:ptCount val="3"/>
                <c:pt idx="0">
                  <c:v>11.8</c:v>
                </c:pt>
                <c:pt idx="1">
                  <c:v>4.0999999999999996</c:v>
                </c:pt>
                <c:pt idx="2">
                  <c:v>2.7</c:v>
                </c:pt>
              </c:numCache>
            </c:numRef>
          </c:val>
        </c:ser>
        <c:ser>
          <c:idx val="6"/>
          <c:order val="6"/>
          <c:tx>
            <c:strRef>
              <c:f>'8.7'!$A$15</c:f>
              <c:strCache>
                <c:ptCount val="1"/>
                <c:pt idx="0">
                  <c:v>Hnědé uhlí</c:v>
                </c:pt>
              </c:strCache>
            </c:strRef>
          </c:tx>
          <c:invertIfNegative val="0"/>
          <c:cat>
            <c:strRef>
              <c:f>'8.7'!$B$2:$D$2</c:f>
              <c:strCache>
                <c:ptCount val="3"/>
                <c:pt idx="0">
                  <c:v>Říjen</c:v>
                </c:pt>
                <c:pt idx="1">
                  <c:v>Listopad</c:v>
                </c:pt>
                <c:pt idx="2">
                  <c:v>Prosinec</c:v>
                </c:pt>
              </c:strCache>
            </c:strRef>
          </c:cat>
          <c:val>
            <c:numRef>
              <c:f>('8.7'!$B$15,'8.7'!$D$15,'8.7'!$F$15)</c:f>
              <c:numCache>
                <c:formatCode>#,##0.0</c:formatCode>
                <c:ptCount val="3"/>
                <c:pt idx="0">
                  <c:v>16329.098</c:v>
                </c:pt>
                <c:pt idx="1">
                  <c:v>30985.96</c:v>
                </c:pt>
                <c:pt idx="2">
                  <c:v>42539.59</c:v>
                </c:pt>
              </c:numCache>
            </c:numRef>
          </c:val>
        </c:ser>
        <c:ser>
          <c:idx val="7"/>
          <c:order val="7"/>
          <c:tx>
            <c:strRef>
              <c:f>'8.7'!$A$16</c:f>
              <c:strCache>
                <c:ptCount val="1"/>
                <c:pt idx="0">
                  <c:v>Jaderné palivo</c:v>
                </c:pt>
              </c:strCache>
            </c:strRef>
          </c:tx>
          <c:invertIfNegative val="0"/>
          <c:cat>
            <c:strRef>
              <c:f>'8.7'!$B$2:$D$2</c:f>
              <c:strCache>
                <c:ptCount val="3"/>
                <c:pt idx="0">
                  <c:v>Říjen</c:v>
                </c:pt>
                <c:pt idx="1">
                  <c:v>Listopad</c:v>
                </c:pt>
                <c:pt idx="2">
                  <c:v>Prosinec</c:v>
                </c:pt>
              </c:strCache>
            </c:strRef>
          </c:cat>
          <c:val>
            <c:numRef>
              <c:f>('8.7'!$B$16,'8.7'!$D$16,'8.7'!$F$16)</c:f>
              <c:numCache>
                <c:formatCode>#,##0.0</c:formatCode>
                <c:ptCount val="3"/>
                <c:pt idx="0">
                  <c:v>3527.77</c:v>
                </c:pt>
                <c:pt idx="1">
                  <c:v>5210.97</c:v>
                </c:pt>
                <c:pt idx="2">
                  <c:v>6089.5</c:v>
                </c:pt>
              </c:numCache>
            </c:numRef>
          </c:val>
        </c:ser>
        <c:ser>
          <c:idx val="8"/>
          <c:order val="8"/>
          <c:tx>
            <c:strRef>
              <c:f>'8.7'!$A$17</c:f>
              <c:strCache>
                <c:ptCount val="1"/>
                <c:pt idx="0">
                  <c:v>Koks</c:v>
                </c:pt>
              </c:strCache>
            </c:strRef>
          </c:tx>
          <c:invertIfNegative val="0"/>
          <c:cat>
            <c:strRef>
              <c:f>'8.7'!$B$2:$D$2</c:f>
              <c:strCache>
                <c:ptCount val="3"/>
                <c:pt idx="0">
                  <c:v>Říjen</c:v>
                </c:pt>
                <c:pt idx="1">
                  <c:v>Listopad</c:v>
                </c:pt>
                <c:pt idx="2">
                  <c:v>Prosinec</c:v>
                </c:pt>
              </c:strCache>
            </c:strRef>
          </c:cat>
          <c:val>
            <c:numRef>
              <c:f>('8.7'!$B$17,'8.7'!$D$17,'8.7'!$F$17)</c:f>
              <c:numCache>
                <c:formatCode>#,##0.0</c:formatCode>
                <c:ptCount val="3"/>
                <c:pt idx="0">
                  <c:v>0</c:v>
                </c:pt>
                <c:pt idx="1">
                  <c:v>0</c:v>
                </c:pt>
                <c:pt idx="2">
                  <c:v>0</c:v>
                </c:pt>
              </c:numCache>
            </c:numRef>
          </c:val>
        </c:ser>
        <c:ser>
          <c:idx val="9"/>
          <c:order val="9"/>
          <c:tx>
            <c:strRef>
              <c:f>'8.7'!$A$18</c:f>
              <c:strCache>
                <c:ptCount val="1"/>
                <c:pt idx="0">
                  <c:v>Odpadní teplo</c:v>
                </c:pt>
              </c:strCache>
            </c:strRef>
          </c:tx>
          <c:invertIfNegative val="0"/>
          <c:cat>
            <c:strRef>
              <c:f>'8.7'!$B$2:$D$2</c:f>
              <c:strCache>
                <c:ptCount val="3"/>
                <c:pt idx="0">
                  <c:v>Říjen</c:v>
                </c:pt>
                <c:pt idx="1">
                  <c:v>Listopad</c:v>
                </c:pt>
                <c:pt idx="2">
                  <c:v>Prosinec</c:v>
                </c:pt>
              </c:strCache>
            </c:strRef>
          </c:cat>
          <c:val>
            <c:numRef>
              <c:f>('8.7'!$B$18,'8.7'!$D$18,'8.7'!$F$18)</c:f>
              <c:numCache>
                <c:formatCode>#,##0.0</c:formatCode>
                <c:ptCount val="3"/>
                <c:pt idx="0">
                  <c:v>2169.4830000000002</c:v>
                </c:pt>
                <c:pt idx="1">
                  <c:v>2369.5120000000002</c:v>
                </c:pt>
                <c:pt idx="2">
                  <c:v>868.279</c:v>
                </c:pt>
              </c:numCache>
            </c:numRef>
          </c:val>
        </c:ser>
        <c:ser>
          <c:idx val="10"/>
          <c:order val="10"/>
          <c:tx>
            <c:strRef>
              <c:f>'8.7'!$A$19</c:f>
              <c:strCache>
                <c:ptCount val="1"/>
                <c:pt idx="0">
                  <c:v>Ostatní kapalná paliva</c:v>
                </c:pt>
              </c:strCache>
            </c:strRef>
          </c:tx>
          <c:invertIfNegative val="0"/>
          <c:cat>
            <c:strRef>
              <c:f>'8.7'!$B$2:$D$2</c:f>
              <c:strCache>
                <c:ptCount val="3"/>
                <c:pt idx="0">
                  <c:v>Říjen</c:v>
                </c:pt>
                <c:pt idx="1">
                  <c:v>Listopad</c:v>
                </c:pt>
                <c:pt idx="2">
                  <c:v>Prosinec</c:v>
                </c:pt>
              </c:strCache>
            </c:strRef>
          </c:cat>
          <c:val>
            <c:numRef>
              <c:f>('8.7'!$B$19,'8.7'!$D$19,'8.7'!$F$19)</c:f>
              <c:numCache>
                <c:formatCode>#,##0.0</c:formatCode>
                <c:ptCount val="3"/>
                <c:pt idx="0">
                  <c:v>0</c:v>
                </c:pt>
                <c:pt idx="1">
                  <c:v>0</c:v>
                </c:pt>
                <c:pt idx="2">
                  <c:v>0</c:v>
                </c:pt>
              </c:numCache>
            </c:numRef>
          </c:val>
        </c:ser>
        <c:ser>
          <c:idx val="11"/>
          <c:order val="11"/>
          <c:tx>
            <c:strRef>
              <c:f>'8.7'!$A$20</c:f>
              <c:strCache>
                <c:ptCount val="1"/>
                <c:pt idx="0">
                  <c:v>Ostatní pevná paliva</c:v>
                </c:pt>
              </c:strCache>
            </c:strRef>
          </c:tx>
          <c:invertIfNegative val="0"/>
          <c:cat>
            <c:strRef>
              <c:f>'8.7'!$B$2:$D$2</c:f>
              <c:strCache>
                <c:ptCount val="3"/>
                <c:pt idx="0">
                  <c:v>Říjen</c:v>
                </c:pt>
                <c:pt idx="1">
                  <c:v>Listopad</c:v>
                </c:pt>
                <c:pt idx="2">
                  <c:v>Prosinec</c:v>
                </c:pt>
              </c:strCache>
            </c:strRef>
          </c:cat>
          <c:val>
            <c:numRef>
              <c:f>('8.7'!$B$20,'8.7'!$D$20,'8.7'!$F$20)</c:f>
              <c:numCache>
                <c:formatCode>#,##0.0</c:formatCode>
                <c:ptCount val="3"/>
                <c:pt idx="0">
                  <c:v>1010</c:v>
                </c:pt>
                <c:pt idx="1">
                  <c:v>882</c:v>
                </c:pt>
                <c:pt idx="2">
                  <c:v>663</c:v>
                </c:pt>
              </c:numCache>
            </c:numRef>
          </c:val>
        </c:ser>
        <c:ser>
          <c:idx val="12"/>
          <c:order val="12"/>
          <c:tx>
            <c:strRef>
              <c:f>'8.7'!$A$21</c:f>
              <c:strCache>
                <c:ptCount val="1"/>
                <c:pt idx="0">
                  <c:v>Ostatní plyny</c:v>
                </c:pt>
              </c:strCache>
            </c:strRef>
          </c:tx>
          <c:invertIfNegative val="0"/>
          <c:cat>
            <c:strRef>
              <c:f>'8.7'!$B$2:$D$2</c:f>
              <c:strCache>
                <c:ptCount val="3"/>
                <c:pt idx="0">
                  <c:v>Říjen</c:v>
                </c:pt>
                <c:pt idx="1">
                  <c:v>Listopad</c:v>
                </c:pt>
                <c:pt idx="2">
                  <c:v>Prosinec</c:v>
                </c:pt>
              </c:strCache>
            </c:strRef>
          </c:cat>
          <c:val>
            <c:numRef>
              <c:f>('8.7'!$B$21,'8.7'!$D$21,'8.7'!$F$21)</c:f>
              <c:numCache>
                <c:formatCode>#,##0.0</c:formatCode>
                <c:ptCount val="3"/>
                <c:pt idx="0">
                  <c:v>0</c:v>
                </c:pt>
                <c:pt idx="1">
                  <c:v>0</c:v>
                </c:pt>
                <c:pt idx="2">
                  <c:v>0</c:v>
                </c:pt>
              </c:numCache>
            </c:numRef>
          </c:val>
        </c:ser>
        <c:ser>
          <c:idx val="13"/>
          <c:order val="13"/>
          <c:tx>
            <c:strRef>
              <c:f>'8.7'!$A$22</c:f>
              <c:strCache>
                <c:ptCount val="1"/>
                <c:pt idx="0">
                  <c:v>Ostatní</c:v>
                </c:pt>
              </c:strCache>
            </c:strRef>
          </c:tx>
          <c:invertIfNegative val="0"/>
          <c:cat>
            <c:strRef>
              <c:f>'8.7'!$B$2:$D$2</c:f>
              <c:strCache>
                <c:ptCount val="3"/>
                <c:pt idx="0">
                  <c:v>Říjen</c:v>
                </c:pt>
                <c:pt idx="1">
                  <c:v>Listopad</c:v>
                </c:pt>
                <c:pt idx="2">
                  <c:v>Prosinec</c:v>
                </c:pt>
              </c:strCache>
            </c:strRef>
          </c:cat>
          <c:val>
            <c:numRef>
              <c:f>('8.7'!$B$22,'8.7'!$D$22,'8.7'!$F$22)</c:f>
              <c:numCache>
                <c:formatCode>#,##0.0</c:formatCode>
                <c:ptCount val="3"/>
                <c:pt idx="0">
                  <c:v>0</c:v>
                </c:pt>
                <c:pt idx="1">
                  <c:v>0</c:v>
                </c:pt>
                <c:pt idx="2">
                  <c:v>0</c:v>
                </c:pt>
              </c:numCache>
            </c:numRef>
          </c:val>
        </c:ser>
        <c:ser>
          <c:idx val="14"/>
          <c:order val="14"/>
          <c:tx>
            <c:strRef>
              <c:f>'8.7'!$A$23</c:f>
              <c:strCache>
                <c:ptCount val="1"/>
                <c:pt idx="0">
                  <c:v>Topné oleje</c:v>
                </c:pt>
              </c:strCache>
            </c:strRef>
          </c:tx>
          <c:invertIfNegative val="0"/>
          <c:cat>
            <c:strRef>
              <c:f>'8.7'!$B$2:$D$2</c:f>
              <c:strCache>
                <c:ptCount val="3"/>
                <c:pt idx="0">
                  <c:v>Říjen</c:v>
                </c:pt>
                <c:pt idx="1">
                  <c:v>Listopad</c:v>
                </c:pt>
                <c:pt idx="2">
                  <c:v>Prosinec</c:v>
                </c:pt>
              </c:strCache>
            </c:strRef>
          </c:cat>
          <c:val>
            <c:numRef>
              <c:f>('8.7'!$B$23,'8.7'!$D$23,'8.7'!$F$23)</c:f>
              <c:numCache>
                <c:formatCode>#,##0.0</c:formatCode>
                <c:ptCount val="3"/>
                <c:pt idx="0">
                  <c:v>17</c:v>
                </c:pt>
                <c:pt idx="1">
                  <c:v>23</c:v>
                </c:pt>
                <c:pt idx="2">
                  <c:v>29</c:v>
                </c:pt>
              </c:numCache>
            </c:numRef>
          </c:val>
        </c:ser>
        <c:ser>
          <c:idx val="15"/>
          <c:order val="15"/>
          <c:tx>
            <c:strRef>
              <c:f>'8.7'!$A$24</c:f>
              <c:strCache>
                <c:ptCount val="1"/>
                <c:pt idx="0">
                  <c:v>Zemní plyn</c:v>
                </c:pt>
              </c:strCache>
            </c:strRef>
          </c:tx>
          <c:invertIfNegative val="0"/>
          <c:cat>
            <c:strRef>
              <c:f>'8.7'!$B$2:$D$2</c:f>
              <c:strCache>
                <c:ptCount val="3"/>
                <c:pt idx="0">
                  <c:v>Říjen</c:v>
                </c:pt>
                <c:pt idx="1">
                  <c:v>Listopad</c:v>
                </c:pt>
                <c:pt idx="2">
                  <c:v>Prosinec</c:v>
                </c:pt>
              </c:strCache>
            </c:strRef>
          </c:cat>
          <c:val>
            <c:numRef>
              <c:f>('8.7'!$B$24,'8.7'!$D$24,'8.7'!$F$24)</c:f>
              <c:numCache>
                <c:formatCode>#,##0.0</c:formatCode>
                <c:ptCount val="3"/>
                <c:pt idx="0">
                  <c:v>47119.180999999997</c:v>
                </c:pt>
                <c:pt idx="1">
                  <c:v>59288.218400000005</c:v>
                </c:pt>
                <c:pt idx="2">
                  <c:v>78814.599000000002</c:v>
                </c:pt>
              </c:numCache>
            </c:numRef>
          </c:val>
        </c:ser>
        <c:dLbls>
          <c:showLegendKey val="0"/>
          <c:showVal val="0"/>
          <c:showCatName val="0"/>
          <c:showSerName val="0"/>
          <c:showPercent val="0"/>
          <c:showBubbleSize val="0"/>
        </c:dLbls>
        <c:gapWidth val="150"/>
        <c:overlap val="100"/>
        <c:axId val="284937216"/>
        <c:axId val="284943104"/>
      </c:barChart>
      <c:catAx>
        <c:axId val="284937216"/>
        <c:scaling>
          <c:orientation val="minMax"/>
        </c:scaling>
        <c:delete val="0"/>
        <c:axPos val="b"/>
        <c:numFmt formatCode="General" sourceLinked="1"/>
        <c:majorTickMark val="none"/>
        <c:minorTickMark val="none"/>
        <c:tickLblPos val="nextTo"/>
        <c:txPr>
          <a:bodyPr/>
          <a:lstStyle/>
          <a:p>
            <a:pPr>
              <a:defRPr sz="900"/>
            </a:pPr>
            <a:endParaRPr lang="cs-CZ"/>
          </a:p>
        </c:txPr>
        <c:crossAx val="284943104"/>
        <c:crosses val="autoZero"/>
        <c:auto val="1"/>
        <c:lblAlgn val="ctr"/>
        <c:lblOffset val="100"/>
        <c:noMultiLvlLbl val="0"/>
      </c:catAx>
      <c:valAx>
        <c:axId val="284943104"/>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84937216"/>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'8.8'!$M$9:$M$24</c:f>
              <c:numCache>
                <c:formatCode>0.0%</c:formatCode>
                <c:ptCount val="16"/>
              </c:numCache>
            </c:numRef>
          </c:cat>
          <c:val>
            <c:numRef>
              <c:f>'8.8'!$M$9:$M$24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'8.8'!$M$26:$M$33</c:f>
              <c:numCache>
                <c:formatCode>#,##0.0</c:formatCode>
                <c:ptCount val="8"/>
              </c:numCache>
            </c:numRef>
          </c:cat>
          <c:val>
            <c:numRef>
              <c:f>'8.8'!$M$26:$M$33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'8.8'!$A$26</c:f>
              <c:strCache>
                <c:ptCount val="1"/>
                <c:pt idx="0">
                  <c:v>Průmysl</c:v>
                </c:pt>
              </c:strCache>
            </c:strRef>
          </c:tx>
          <c:invertIfNegative val="0"/>
          <c:cat>
            <c:strRef>
              <c:f>'8.8'!$B$2:$D$2</c:f>
              <c:strCache>
                <c:ptCount val="3"/>
                <c:pt idx="0">
                  <c:v>Říjen</c:v>
                </c:pt>
                <c:pt idx="1">
                  <c:v>Listopad</c:v>
                </c:pt>
                <c:pt idx="2">
                  <c:v>Prosinec</c:v>
                </c:pt>
              </c:strCache>
            </c:strRef>
          </c:cat>
          <c:val>
            <c:numRef>
              <c:f>('8.8'!$B$26,'8.8'!$D$26,'8.8'!$F$26)</c:f>
              <c:numCache>
                <c:formatCode>#,##0.0</c:formatCode>
                <c:ptCount val="3"/>
                <c:pt idx="0">
                  <c:v>57553.476000000002</c:v>
                </c:pt>
                <c:pt idx="1">
                  <c:v>67539.455419469828</c:v>
                </c:pt>
                <c:pt idx="2">
                  <c:v>69074.146999999997</c:v>
                </c:pt>
              </c:numCache>
            </c:numRef>
          </c:val>
        </c:ser>
        <c:ser>
          <c:idx val="1"/>
          <c:order val="1"/>
          <c:tx>
            <c:strRef>
              <c:f>'8.8'!$A$27</c:f>
              <c:strCache>
                <c:ptCount val="1"/>
                <c:pt idx="0">
                  <c:v>Energetika</c:v>
                </c:pt>
              </c:strCache>
            </c:strRef>
          </c:tx>
          <c:invertIfNegative val="0"/>
          <c:cat>
            <c:strRef>
              <c:f>'8.8'!$B$2:$D$2</c:f>
              <c:strCache>
                <c:ptCount val="3"/>
                <c:pt idx="0">
                  <c:v>Říjen</c:v>
                </c:pt>
                <c:pt idx="1">
                  <c:v>Listopad</c:v>
                </c:pt>
                <c:pt idx="2">
                  <c:v>Prosinec</c:v>
                </c:pt>
              </c:strCache>
            </c:strRef>
          </c:cat>
          <c:val>
            <c:numRef>
              <c:f>('8.8'!$B$27,'8.8'!$D$27,'8.8'!$F$27)</c:f>
              <c:numCache>
                <c:formatCode>#,##0.0</c:formatCode>
                <c:ptCount val="3"/>
                <c:pt idx="0">
                  <c:v>1067.2</c:v>
                </c:pt>
                <c:pt idx="1">
                  <c:v>1370.84</c:v>
                </c:pt>
                <c:pt idx="2">
                  <c:v>1712.09</c:v>
                </c:pt>
              </c:numCache>
            </c:numRef>
          </c:val>
        </c:ser>
        <c:ser>
          <c:idx val="2"/>
          <c:order val="2"/>
          <c:tx>
            <c:strRef>
              <c:f>'8.8'!$A$28</c:f>
              <c:strCache>
                <c:ptCount val="1"/>
                <c:pt idx="0">
                  <c:v>Doprava</c:v>
                </c:pt>
              </c:strCache>
            </c:strRef>
          </c:tx>
          <c:invertIfNegative val="0"/>
          <c:cat>
            <c:strRef>
              <c:f>'8.8'!$B$2:$D$2</c:f>
              <c:strCache>
                <c:ptCount val="3"/>
                <c:pt idx="0">
                  <c:v>Říjen</c:v>
                </c:pt>
                <c:pt idx="1">
                  <c:v>Listopad</c:v>
                </c:pt>
                <c:pt idx="2">
                  <c:v>Prosinec</c:v>
                </c:pt>
              </c:strCache>
            </c:strRef>
          </c:cat>
          <c:val>
            <c:numRef>
              <c:f>('8.8'!$B$28,'8.8'!$D$28,'8.8'!$F$28)</c:f>
              <c:numCache>
                <c:formatCode>#,##0.0</c:formatCode>
                <c:ptCount val="3"/>
                <c:pt idx="0">
                  <c:v>136.5</c:v>
                </c:pt>
                <c:pt idx="1">
                  <c:v>209.4</c:v>
                </c:pt>
                <c:pt idx="2">
                  <c:v>263.89999999999998</c:v>
                </c:pt>
              </c:numCache>
            </c:numRef>
          </c:val>
        </c:ser>
        <c:ser>
          <c:idx val="3"/>
          <c:order val="3"/>
          <c:tx>
            <c:strRef>
              <c:f>'8.8'!$A$29</c:f>
              <c:strCache>
                <c:ptCount val="1"/>
                <c:pt idx="0">
                  <c:v>Stavebnictví</c:v>
                </c:pt>
              </c:strCache>
            </c:strRef>
          </c:tx>
          <c:invertIfNegative val="0"/>
          <c:cat>
            <c:strRef>
              <c:f>'8.8'!$B$2:$D$2</c:f>
              <c:strCache>
                <c:ptCount val="3"/>
                <c:pt idx="0">
                  <c:v>Říjen</c:v>
                </c:pt>
                <c:pt idx="1">
                  <c:v>Listopad</c:v>
                </c:pt>
                <c:pt idx="2">
                  <c:v>Prosinec</c:v>
                </c:pt>
              </c:strCache>
            </c:strRef>
          </c:cat>
          <c:val>
            <c:numRef>
              <c:f>('8.8'!$B$29,'8.8'!$D$29,'8.8'!$F$29)</c:f>
              <c:numCache>
                <c:formatCode>#,##0.0</c:formatCode>
                <c:ptCount val="3"/>
                <c:pt idx="0">
                  <c:v>149.30000000000001</c:v>
                </c:pt>
                <c:pt idx="1">
                  <c:v>215.6</c:v>
                </c:pt>
                <c:pt idx="2">
                  <c:v>132.9</c:v>
                </c:pt>
              </c:numCache>
            </c:numRef>
          </c:val>
        </c:ser>
        <c:ser>
          <c:idx val="4"/>
          <c:order val="4"/>
          <c:tx>
            <c:strRef>
              <c:f>'8.8'!$A$30</c:f>
              <c:strCache>
                <c:ptCount val="1"/>
                <c:pt idx="0">
                  <c:v>Zemědělství a lesnictví</c:v>
                </c:pt>
              </c:strCache>
            </c:strRef>
          </c:tx>
          <c:invertIfNegative val="0"/>
          <c:cat>
            <c:strRef>
              <c:f>'8.8'!$B$2:$D$2</c:f>
              <c:strCache>
                <c:ptCount val="3"/>
                <c:pt idx="0">
                  <c:v>Říjen</c:v>
                </c:pt>
                <c:pt idx="1">
                  <c:v>Listopad</c:v>
                </c:pt>
                <c:pt idx="2">
                  <c:v>Prosinec</c:v>
                </c:pt>
              </c:strCache>
            </c:strRef>
          </c:cat>
          <c:val>
            <c:numRef>
              <c:f>('8.8'!$B$30,'8.8'!$D$30,'8.8'!$F$30)</c:f>
              <c:numCache>
                <c:formatCode>#,##0.0</c:formatCode>
                <c:ptCount val="3"/>
                <c:pt idx="0">
                  <c:v>0</c:v>
                </c:pt>
                <c:pt idx="1">
                  <c:v>0</c:v>
                </c:pt>
                <c:pt idx="2">
                  <c:v>0</c:v>
                </c:pt>
              </c:numCache>
            </c:numRef>
          </c:val>
        </c:ser>
        <c:ser>
          <c:idx val="5"/>
          <c:order val="5"/>
          <c:tx>
            <c:strRef>
              <c:f>'8.8'!$A$31</c:f>
              <c:strCache>
                <c:ptCount val="1"/>
                <c:pt idx="0">
                  <c:v>Domácnosti</c:v>
                </c:pt>
              </c:strCache>
            </c:strRef>
          </c:tx>
          <c:invertIfNegative val="0"/>
          <c:cat>
            <c:strRef>
              <c:f>'8.8'!$B$2:$D$2</c:f>
              <c:strCache>
                <c:ptCount val="3"/>
                <c:pt idx="0">
                  <c:v>Říjen</c:v>
                </c:pt>
                <c:pt idx="1">
                  <c:v>Listopad</c:v>
                </c:pt>
                <c:pt idx="2">
                  <c:v>Prosinec</c:v>
                </c:pt>
              </c:strCache>
            </c:strRef>
          </c:cat>
          <c:val>
            <c:numRef>
              <c:f>('8.8'!$B$31,'8.8'!$D$31,'8.8'!$F$31)</c:f>
              <c:numCache>
                <c:formatCode>#,##0.0</c:formatCode>
                <c:ptCount val="3"/>
                <c:pt idx="0">
                  <c:v>44558.121000000014</c:v>
                </c:pt>
                <c:pt idx="1">
                  <c:v>69973.897614565067</c:v>
                </c:pt>
                <c:pt idx="2">
                  <c:v>100366.55799999999</c:v>
                </c:pt>
              </c:numCache>
            </c:numRef>
          </c:val>
        </c:ser>
        <c:ser>
          <c:idx val="6"/>
          <c:order val="6"/>
          <c:tx>
            <c:strRef>
              <c:f>'8.8'!$A$32</c:f>
              <c:strCache>
                <c:ptCount val="1"/>
                <c:pt idx="0">
                  <c:v>Obchod, služby, školství, zdravotnictví</c:v>
                </c:pt>
              </c:strCache>
            </c:strRef>
          </c:tx>
          <c:invertIfNegative val="0"/>
          <c:cat>
            <c:strRef>
              <c:f>'8.8'!$B$2:$D$2</c:f>
              <c:strCache>
                <c:ptCount val="3"/>
                <c:pt idx="0">
                  <c:v>Říjen</c:v>
                </c:pt>
                <c:pt idx="1">
                  <c:v>Listopad</c:v>
                </c:pt>
                <c:pt idx="2">
                  <c:v>Prosinec</c:v>
                </c:pt>
              </c:strCache>
            </c:strRef>
          </c:cat>
          <c:val>
            <c:numRef>
              <c:f>('8.8'!$B$32,'8.8'!$D$32,'8.8'!$F$32)</c:f>
              <c:numCache>
                <c:formatCode>#,##0.0</c:formatCode>
                <c:ptCount val="3"/>
                <c:pt idx="0">
                  <c:v>21703.190999999995</c:v>
                </c:pt>
                <c:pt idx="1">
                  <c:v>33506.744896864839</c:v>
                </c:pt>
                <c:pt idx="2">
                  <c:v>45703.933999999994</c:v>
                </c:pt>
              </c:numCache>
            </c:numRef>
          </c:val>
        </c:ser>
        <c:ser>
          <c:idx val="7"/>
          <c:order val="7"/>
          <c:tx>
            <c:strRef>
              <c:f>'8.8'!$A$33</c:f>
              <c:strCache>
                <c:ptCount val="1"/>
                <c:pt idx="0">
                  <c:v>Ostatní</c:v>
                </c:pt>
              </c:strCache>
            </c:strRef>
          </c:tx>
          <c:invertIfNegative val="0"/>
          <c:cat>
            <c:strRef>
              <c:f>'8.8'!$B$2:$D$2</c:f>
              <c:strCache>
                <c:ptCount val="3"/>
                <c:pt idx="0">
                  <c:v>Říjen</c:v>
                </c:pt>
                <c:pt idx="1">
                  <c:v>Listopad</c:v>
                </c:pt>
                <c:pt idx="2">
                  <c:v>Prosinec</c:v>
                </c:pt>
              </c:strCache>
            </c:strRef>
          </c:cat>
          <c:val>
            <c:numRef>
              <c:f>('8.8'!$B$33,'8.8'!$D$33,'8.8'!$F$33)</c:f>
              <c:numCache>
                <c:formatCode>#,##0.0</c:formatCode>
                <c:ptCount val="3"/>
                <c:pt idx="0">
                  <c:v>2995.1969999999997</c:v>
                </c:pt>
                <c:pt idx="1">
                  <c:v>4681.8669999999993</c:v>
                </c:pt>
                <c:pt idx="2">
                  <c:v>5996.0790000000006</c:v>
                </c:pt>
              </c:numCache>
            </c:numRef>
          </c:val>
        </c:ser>
        <c:dLbls>
          <c:showLegendKey val="0"/>
          <c:showVal val="0"/>
          <c:showCatName val="0"/>
          <c:showSerName val="0"/>
          <c:showPercent val="0"/>
          <c:showBubbleSize val="0"/>
        </c:dLbls>
        <c:gapWidth val="150"/>
        <c:overlap val="100"/>
        <c:axId val="285407488"/>
        <c:axId val="285421568"/>
      </c:barChart>
      <c:catAx>
        <c:axId val="285407488"/>
        <c:scaling>
          <c:orientation val="minMax"/>
        </c:scaling>
        <c:delete val="0"/>
        <c:axPos val="b"/>
        <c:numFmt formatCode="General" sourceLinked="1"/>
        <c:majorTickMark val="none"/>
        <c:minorTickMark val="none"/>
        <c:tickLblPos val="nextTo"/>
        <c:txPr>
          <a:bodyPr/>
          <a:lstStyle/>
          <a:p>
            <a:pPr>
              <a:defRPr sz="900"/>
            </a:pPr>
            <a:endParaRPr lang="cs-CZ"/>
          </a:p>
        </c:txPr>
        <c:crossAx val="285421568"/>
        <c:crosses val="autoZero"/>
        <c:auto val="1"/>
        <c:lblAlgn val="ctr"/>
        <c:lblOffset val="100"/>
        <c:noMultiLvlLbl val="0"/>
      </c:catAx>
      <c:valAx>
        <c:axId val="285421568"/>
        <c:scaling>
          <c:orientation val="minMax"/>
          <c:max val="25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85407488"/>
        <c:crosses val="autoZero"/>
        <c:crossBetween val="between"/>
        <c:majorUnit val="50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'8.8'!$G$38</c:f>
              <c:strCache>
                <c:ptCount val="1"/>
                <c:pt idx="0">
                  <c:v>dodávkách ČR</c:v>
                </c:pt>
              </c:strCache>
            </c:strRef>
          </c:tx>
          <c:invertIfNegative val="0"/>
          <c:val>
            <c:numRef>
              <c:f>'8.8'!$H$38</c:f>
              <c:numCache>
                <c:formatCode>0.0%</c:formatCode>
                <c:ptCount val="1"/>
                <c:pt idx="0">
                  <c:v>3.3504890245421921E-2</c:v>
                </c:pt>
              </c:numCache>
            </c:numRef>
          </c:val>
        </c:ser>
        <c:ser>
          <c:idx val="1"/>
          <c:order val="1"/>
          <c:tx>
            <c:strRef>
              <c:f>'8.8'!$G$37</c:f>
              <c:strCache>
                <c:ptCount val="1"/>
                <c:pt idx="0">
                  <c:v>výrobě</c:v>
                </c:pt>
              </c:strCache>
            </c:strRef>
          </c:tx>
          <c:invertIfNegative val="0"/>
          <c:val>
            <c:numRef>
              <c:f>'8.8'!$H$37</c:f>
              <c:numCache>
                <c:formatCode>0.0%</c:formatCode>
                <c:ptCount val="1"/>
                <c:pt idx="0">
                  <c:v>3.3249937429766264E-2</c:v>
                </c:pt>
              </c:numCache>
            </c:numRef>
          </c:val>
        </c:ser>
        <c:ser>
          <c:idx val="0"/>
          <c:order val="2"/>
          <c:tx>
            <c:strRef>
              <c:f>'8.8'!$G$36</c:f>
              <c:strCache>
                <c:ptCount val="1"/>
                <c:pt idx="0">
                  <c:v>instalovaném výkonu</c:v>
                </c:pt>
              </c:strCache>
            </c:strRef>
          </c:tx>
          <c:invertIfNegative val="0"/>
          <c:val>
            <c:numRef>
              <c:f>'8.8'!$H$36</c:f>
              <c:numCache>
                <c:formatCode>0.0%</c:formatCode>
                <c:ptCount val="1"/>
                <c:pt idx="0">
                  <c:v>2.5117607820429023E-2</c:v>
                </c:pt>
              </c:numCache>
            </c:numRef>
          </c:val>
        </c:ser>
        <c:dLbls>
          <c:showLegendKey val="0"/>
          <c:showVal val="0"/>
          <c:showCatName val="0"/>
          <c:showSerName val="0"/>
          <c:showPercent val="0"/>
          <c:showBubbleSize val="0"/>
        </c:dLbls>
        <c:gapWidth val="150"/>
        <c:axId val="285443200"/>
        <c:axId val="285444736"/>
      </c:barChart>
      <c:catAx>
        <c:axId val="285443200"/>
        <c:scaling>
          <c:orientation val="minMax"/>
        </c:scaling>
        <c:delete val="1"/>
        <c:axPos val="l"/>
        <c:numFmt formatCode="0.0%" sourceLinked="1"/>
        <c:majorTickMark val="none"/>
        <c:minorTickMark val="none"/>
        <c:tickLblPos val="nextTo"/>
        <c:crossAx val="285444736"/>
        <c:crosses val="autoZero"/>
        <c:auto val="1"/>
        <c:lblAlgn val="ctr"/>
        <c:lblOffset val="100"/>
        <c:noMultiLvlLbl val="0"/>
      </c:catAx>
      <c:valAx>
        <c:axId val="28544473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5443200"/>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a:t>
            </a:r>
            <a:r>
              <a:rPr lang="cs-CZ" sz="1000" baseline="0"/>
              <a:t> na </a:t>
            </a:r>
            <a:r>
              <a:rPr lang="cs-CZ" sz="1000"/>
              <a:t>dodávkách tepla</a:t>
            </a:r>
            <a:endParaRPr lang="en-US" sz="1000"/>
          </a:p>
        </c:rich>
      </c:tx>
      <c:layout/>
      <c:overlay val="0"/>
      <c:spPr>
        <a:solidFill>
          <a:sysClr val="window" lastClr="FFFFFF"/>
        </a:solidFill>
      </c:spPr>
    </c:title>
    <c:autoTitleDeleted val="0"/>
    <c:plotArea>
      <c:layout>
        <c:manualLayout>
          <c:layoutTarget val="inner"/>
          <c:xMode val="edge"/>
          <c:yMode val="edge"/>
          <c:x val="0.2023333505427905"/>
          <c:y val="0.19038626455472518"/>
          <c:w val="0.62240217997650282"/>
          <c:h val="0.65191109038338924"/>
        </c:manualLayout>
      </c:layout>
      <c:doughnutChart>
        <c:varyColors val="1"/>
        <c:ser>
          <c:idx val="0"/>
          <c:order val="0"/>
          <c:dPt>
            <c:idx val="5"/>
            <c:bubble3D val="0"/>
          </c:dPt>
          <c:dPt>
            <c:idx val="7"/>
            <c:bubble3D val="0"/>
          </c:dPt>
          <c:dLbls>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#,##0.0</c:formatCode>
                <c:ptCount val="14"/>
                <c:pt idx="0">
                  <c:v>1351.4891699999998</c:v>
                </c:pt>
                <c:pt idx="1">
                  <c:v>1540.5073359999997</c:v>
                </c:pt>
                <c:pt idx="2">
                  <c:v>1806.0224350000003</c:v>
                </c:pt>
                <c:pt idx="3">
                  <c:v>1204.9430480999999</c:v>
                </c:pt>
                <c:pt idx="4">
                  <c:v>496.74741240000003</c:v>
                </c:pt>
                <c:pt idx="5">
                  <c:v>959.10865899999976</c:v>
                </c:pt>
                <c:pt idx="6">
                  <c:v>714.88404225362603</c:v>
                </c:pt>
                <c:pt idx="7">
                  <c:v>5026.7340559999993</c:v>
                </c:pt>
                <c:pt idx="8">
                  <c:v>1093.3946040000001</c:v>
                </c:pt>
                <c:pt idx="9">
                  <c:v>1440.2236559999999</c:v>
                </c:pt>
                <c:pt idx="10">
                  <c:v>1342.2006689999998</c:v>
                </c:pt>
                <c:pt idx="11">
                  <c:v>6587.178038</c:v>
                </c:pt>
                <c:pt idx="12">
                  <c:v>3811.7178890000005</c:v>
                </c:pt>
                <c:pt idx="13">
                  <c:v>1250.779468067512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'8.8'!$A$9</c:f>
              <c:strCache>
                <c:ptCount val="1"/>
                <c:pt idx="0">
                  <c:v>Biomasa</c:v>
                </c:pt>
              </c:strCache>
            </c:strRef>
          </c:tx>
          <c:invertIfNegative val="0"/>
          <c:cat>
            <c:strRef>
              <c:f>'8.8'!$B$2:$D$2</c:f>
              <c:strCache>
                <c:ptCount val="3"/>
                <c:pt idx="0">
                  <c:v>Říjen</c:v>
                </c:pt>
                <c:pt idx="1">
                  <c:v>Listopad</c:v>
                </c:pt>
                <c:pt idx="2">
                  <c:v>Prosinec</c:v>
                </c:pt>
              </c:strCache>
            </c:strRef>
          </c:cat>
          <c:val>
            <c:numRef>
              <c:f>('8.8'!$B$9,'8.8'!$D$9,'8.8'!$F$9)</c:f>
              <c:numCache>
                <c:formatCode>#,##0.0</c:formatCode>
                <c:ptCount val="3"/>
                <c:pt idx="0">
                  <c:v>45083.229999999996</c:v>
                </c:pt>
                <c:pt idx="1">
                  <c:v>44347.64</c:v>
                </c:pt>
                <c:pt idx="2">
                  <c:v>76616.72</c:v>
                </c:pt>
              </c:numCache>
            </c:numRef>
          </c:val>
        </c:ser>
        <c:ser>
          <c:idx val="1"/>
          <c:order val="1"/>
          <c:tx>
            <c:strRef>
              <c:f>'8.8'!$A$10</c:f>
              <c:strCache>
                <c:ptCount val="1"/>
                <c:pt idx="0">
                  <c:v>Bioplyn</c:v>
                </c:pt>
              </c:strCache>
            </c:strRef>
          </c:tx>
          <c:invertIfNegative val="0"/>
          <c:cat>
            <c:strRef>
              <c:f>'8.8'!$B$2:$D$2</c:f>
              <c:strCache>
                <c:ptCount val="3"/>
                <c:pt idx="0">
                  <c:v>Říjen</c:v>
                </c:pt>
                <c:pt idx="1">
                  <c:v>Listopad</c:v>
                </c:pt>
                <c:pt idx="2">
                  <c:v>Prosinec</c:v>
                </c:pt>
              </c:strCache>
            </c:strRef>
          </c:cat>
          <c:val>
            <c:numRef>
              <c:f>('8.8'!$B$10,'8.8'!$D$10,'8.8'!$F$10)</c:f>
              <c:numCache>
                <c:formatCode>#,##0.0</c:formatCode>
                <c:ptCount val="3"/>
                <c:pt idx="0">
                  <c:v>4976.9880000000003</c:v>
                </c:pt>
                <c:pt idx="1">
                  <c:v>6026.2449999999999</c:v>
                </c:pt>
                <c:pt idx="2">
                  <c:v>6919.0710000000008</c:v>
                </c:pt>
              </c:numCache>
            </c:numRef>
          </c:val>
        </c:ser>
        <c:ser>
          <c:idx val="2"/>
          <c:order val="2"/>
          <c:tx>
            <c:strRef>
              <c:f>'8.8'!$A$11</c:f>
              <c:strCache>
                <c:ptCount val="1"/>
                <c:pt idx="0">
                  <c:v>Černé uhlí</c:v>
                </c:pt>
              </c:strCache>
            </c:strRef>
          </c:tx>
          <c:invertIfNegative val="0"/>
          <c:cat>
            <c:strRef>
              <c:f>'8.8'!$B$2:$D$2</c:f>
              <c:strCache>
                <c:ptCount val="3"/>
                <c:pt idx="0">
                  <c:v>Říjen</c:v>
                </c:pt>
                <c:pt idx="1">
                  <c:v>Listopad</c:v>
                </c:pt>
                <c:pt idx="2">
                  <c:v>Prosinec</c:v>
                </c:pt>
              </c:strCache>
            </c:strRef>
          </c:cat>
          <c:val>
            <c:numRef>
              <c:f>('8.8'!$B$11,'8.8'!$D$11,'8.8'!$F$11)</c:f>
              <c:numCache>
                <c:formatCode>#,##0.0</c:formatCode>
                <c:ptCount val="3"/>
                <c:pt idx="0">
                  <c:v>1532.83</c:v>
                </c:pt>
                <c:pt idx="1">
                  <c:v>0</c:v>
                </c:pt>
                <c:pt idx="2">
                  <c:v>2234.67</c:v>
                </c:pt>
              </c:numCache>
            </c:numRef>
          </c:val>
        </c:ser>
        <c:ser>
          <c:idx val="3"/>
          <c:order val="3"/>
          <c:tx>
            <c:strRef>
              <c:f>'8.8'!$A$12</c:f>
              <c:strCache>
                <c:ptCount val="1"/>
                <c:pt idx="0">
                  <c:v>Elektrická energie</c:v>
                </c:pt>
              </c:strCache>
            </c:strRef>
          </c:tx>
          <c:invertIfNegative val="0"/>
          <c:cat>
            <c:strRef>
              <c:f>'8.8'!$B$2:$D$2</c:f>
              <c:strCache>
                <c:ptCount val="3"/>
                <c:pt idx="0">
                  <c:v>Říjen</c:v>
                </c:pt>
                <c:pt idx="1">
                  <c:v>Listopad</c:v>
                </c:pt>
                <c:pt idx="2">
                  <c:v>Prosinec</c:v>
                </c:pt>
              </c:strCache>
            </c:strRef>
          </c:cat>
          <c:val>
            <c:numRef>
              <c:f>('8.8'!$B$12,'8.8'!$D$12,'8.8'!$F$12)</c:f>
              <c:numCache>
                <c:formatCode>#,##0.0</c:formatCode>
                <c:ptCount val="3"/>
                <c:pt idx="0">
                  <c:v>0</c:v>
                </c:pt>
                <c:pt idx="1">
                  <c:v>0</c:v>
                </c:pt>
                <c:pt idx="2">
                  <c:v>0</c:v>
                </c:pt>
              </c:numCache>
            </c:numRef>
          </c:val>
        </c:ser>
        <c:ser>
          <c:idx val="4"/>
          <c:order val="4"/>
          <c:tx>
            <c:strRef>
              <c:f>'8.8'!$A$13</c:f>
              <c:strCache>
                <c:ptCount val="1"/>
                <c:pt idx="0">
                  <c:v>Energie prostředí (tepelné čerpadlo)</c:v>
                </c:pt>
              </c:strCache>
            </c:strRef>
          </c:tx>
          <c:invertIfNegative val="0"/>
          <c:cat>
            <c:strRef>
              <c:f>'8.8'!$B$2:$D$2</c:f>
              <c:strCache>
                <c:ptCount val="3"/>
                <c:pt idx="0">
                  <c:v>Říjen</c:v>
                </c:pt>
                <c:pt idx="1">
                  <c:v>Listopad</c:v>
                </c:pt>
                <c:pt idx="2">
                  <c:v>Prosinec</c:v>
                </c:pt>
              </c:strCache>
            </c:strRef>
          </c:cat>
          <c:val>
            <c:numRef>
              <c:f>('8.8'!$B$13,'8.8'!$D$13,'8.8'!$F$13)</c:f>
              <c:numCache>
                <c:formatCode>#,##0.0</c:formatCode>
                <c:ptCount val="3"/>
                <c:pt idx="0">
                  <c:v>0</c:v>
                </c:pt>
                <c:pt idx="1">
                  <c:v>0</c:v>
                </c:pt>
                <c:pt idx="2">
                  <c:v>0</c:v>
                </c:pt>
              </c:numCache>
            </c:numRef>
          </c:val>
        </c:ser>
        <c:ser>
          <c:idx val="5"/>
          <c:order val="5"/>
          <c:tx>
            <c:strRef>
              <c:f>'8.8'!$A$14</c:f>
              <c:strCache>
                <c:ptCount val="1"/>
                <c:pt idx="0">
                  <c:v>Energie Slunce (solární kolektor)</c:v>
                </c:pt>
              </c:strCache>
            </c:strRef>
          </c:tx>
          <c:invertIfNegative val="0"/>
          <c:cat>
            <c:strRef>
              <c:f>'8.8'!$B$2:$D$2</c:f>
              <c:strCache>
                <c:ptCount val="3"/>
                <c:pt idx="0">
                  <c:v>Říjen</c:v>
                </c:pt>
                <c:pt idx="1">
                  <c:v>Listopad</c:v>
                </c:pt>
                <c:pt idx="2">
                  <c:v>Prosinec</c:v>
                </c:pt>
              </c:strCache>
            </c:strRef>
          </c:cat>
          <c:val>
            <c:numRef>
              <c:f>('8.8'!$B$14,'8.8'!$D$14,'8.8'!$F$14)</c:f>
              <c:numCache>
                <c:formatCode>#,##0.0</c:formatCode>
                <c:ptCount val="3"/>
                <c:pt idx="0">
                  <c:v>0</c:v>
                </c:pt>
                <c:pt idx="1">
                  <c:v>0</c:v>
                </c:pt>
                <c:pt idx="2">
                  <c:v>0</c:v>
                </c:pt>
              </c:numCache>
            </c:numRef>
          </c:val>
        </c:ser>
        <c:ser>
          <c:idx val="6"/>
          <c:order val="6"/>
          <c:tx>
            <c:strRef>
              <c:f>'8.8'!$A$15</c:f>
              <c:strCache>
                <c:ptCount val="1"/>
                <c:pt idx="0">
                  <c:v>Hnědé uhlí</c:v>
                </c:pt>
              </c:strCache>
            </c:strRef>
          </c:tx>
          <c:invertIfNegative val="0"/>
          <c:cat>
            <c:strRef>
              <c:f>'8.8'!$B$2:$D$2</c:f>
              <c:strCache>
                <c:ptCount val="3"/>
                <c:pt idx="0">
                  <c:v>Říjen</c:v>
                </c:pt>
                <c:pt idx="1">
                  <c:v>Listopad</c:v>
                </c:pt>
                <c:pt idx="2">
                  <c:v>Prosinec</c:v>
                </c:pt>
              </c:strCache>
            </c:strRef>
          </c:cat>
          <c:val>
            <c:numRef>
              <c:f>('8.8'!$B$15,'8.8'!$D$15,'8.8'!$F$15)</c:f>
              <c:numCache>
                <c:formatCode>#,##0.0</c:formatCode>
                <c:ptCount val="3"/>
                <c:pt idx="0">
                  <c:v>105879.36</c:v>
                </c:pt>
                <c:pt idx="1">
                  <c:v>152043.25</c:v>
                </c:pt>
                <c:pt idx="2">
                  <c:v>168101.32</c:v>
                </c:pt>
              </c:numCache>
            </c:numRef>
          </c:val>
        </c:ser>
        <c:ser>
          <c:idx val="7"/>
          <c:order val="7"/>
          <c:tx>
            <c:strRef>
              <c:f>'8.8'!$A$16</c:f>
              <c:strCache>
                <c:ptCount val="1"/>
                <c:pt idx="0">
                  <c:v>Jaderné palivo</c:v>
                </c:pt>
              </c:strCache>
            </c:strRef>
          </c:tx>
          <c:invertIfNegative val="0"/>
          <c:cat>
            <c:strRef>
              <c:f>'8.8'!$B$2:$D$2</c:f>
              <c:strCache>
                <c:ptCount val="3"/>
                <c:pt idx="0">
                  <c:v>Říjen</c:v>
                </c:pt>
                <c:pt idx="1">
                  <c:v>Listopad</c:v>
                </c:pt>
                <c:pt idx="2">
                  <c:v>Prosinec</c:v>
                </c:pt>
              </c:strCache>
            </c:strRef>
          </c:cat>
          <c:val>
            <c:numRef>
              <c:f>('8.8'!$B$16,'8.8'!$D$16,'8.8'!$F$16)</c:f>
              <c:numCache>
                <c:formatCode>#,##0.0</c:formatCode>
                <c:ptCount val="3"/>
                <c:pt idx="0">
                  <c:v>0</c:v>
                </c:pt>
                <c:pt idx="1">
                  <c:v>0</c:v>
                </c:pt>
                <c:pt idx="2">
                  <c:v>0</c:v>
                </c:pt>
              </c:numCache>
            </c:numRef>
          </c:val>
        </c:ser>
        <c:ser>
          <c:idx val="8"/>
          <c:order val="8"/>
          <c:tx>
            <c:strRef>
              <c:f>'8.8'!$A$17</c:f>
              <c:strCache>
                <c:ptCount val="1"/>
                <c:pt idx="0">
                  <c:v>Koks</c:v>
                </c:pt>
              </c:strCache>
            </c:strRef>
          </c:tx>
          <c:invertIfNegative val="0"/>
          <c:cat>
            <c:strRef>
              <c:f>'8.8'!$B$2:$D$2</c:f>
              <c:strCache>
                <c:ptCount val="3"/>
                <c:pt idx="0">
                  <c:v>Říjen</c:v>
                </c:pt>
                <c:pt idx="1">
                  <c:v>Listopad</c:v>
                </c:pt>
                <c:pt idx="2">
                  <c:v>Prosinec</c:v>
                </c:pt>
              </c:strCache>
            </c:strRef>
          </c:cat>
          <c:val>
            <c:numRef>
              <c:f>('8.8'!$B$17,'8.8'!$D$17,'8.8'!$F$17)</c:f>
              <c:numCache>
                <c:formatCode>#,##0.0</c:formatCode>
                <c:ptCount val="3"/>
                <c:pt idx="0">
                  <c:v>0</c:v>
                </c:pt>
                <c:pt idx="1">
                  <c:v>0</c:v>
                </c:pt>
                <c:pt idx="2">
                  <c:v>0</c:v>
                </c:pt>
              </c:numCache>
            </c:numRef>
          </c:val>
        </c:ser>
        <c:ser>
          <c:idx val="9"/>
          <c:order val="9"/>
          <c:tx>
            <c:strRef>
              <c:f>'8.8'!$A$18</c:f>
              <c:strCache>
                <c:ptCount val="1"/>
                <c:pt idx="0">
                  <c:v>Odpadní teplo</c:v>
                </c:pt>
              </c:strCache>
            </c:strRef>
          </c:tx>
          <c:invertIfNegative val="0"/>
          <c:cat>
            <c:strRef>
              <c:f>'8.8'!$B$2:$D$2</c:f>
              <c:strCache>
                <c:ptCount val="3"/>
                <c:pt idx="0">
                  <c:v>Říjen</c:v>
                </c:pt>
                <c:pt idx="1">
                  <c:v>Listopad</c:v>
                </c:pt>
                <c:pt idx="2">
                  <c:v>Prosinec</c:v>
                </c:pt>
              </c:strCache>
            </c:strRef>
          </c:cat>
          <c:val>
            <c:numRef>
              <c:f>('8.8'!$B$18,'8.8'!$D$18,'8.8'!$F$18)</c:f>
              <c:numCache>
                <c:formatCode>#,##0.0</c:formatCode>
                <c:ptCount val="3"/>
                <c:pt idx="0">
                  <c:v>0</c:v>
                </c:pt>
                <c:pt idx="1">
                  <c:v>0</c:v>
                </c:pt>
                <c:pt idx="2">
                  <c:v>0</c:v>
                </c:pt>
              </c:numCache>
            </c:numRef>
          </c:val>
        </c:ser>
        <c:ser>
          <c:idx val="10"/>
          <c:order val="10"/>
          <c:tx>
            <c:strRef>
              <c:f>'8.8'!$A$19</c:f>
              <c:strCache>
                <c:ptCount val="1"/>
                <c:pt idx="0">
                  <c:v>Ostatní kapalná paliva</c:v>
                </c:pt>
              </c:strCache>
            </c:strRef>
          </c:tx>
          <c:invertIfNegative val="0"/>
          <c:cat>
            <c:strRef>
              <c:f>'8.8'!$B$2:$D$2</c:f>
              <c:strCache>
                <c:ptCount val="3"/>
                <c:pt idx="0">
                  <c:v>Říjen</c:v>
                </c:pt>
                <c:pt idx="1">
                  <c:v>Listopad</c:v>
                </c:pt>
                <c:pt idx="2">
                  <c:v>Prosinec</c:v>
                </c:pt>
              </c:strCache>
            </c:strRef>
          </c:cat>
          <c:val>
            <c:numRef>
              <c:f>('8.8'!$B$19,'8.8'!$D$19,'8.8'!$F$19)</c:f>
              <c:numCache>
                <c:formatCode>#,##0.0</c:formatCode>
                <c:ptCount val="3"/>
                <c:pt idx="0">
                  <c:v>0</c:v>
                </c:pt>
                <c:pt idx="1">
                  <c:v>0</c:v>
                </c:pt>
                <c:pt idx="2">
                  <c:v>0</c:v>
                </c:pt>
              </c:numCache>
            </c:numRef>
          </c:val>
        </c:ser>
        <c:ser>
          <c:idx val="11"/>
          <c:order val="11"/>
          <c:tx>
            <c:strRef>
              <c:f>'8.8'!$A$20</c:f>
              <c:strCache>
                <c:ptCount val="1"/>
                <c:pt idx="0">
                  <c:v>Ostatní pevná paliva</c:v>
                </c:pt>
              </c:strCache>
            </c:strRef>
          </c:tx>
          <c:invertIfNegative val="0"/>
          <c:cat>
            <c:strRef>
              <c:f>'8.8'!$B$2:$D$2</c:f>
              <c:strCache>
                <c:ptCount val="3"/>
                <c:pt idx="0">
                  <c:v>Říjen</c:v>
                </c:pt>
                <c:pt idx="1">
                  <c:v>Listopad</c:v>
                </c:pt>
                <c:pt idx="2">
                  <c:v>Prosinec</c:v>
                </c:pt>
              </c:strCache>
            </c:strRef>
          </c:cat>
          <c:val>
            <c:numRef>
              <c:f>('8.8'!$B$20,'8.8'!$D$20,'8.8'!$F$20)</c:f>
              <c:numCache>
                <c:formatCode>#,##0.0</c:formatCode>
                <c:ptCount val="3"/>
                <c:pt idx="0">
                  <c:v>0</c:v>
                </c:pt>
                <c:pt idx="1">
                  <c:v>0</c:v>
                </c:pt>
                <c:pt idx="2">
                  <c:v>0</c:v>
                </c:pt>
              </c:numCache>
            </c:numRef>
          </c:val>
        </c:ser>
        <c:ser>
          <c:idx val="12"/>
          <c:order val="12"/>
          <c:tx>
            <c:strRef>
              <c:f>'8.8'!$A$21</c:f>
              <c:strCache>
                <c:ptCount val="1"/>
                <c:pt idx="0">
                  <c:v>Ostatní plyny</c:v>
                </c:pt>
              </c:strCache>
            </c:strRef>
          </c:tx>
          <c:invertIfNegative val="0"/>
          <c:cat>
            <c:strRef>
              <c:f>'8.8'!$B$2:$D$2</c:f>
              <c:strCache>
                <c:ptCount val="3"/>
                <c:pt idx="0">
                  <c:v>Říjen</c:v>
                </c:pt>
                <c:pt idx="1">
                  <c:v>Listopad</c:v>
                </c:pt>
                <c:pt idx="2">
                  <c:v>Prosinec</c:v>
                </c:pt>
              </c:strCache>
            </c:strRef>
          </c:cat>
          <c:val>
            <c:numRef>
              <c:f>('8.8'!$B$21,'8.8'!$D$21,'8.8'!$F$21)</c:f>
              <c:numCache>
                <c:formatCode>#,##0.0</c:formatCode>
                <c:ptCount val="3"/>
                <c:pt idx="0">
                  <c:v>0</c:v>
                </c:pt>
                <c:pt idx="1">
                  <c:v>0</c:v>
                </c:pt>
                <c:pt idx="2">
                  <c:v>0</c:v>
                </c:pt>
              </c:numCache>
            </c:numRef>
          </c:val>
        </c:ser>
        <c:ser>
          <c:idx val="13"/>
          <c:order val="13"/>
          <c:tx>
            <c:strRef>
              <c:f>'8.8'!$A$22</c:f>
              <c:strCache>
                <c:ptCount val="1"/>
                <c:pt idx="0">
                  <c:v>Ostatní</c:v>
                </c:pt>
              </c:strCache>
            </c:strRef>
          </c:tx>
          <c:invertIfNegative val="0"/>
          <c:cat>
            <c:strRef>
              <c:f>'8.8'!$B$2:$D$2</c:f>
              <c:strCache>
                <c:ptCount val="3"/>
                <c:pt idx="0">
                  <c:v>Říjen</c:v>
                </c:pt>
                <c:pt idx="1">
                  <c:v>Listopad</c:v>
                </c:pt>
                <c:pt idx="2">
                  <c:v>Prosinec</c:v>
                </c:pt>
              </c:strCache>
            </c:strRef>
          </c:cat>
          <c:val>
            <c:numRef>
              <c:f>('8.8'!$B$22,'8.8'!$D$22,'8.8'!$F$22)</c:f>
              <c:numCache>
                <c:formatCode>#,##0.0</c:formatCode>
                <c:ptCount val="3"/>
                <c:pt idx="0">
                  <c:v>0</c:v>
                </c:pt>
                <c:pt idx="1">
                  <c:v>0</c:v>
                </c:pt>
                <c:pt idx="2">
                  <c:v>0</c:v>
                </c:pt>
              </c:numCache>
            </c:numRef>
          </c:val>
        </c:ser>
        <c:ser>
          <c:idx val="14"/>
          <c:order val="14"/>
          <c:tx>
            <c:strRef>
              <c:f>'8.8'!$A$23</c:f>
              <c:strCache>
                <c:ptCount val="1"/>
                <c:pt idx="0">
                  <c:v>Topné oleje</c:v>
                </c:pt>
              </c:strCache>
            </c:strRef>
          </c:tx>
          <c:invertIfNegative val="0"/>
          <c:cat>
            <c:strRef>
              <c:f>'8.8'!$B$2:$D$2</c:f>
              <c:strCache>
                <c:ptCount val="3"/>
                <c:pt idx="0">
                  <c:v>Říjen</c:v>
                </c:pt>
                <c:pt idx="1">
                  <c:v>Listopad</c:v>
                </c:pt>
                <c:pt idx="2">
                  <c:v>Prosinec</c:v>
                </c:pt>
              </c:strCache>
            </c:strRef>
          </c:cat>
          <c:val>
            <c:numRef>
              <c:f>('8.8'!$B$23,'8.8'!$D$23,'8.8'!$F$23)</c:f>
              <c:numCache>
                <c:formatCode>#,##0.0</c:formatCode>
                <c:ptCount val="3"/>
                <c:pt idx="0">
                  <c:v>0</c:v>
                </c:pt>
                <c:pt idx="1">
                  <c:v>0</c:v>
                </c:pt>
                <c:pt idx="2">
                  <c:v>0</c:v>
                </c:pt>
              </c:numCache>
            </c:numRef>
          </c:val>
        </c:ser>
        <c:ser>
          <c:idx val="15"/>
          <c:order val="15"/>
          <c:tx>
            <c:strRef>
              <c:f>'8.8'!$A$24</c:f>
              <c:strCache>
                <c:ptCount val="1"/>
                <c:pt idx="0">
                  <c:v>Zemní plyn</c:v>
                </c:pt>
              </c:strCache>
            </c:strRef>
          </c:tx>
          <c:invertIfNegative val="0"/>
          <c:cat>
            <c:strRef>
              <c:f>'8.8'!$B$2:$D$2</c:f>
              <c:strCache>
                <c:ptCount val="3"/>
                <c:pt idx="0">
                  <c:v>Říjen</c:v>
                </c:pt>
                <c:pt idx="1">
                  <c:v>Listopad</c:v>
                </c:pt>
                <c:pt idx="2">
                  <c:v>Prosinec</c:v>
                </c:pt>
              </c:strCache>
            </c:strRef>
          </c:cat>
          <c:val>
            <c:numRef>
              <c:f>('8.8'!$B$24,'8.8'!$D$24,'8.8'!$F$24)</c:f>
              <c:numCache>
                <c:formatCode>#,##0.0</c:formatCode>
                <c:ptCount val="3"/>
                <c:pt idx="0">
                  <c:v>81470.551000000007</c:v>
                </c:pt>
                <c:pt idx="1">
                  <c:v>117102.28200000002</c:v>
                </c:pt>
                <c:pt idx="2">
                  <c:v>146774.50199999998</c:v>
                </c:pt>
              </c:numCache>
            </c:numRef>
          </c:val>
        </c:ser>
        <c:dLbls>
          <c:showLegendKey val="0"/>
          <c:showVal val="0"/>
          <c:showCatName val="0"/>
          <c:showSerName val="0"/>
          <c:showPercent val="0"/>
          <c:showBubbleSize val="0"/>
        </c:dLbls>
        <c:gapWidth val="150"/>
        <c:overlap val="100"/>
        <c:axId val="285670016"/>
        <c:axId val="285680000"/>
      </c:barChart>
      <c:catAx>
        <c:axId val="285670016"/>
        <c:scaling>
          <c:orientation val="minMax"/>
        </c:scaling>
        <c:delete val="0"/>
        <c:axPos val="b"/>
        <c:numFmt formatCode="General" sourceLinked="1"/>
        <c:majorTickMark val="none"/>
        <c:minorTickMark val="none"/>
        <c:tickLblPos val="nextTo"/>
        <c:txPr>
          <a:bodyPr/>
          <a:lstStyle/>
          <a:p>
            <a:pPr>
              <a:defRPr sz="900"/>
            </a:pPr>
            <a:endParaRPr lang="cs-CZ"/>
          </a:p>
        </c:txPr>
        <c:crossAx val="285680000"/>
        <c:crosses val="autoZero"/>
        <c:auto val="1"/>
        <c:lblAlgn val="ctr"/>
        <c:lblOffset val="100"/>
        <c:noMultiLvlLbl val="0"/>
      </c:catAx>
      <c:valAx>
        <c:axId val="28568000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85670016"/>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'8.9'!$M$9:$M$24</c:f>
              <c:numCache>
                <c:formatCode>0.0%</c:formatCode>
                <c:ptCount val="16"/>
              </c:numCache>
            </c:numRef>
          </c:cat>
          <c:val>
            <c:numRef>
              <c:f>'8.9'!$M$9:$M$24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'8.9'!$M$26:$M$33</c:f>
              <c:numCache>
                <c:formatCode>#,##0.0</c:formatCode>
                <c:ptCount val="8"/>
              </c:numCache>
            </c:numRef>
          </c:cat>
          <c:val>
            <c:numRef>
              <c:f>'8.9'!$M$26:$M$33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'8.9'!$A$26</c:f>
              <c:strCache>
                <c:ptCount val="1"/>
                <c:pt idx="0">
                  <c:v>Průmysl</c:v>
                </c:pt>
              </c:strCache>
            </c:strRef>
          </c:tx>
          <c:invertIfNegative val="0"/>
          <c:cat>
            <c:strRef>
              <c:f>'8.9'!$B$2:$D$2</c:f>
              <c:strCache>
                <c:ptCount val="3"/>
                <c:pt idx="0">
                  <c:v>Říjen</c:v>
                </c:pt>
                <c:pt idx="1">
                  <c:v>Listopad</c:v>
                </c:pt>
                <c:pt idx="2">
                  <c:v>Prosinec</c:v>
                </c:pt>
              </c:strCache>
            </c:strRef>
          </c:cat>
          <c:val>
            <c:numRef>
              <c:f>('8.9'!$B$26,'8.9'!$D$26,'8.9'!$F$26)</c:f>
              <c:numCache>
                <c:formatCode>#,##0.0</c:formatCode>
                <c:ptCount val="3"/>
                <c:pt idx="0">
                  <c:v>9790.6130000000012</c:v>
                </c:pt>
                <c:pt idx="1">
                  <c:v>18486.922000000002</c:v>
                </c:pt>
                <c:pt idx="2">
                  <c:v>21074.624</c:v>
                </c:pt>
              </c:numCache>
            </c:numRef>
          </c:val>
        </c:ser>
        <c:ser>
          <c:idx val="1"/>
          <c:order val="1"/>
          <c:tx>
            <c:strRef>
              <c:f>'8.9'!$A$27</c:f>
              <c:strCache>
                <c:ptCount val="1"/>
                <c:pt idx="0">
                  <c:v>Energetika</c:v>
                </c:pt>
              </c:strCache>
            </c:strRef>
          </c:tx>
          <c:invertIfNegative val="0"/>
          <c:cat>
            <c:strRef>
              <c:f>'8.9'!$B$2:$D$2</c:f>
              <c:strCache>
                <c:ptCount val="3"/>
                <c:pt idx="0">
                  <c:v>Říjen</c:v>
                </c:pt>
                <c:pt idx="1">
                  <c:v>Listopad</c:v>
                </c:pt>
                <c:pt idx="2">
                  <c:v>Prosinec</c:v>
                </c:pt>
              </c:strCache>
            </c:strRef>
          </c:cat>
          <c:val>
            <c:numRef>
              <c:f>('8.9'!$B$27,'8.9'!$D$27,'8.9'!$F$27)</c:f>
              <c:numCache>
                <c:formatCode>#,##0.0</c:formatCode>
                <c:ptCount val="3"/>
                <c:pt idx="0">
                  <c:v>629</c:v>
                </c:pt>
                <c:pt idx="1">
                  <c:v>834</c:v>
                </c:pt>
                <c:pt idx="2">
                  <c:v>1131</c:v>
                </c:pt>
              </c:numCache>
            </c:numRef>
          </c:val>
        </c:ser>
        <c:ser>
          <c:idx val="2"/>
          <c:order val="2"/>
          <c:tx>
            <c:strRef>
              <c:f>'8.9'!$A$28</c:f>
              <c:strCache>
                <c:ptCount val="1"/>
                <c:pt idx="0">
                  <c:v>Doprava</c:v>
                </c:pt>
              </c:strCache>
            </c:strRef>
          </c:tx>
          <c:invertIfNegative val="0"/>
          <c:cat>
            <c:strRef>
              <c:f>'8.9'!$B$2:$D$2</c:f>
              <c:strCache>
                <c:ptCount val="3"/>
                <c:pt idx="0">
                  <c:v>Říjen</c:v>
                </c:pt>
                <c:pt idx="1">
                  <c:v>Listopad</c:v>
                </c:pt>
                <c:pt idx="2">
                  <c:v>Prosinec</c:v>
                </c:pt>
              </c:strCache>
            </c:strRef>
          </c:cat>
          <c:val>
            <c:numRef>
              <c:f>('8.9'!$B$28,'8.9'!$D$28,'8.9'!$F$28)</c:f>
              <c:numCache>
                <c:formatCode>#,##0.0</c:formatCode>
                <c:ptCount val="3"/>
                <c:pt idx="0">
                  <c:v>671</c:v>
                </c:pt>
                <c:pt idx="1">
                  <c:v>1071</c:v>
                </c:pt>
                <c:pt idx="2">
                  <c:v>1510</c:v>
                </c:pt>
              </c:numCache>
            </c:numRef>
          </c:val>
        </c:ser>
        <c:ser>
          <c:idx val="3"/>
          <c:order val="3"/>
          <c:tx>
            <c:strRef>
              <c:f>'8.9'!$A$29</c:f>
              <c:strCache>
                <c:ptCount val="1"/>
                <c:pt idx="0">
                  <c:v>Stavebnictví</c:v>
                </c:pt>
              </c:strCache>
            </c:strRef>
          </c:tx>
          <c:invertIfNegative val="0"/>
          <c:cat>
            <c:strRef>
              <c:f>'8.9'!$B$2:$D$2</c:f>
              <c:strCache>
                <c:ptCount val="3"/>
                <c:pt idx="0">
                  <c:v>Říjen</c:v>
                </c:pt>
                <c:pt idx="1">
                  <c:v>Listopad</c:v>
                </c:pt>
                <c:pt idx="2">
                  <c:v>Prosinec</c:v>
                </c:pt>
              </c:strCache>
            </c:strRef>
          </c:cat>
          <c:val>
            <c:numRef>
              <c:f>('8.9'!$B$29,'8.9'!$D$29,'8.9'!$F$29)</c:f>
              <c:numCache>
                <c:formatCode>#,##0.0</c:formatCode>
                <c:ptCount val="3"/>
                <c:pt idx="0">
                  <c:v>69</c:v>
                </c:pt>
                <c:pt idx="1">
                  <c:v>140</c:v>
                </c:pt>
                <c:pt idx="2">
                  <c:v>338.4</c:v>
                </c:pt>
              </c:numCache>
            </c:numRef>
          </c:val>
        </c:ser>
        <c:ser>
          <c:idx val="4"/>
          <c:order val="4"/>
          <c:tx>
            <c:strRef>
              <c:f>'8.9'!$A$30</c:f>
              <c:strCache>
                <c:ptCount val="1"/>
                <c:pt idx="0">
                  <c:v>Zemědělství a lesnictví</c:v>
                </c:pt>
              </c:strCache>
            </c:strRef>
          </c:tx>
          <c:invertIfNegative val="0"/>
          <c:cat>
            <c:strRef>
              <c:f>'8.9'!$B$2:$D$2</c:f>
              <c:strCache>
                <c:ptCount val="3"/>
                <c:pt idx="0">
                  <c:v>Říjen</c:v>
                </c:pt>
                <c:pt idx="1">
                  <c:v>Listopad</c:v>
                </c:pt>
                <c:pt idx="2">
                  <c:v>Prosinec</c:v>
                </c:pt>
              </c:strCache>
            </c:strRef>
          </c:cat>
          <c:val>
            <c:numRef>
              <c:f>('8.9'!$B$30,'8.9'!$D$30,'8.9'!$F$30)</c:f>
              <c:numCache>
                <c:formatCode>#,##0.0</c:formatCode>
                <c:ptCount val="3"/>
                <c:pt idx="0">
                  <c:v>1201.81</c:v>
                </c:pt>
                <c:pt idx="1">
                  <c:v>1487.74</c:v>
                </c:pt>
                <c:pt idx="2">
                  <c:v>1466.5900000000001</c:v>
                </c:pt>
              </c:numCache>
            </c:numRef>
          </c:val>
        </c:ser>
        <c:ser>
          <c:idx val="5"/>
          <c:order val="5"/>
          <c:tx>
            <c:strRef>
              <c:f>'8.9'!$A$31</c:f>
              <c:strCache>
                <c:ptCount val="1"/>
                <c:pt idx="0">
                  <c:v>Domácnosti</c:v>
                </c:pt>
              </c:strCache>
            </c:strRef>
          </c:tx>
          <c:invertIfNegative val="0"/>
          <c:cat>
            <c:strRef>
              <c:f>'8.9'!$B$2:$D$2</c:f>
              <c:strCache>
                <c:ptCount val="3"/>
                <c:pt idx="0">
                  <c:v>Říjen</c:v>
                </c:pt>
                <c:pt idx="1">
                  <c:v>Listopad</c:v>
                </c:pt>
                <c:pt idx="2">
                  <c:v>Prosinec</c:v>
                </c:pt>
              </c:strCache>
            </c:strRef>
          </c:cat>
          <c:val>
            <c:numRef>
              <c:f>('8.9'!$B$31,'8.9'!$D$31,'8.9'!$F$31)</c:f>
              <c:numCache>
                <c:formatCode>#,##0.0</c:formatCode>
                <c:ptCount val="3"/>
                <c:pt idx="0">
                  <c:v>71243.239000000001</c:v>
                </c:pt>
                <c:pt idx="1">
                  <c:v>108056.58899999999</c:v>
                </c:pt>
                <c:pt idx="2">
                  <c:v>154348.003</c:v>
                </c:pt>
              </c:numCache>
            </c:numRef>
          </c:val>
        </c:ser>
        <c:ser>
          <c:idx val="6"/>
          <c:order val="6"/>
          <c:tx>
            <c:strRef>
              <c:f>'8.9'!$A$32</c:f>
              <c:strCache>
                <c:ptCount val="1"/>
                <c:pt idx="0">
                  <c:v>Obchod, služby, školství, zdravotnictví</c:v>
                </c:pt>
              </c:strCache>
            </c:strRef>
          </c:tx>
          <c:invertIfNegative val="0"/>
          <c:cat>
            <c:strRef>
              <c:f>'8.9'!$B$2:$D$2</c:f>
              <c:strCache>
                <c:ptCount val="3"/>
                <c:pt idx="0">
                  <c:v>Říjen</c:v>
                </c:pt>
                <c:pt idx="1">
                  <c:v>Listopad</c:v>
                </c:pt>
                <c:pt idx="2">
                  <c:v>Prosinec</c:v>
                </c:pt>
              </c:strCache>
            </c:strRef>
          </c:cat>
          <c:val>
            <c:numRef>
              <c:f>('8.9'!$B$32,'8.9'!$D$32,'8.9'!$F$32)</c:f>
              <c:numCache>
                <c:formatCode>#,##0.0</c:formatCode>
                <c:ptCount val="3"/>
                <c:pt idx="0">
                  <c:v>37625.587999999996</c:v>
                </c:pt>
                <c:pt idx="1">
                  <c:v>61206.609000000011</c:v>
                </c:pt>
                <c:pt idx="2">
                  <c:v>85803.75</c:v>
                </c:pt>
              </c:numCache>
            </c:numRef>
          </c:val>
        </c:ser>
        <c:ser>
          <c:idx val="7"/>
          <c:order val="7"/>
          <c:tx>
            <c:strRef>
              <c:f>'8.9'!$A$33</c:f>
              <c:strCache>
                <c:ptCount val="1"/>
                <c:pt idx="0">
                  <c:v>Ostatní</c:v>
                </c:pt>
              </c:strCache>
            </c:strRef>
          </c:tx>
          <c:invertIfNegative val="0"/>
          <c:cat>
            <c:strRef>
              <c:f>'8.9'!$B$2:$D$2</c:f>
              <c:strCache>
                <c:ptCount val="3"/>
                <c:pt idx="0">
                  <c:v>Říjen</c:v>
                </c:pt>
                <c:pt idx="1">
                  <c:v>Listopad</c:v>
                </c:pt>
                <c:pt idx="2">
                  <c:v>Prosinec</c:v>
                </c:pt>
              </c:strCache>
            </c:strRef>
          </c:cat>
          <c:val>
            <c:numRef>
              <c:f>('8.9'!$B$33,'8.9'!$D$33,'8.9'!$F$33)</c:f>
              <c:numCache>
                <c:formatCode>#,##0.0</c:formatCode>
                <c:ptCount val="3"/>
                <c:pt idx="0">
                  <c:v>907.29</c:v>
                </c:pt>
                <c:pt idx="1">
                  <c:v>1384.93</c:v>
                </c:pt>
                <c:pt idx="2">
                  <c:v>1860.8600000000001</c:v>
                </c:pt>
              </c:numCache>
            </c:numRef>
          </c:val>
        </c:ser>
        <c:dLbls>
          <c:showLegendKey val="0"/>
          <c:showVal val="0"/>
          <c:showCatName val="0"/>
          <c:showSerName val="0"/>
          <c:showPercent val="0"/>
          <c:showBubbleSize val="0"/>
        </c:dLbls>
        <c:gapWidth val="150"/>
        <c:overlap val="100"/>
        <c:axId val="285853568"/>
        <c:axId val="285855104"/>
      </c:barChart>
      <c:catAx>
        <c:axId val="285853568"/>
        <c:scaling>
          <c:orientation val="minMax"/>
        </c:scaling>
        <c:delete val="0"/>
        <c:axPos val="b"/>
        <c:numFmt formatCode="General" sourceLinked="1"/>
        <c:majorTickMark val="none"/>
        <c:minorTickMark val="none"/>
        <c:tickLblPos val="nextTo"/>
        <c:txPr>
          <a:bodyPr/>
          <a:lstStyle/>
          <a:p>
            <a:pPr>
              <a:defRPr sz="900"/>
            </a:pPr>
            <a:endParaRPr lang="cs-CZ"/>
          </a:p>
        </c:txPr>
        <c:crossAx val="285855104"/>
        <c:crosses val="autoZero"/>
        <c:auto val="1"/>
        <c:lblAlgn val="ctr"/>
        <c:lblOffset val="100"/>
        <c:noMultiLvlLbl val="0"/>
      </c:catAx>
      <c:valAx>
        <c:axId val="285855104"/>
        <c:scaling>
          <c:orientation val="minMax"/>
          <c:max val="5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85853568"/>
        <c:crosses val="autoZero"/>
        <c:crossBetween val="between"/>
        <c:majorUnit val="10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'8.9'!$G$38</c:f>
              <c:strCache>
                <c:ptCount val="1"/>
                <c:pt idx="0">
                  <c:v>dodávkách ČR</c:v>
                </c:pt>
              </c:strCache>
            </c:strRef>
          </c:tx>
          <c:invertIfNegative val="0"/>
          <c:val>
            <c:numRef>
              <c:f>'8.9'!$H$38</c:f>
              <c:numCache>
                <c:formatCode>0.0%</c:formatCode>
                <c:ptCount val="1"/>
                <c:pt idx="0">
                  <c:v>2.4973303232278823E-2</c:v>
                </c:pt>
              </c:numCache>
            </c:numRef>
          </c:val>
        </c:ser>
        <c:ser>
          <c:idx val="1"/>
          <c:order val="1"/>
          <c:tx>
            <c:strRef>
              <c:f>'8.9'!$G$37</c:f>
              <c:strCache>
                <c:ptCount val="1"/>
                <c:pt idx="0">
                  <c:v>výrobě</c:v>
                </c:pt>
              </c:strCache>
            </c:strRef>
          </c:tx>
          <c:invertIfNegative val="0"/>
          <c:val>
            <c:numRef>
              <c:f>'8.9'!$H$37</c:f>
              <c:numCache>
                <c:formatCode>0.0%</c:formatCode>
                <c:ptCount val="1"/>
                <c:pt idx="0">
                  <c:v>1.6573870370052028E-2</c:v>
                </c:pt>
              </c:numCache>
            </c:numRef>
          </c:val>
        </c:ser>
        <c:ser>
          <c:idx val="0"/>
          <c:order val="2"/>
          <c:tx>
            <c:strRef>
              <c:f>'8.9'!$G$36</c:f>
              <c:strCache>
                <c:ptCount val="1"/>
                <c:pt idx="0">
                  <c:v>instalovaném výkonu</c:v>
                </c:pt>
              </c:strCache>
            </c:strRef>
          </c:tx>
          <c:invertIfNegative val="0"/>
          <c:val>
            <c:numRef>
              <c:f>'8.9'!$H$36</c:f>
              <c:numCache>
                <c:formatCode>0.0%</c:formatCode>
                <c:ptCount val="1"/>
                <c:pt idx="0">
                  <c:v>1.3729939550151374E-2</c:v>
                </c:pt>
              </c:numCache>
            </c:numRef>
          </c:val>
        </c:ser>
        <c:dLbls>
          <c:showLegendKey val="0"/>
          <c:showVal val="0"/>
          <c:showCatName val="0"/>
          <c:showSerName val="0"/>
          <c:showPercent val="0"/>
          <c:showBubbleSize val="0"/>
        </c:dLbls>
        <c:gapWidth val="150"/>
        <c:axId val="250442496"/>
        <c:axId val="250444032"/>
      </c:barChart>
      <c:catAx>
        <c:axId val="250442496"/>
        <c:scaling>
          <c:orientation val="minMax"/>
        </c:scaling>
        <c:delete val="1"/>
        <c:axPos val="l"/>
        <c:numFmt formatCode="0.0%" sourceLinked="1"/>
        <c:majorTickMark val="none"/>
        <c:minorTickMark val="none"/>
        <c:tickLblPos val="nextTo"/>
        <c:crossAx val="250444032"/>
        <c:crosses val="autoZero"/>
        <c:auto val="1"/>
        <c:lblAlgn val="ctr"/>
        <c:lblOffset val="100"/>
        <c:noMultiLvlLbl val="0"/>
      </c:catAx>
      <c:valAx>
        <c:axId val="2504440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50442496"/>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'8.9'!$A$9</c:f>
              <c:strCache>
                <c:ptCount val="1"/>
                <c:pt idx="0">
                  <c:v>Biomasa</c:v>
                </c:pt>
              </c:strCache>
            </c:strRef>
          </c:tx>
          <c:invertIfNegative val="0"/>
          <c:cat>
            <c:strRef>
              <c:f>'8.9'!$B$2:$D$2</c:f>
              <c:strCache>
                <c:ptCount val="3"/>
                <c:pt idx="0">
                  <c:v>Říjen</c:v>
                </c:pt>
                <c:pt idx="1">
                  <c:v>Listopad</c:v>
                </c:pt>
                <c:pt idx="2">
                  <c:v>Prosinec</c:v>
                </c:pt>
              </c:strCache>
            </c:strRef>
          </c:cat>
          <c:val>
            <c:numRef>
              <c:f>('8.9'!$B$9,'8.9'!$D$9,'8.9'!$F$9)</c:f>
              <c:numCache>
                <c:formatCode>#,##0.0</c:formatCode>
                <c:ptCount val="3"/>
                <c:pt idx="0">
                  <c:v>26.72</c:v>
                </c:pt>
                <c:pt idx="1">
                  <c:v>28.01</c:v>
                </c:pt>
                <c:pt idx="2">
                  <c:v>109.59699999999999</c:v>
                </c:pt>
              </c:numCache>
            </c:numRef>
          </c:val>
        </c:ser>
        <c:ser>
          <c:idx val="1"/>
          <c:order val="1"/>
          <c:tx>
            <c:strRef>
              <c:f>'8.9'!$A$10</c:f>
              <c:strCache>
                <c:ptCount val="1"/>
                <c:pt idx="0">
                  <c:v>Bioplyn</c:v>
                </c:pt>
              </c:strCache>
            </c:strRef>
          </c:tx>
          <c:invertIfNegative val="0"/>
          <c:cat>
            <c:strRef>
              <c:f>'8.9'!$B$2:$D$2</c:f>
              <c:strCache>
                <c:ptCount val="3"/>
                <c:pt idx="0">
                  <c:v>Říjen</c:v>
                </c:pt>
                <c:pt idx="1">
                  <c:v>Listopad</c:v>
                </c:pt>
                <c:pt idx="2">
                  <c:v>Prosinec</c:v>
                </c:pt>
              </c:strCache>
            </c:strRef>
          </c:cat>
          <c:val>
            <c:numRef>
              <c:f>('8.9'!$B$10,'8.9'!$D$10,'8.9'!$F$10)</c:f>
              <c:numCache>
                <c:formatCode>#,##0.0</c:formatCode>
                <c:ptCount val="3"/>
                <c:pt idx="0">
                  <c:v>1201.81</c:v>
                </c:pt>
                <c:pt idx="1">
                  <c:v>1487.74</c:v>
                </c:pt>
                <c:pt idx="2">
                  <c:v>1466.5900000000001</c:v>
                </c:pt>
              </c:numCache>
            </c:numRef>
          </c:val>
        </c:ser>
        <c:ser>
          <c:idx val="2"/>
          <c:order val="2"/>
          <c:tx>
            <c:strRef>
              <c:f>'8.9'!$A$11</c:f>
              <c:strCache>
                <c:ptCount val="1"/>
                <c:pt idx="0">
                  <c:v>Černé uhlí</c:v>
                </c:pt>
              </c:strCache>
            </c:strRef>
          </c:tx>
          <c:invertIfNegative val="0"/>
          <c:cat>
            <c:strRef>
              <c:f>'8.9'!$B$2:$D$2</c:f>
              <c:strCache>
                <c:ptCount val="3"/>
                <c:pt idx="0">
                  <c:v>Říjen</c:v>
                </c:pt>
                <c:pt idx="1">
                  <c:v>Listopad</c:v>
                </c:pt>
                <c:pt idx="2">
                  <c:v>Prosinec</c:v>
                </c:pt>
              </c:strCache>
            </c:strRef>
          </c:cat>
          <c:val>
            <c:numRef>
              <c:f>('8.9'!$B$11,'8.9'!$D$11,'8.9'!$F$11)</c:f>
              <c:numCache>
                <c:formatCode>#,##0.0</c:formatCode>
                <c:ptCount val="3"/>
                <c:pt idx="0">
                  <c:v>0</c:v>
                </c:pt>
                <c:pt idx="1">
                  <c:v>0</c:v>
                </c:pt>
                <c:pt idx="2">
                  <c:v>0</c:v>
                </c:pt>
              </c:numCache>
            </c:numRef>
          </c:val>
        </c:ser>
        <c:ser>
          <c:idx val="3"/>
          <c:order val="3"/>
          <c:tx>
            <c:strRef>
              <c:f>'8.9'!$A$12</c:f>
              <c:strCache>
                <c:ptCount val="1"/>
                <c:pt idx="0">
                  <c:v>Elektrická energie</c:v>
                </c:pt>
              </c:strCache>
            </c:strRef>
          </c:tx>
          <c:invertIfNegative val="0"/>
          <c:cat>
            <c:strRef>
              <c:f>'8.9'!$B$2:$D$2</c:f>
              <c:strCache>
                <c:ptCount val="3"/>
                <c:pt idx="0">
                  <c:v>Říjen</c:v>
                </c:pt>
                <c:pt idx="1">
                  <c:v>Listopad</c:v>
                </c:pt>
                <c:pt idx="2">
                  <c:v>Prosinec</c:v>
                </c:pt>
              </c:strCache>
            </c:strRef>
          </c:cat>
          <c:val>
            <c:numRef>
              <c:f>('8.9'!$B$12,'8.9'!$D$12,'8.9'!$F$12)</c:f>
              <c:numCache>
                <c:formatCode>#,##0.0</c:formatCode>
                <c:ptCount val="3"/>
                <c:pt idx="0">
                  <c:v>0</c:v>
                </c:pt>
                <c:pt idx="1">
                  <c:v>0</c:v>
                </c:pt>
                <c:pt idx="2">
                  <c:v>0</c:v>
                </c:pt>
              </c:numCache>
            </c:numRef>
          </c:val>
        </c:ser>
        <c:ser>
          <c:idx val="4"/>
          <c:order val="4"/>
          <c:tx>
            <c:strRef>
              <c:f>'8.9'!$A$13</c:f>
              <c:strCache>
                <c:ptCount val="1"/>
                <c:pt idx="0">
                  <c:v>Energie prostředí (tepelné čerpadlo)</c:v>
                </c:pt>
              </c:strCache>
            </c:strRef>
          </c:tx>
          <c:invertIfNegative val="0"/>
          <c:cat>
            <c:strRef>
              <c:f>'8.9'!$B$2:$D$2</c:f>
              <c:strCache>
                <c:ptCount val="3"/>
                <c:pt idx="0">
                  <c:v>Říjen</c:v>
                </c:pt>
                <c:pt idx="1">
                  <c:v>Listopad</c:v>
                </c:pt>
                <c:pt idx="2">
                  <c:v>Prosinec</c:v>
                </c:pt>
              </c:strCache>
            </c:strRef>
          </c:cat>
          <c:val>
            <c:numRef>
              <c:f>('8.9'!$B$13,'8.9'!$D$13,'8.9'!$F$13)</c:f>
              <c:numCache>
                <c:formatCode>#,##0.0</c:formatCode>
                <c:ptCount val="3"/>
                <c:pt idx="0">
                  <c:v>0</c:v>
                </c:pt>
                <c:pt idx="1">
                  <c:v>0</c:v>
                </c:pt>
                <c:pt idx="2">
                  <c:v>0</c:v>
                </c:pt>
              </c:numCache>
            </c:numRef>
          </c:val>
        </c:ser>
        <c:ser>
          <c:idx val="5"/>
          <c:order val="5"/>
          <c:tx>
            <c:strRef>
              <c:f>'8.9'!$A$14</c:f>
              <c:strCache>
                <c:ptCount val="1"/>
                <c:pt idx="0">
                  <c:v>Energie Slunce (solární kolektor)</c:v>
                </c:pt>
              </c:strCache>
            </c:strRef>
          </c:tx>
          <c:invertIfNegative val="0"/>
          <c:cat>
            <c:strRef>
              <c:f>'8.9'!$B$2:$D$2</c:f>
              <c:strCache>
                <c:ptCount val="3"/>
                <c:pt idx="0">
                  <c:v>Říjen</c:v>
                </c:pt>
                <c:pt idx="1">
                  <c:v>Listopad</c:v>
                </c:pt>
                <c:pt idx="2">
                  <c:v>Prosinec</c:v>
                </c:pt>
              </c:strCache>
            </c:strRef>
          </c:cat>
          <c:val>
            <c:numRef>
              <c:f>('8.9'!$B$14,'8.9'!$D$14,'8.9'!$F$14)</c:f>
              <c:numCache>
                <c:formatCode>#,##0.0</c:formatCode>
                <c:ptCount val="3"/>
                <c:pt idx="0">
                  <c:v>0</c:v>
                </c:pt>
                <c:pt idx="1">
                  <c:v>0</c:v>
                </c:pt>
                <c:pt idx="2">
                  <c:v>0</c:v>
                </c:pt>
              </c:numCache>
            </c:numRef>
          </c:val>
        </c:ser>
        <c:ser>
          <c:idx val="6"/>
          <c:order val="6"/>
          <c:tx>
            <c:strRef>
              <c:f>'8.9'!$A$15</c:f>
              <c:strCache>
                <c:ptCount val="1"/>
                <c:pt idx="0">
                  <c:v>Hnědé uhlí</c:v>
                </c:pt>
              </c:strCache>
            </c:strRef>
          </c:tx>
          <c:invertIfNegative val="0"/>
          <c:cat>
            <c:strRef>
              <c:f>'8.9'!$B$2:$D$2</c:f>
              <c:strCache>
                <c:ptCount val="3"/>
                <c:pt idx="0">
                  <c:v>Říjen</c:v>
                </c:pt>
                <c:pt idx="1">
                  <c:v>Listopad</c:v>
                </c:pt>
                <c:pt idx="2">
                  <c:v>Prosinec</c:v>
                </c:pt>
              </c:strCache>
            </c:strRef>
          </c:cat>
          <c:val>
            <c:numRef>
              <c:f>('8.9'!$B$15,'8.9'!$D$15,'8.9'!$F$15)</c:f>
              <c:numCache>
                <c:formatCode>#,##0.0</c:formatCode>
                <c:ptCount val="3"/>
                <c:pt idx="0">
                  <c:v>6506.1260000000002</c:v>
                </c:pt>
                <c:pt idx="1">
                  <c:v>7538.5649999999996</c:v>
                </c:pt>
                <c:pt idx="2">
                  <c:v>16565.650000000001</c:v>
                </c:pt>
              </c:numCache>
            </c:numRef>
          </c:val>
        </c:ser>
        <c:ser>
          <c:idx val="7"/>
          <c:order val="7"/>
          <c:tx>
            <c:strRef>
              <c:f>'8.9'!$A$16</c:f>
              <c:strCache>
                <c:ptCount val="1"/>
                <c:pt idx="0">
                  <c:v>Jaderné palivo</c:v>
                </c:pt>
              </c:strCache>
            </c:strRef>
          </c:tx>
          <c:invertIfNegative val="0"/>
          <c:cat>
            <c:strRef>
              <c:f>'8.9'!$B$2:$D$2</c:f>
              <c:strCache>
                <c:ptCount val="3"/>
                <c:pt idx="0">
                  <c:v>Říjen</c:v>
                </c:pt>
                <c:pt idx="1">
                  <c:v>Listopad</c:v>
                </c:pt>
                <c:pt idx="2">
                  <c:v>Prosinec</c:v>
                </c:pt>
              </c:strCache>
            </c:strRef>
          </c:cat>
          <c:val>
            <c:numRef>
              <c:f>('8.9'!$B$16,'8.9'!$D$16,'8.9'!$F$16)</c:f>
              <c:numCache>
                <c:formatCode>#,##0.0</c:formatCode>
                <c:ptCount val="3"/>
                <c:pt idx="0">
                  <c:v>0</c:v>
                </c:pt>
                <c:pt idx="1">
                  <c:v>0</c:v>
                </c:pt>
                <c:pt idx="2">
                  <c:v>0</c:v>
                </c:pt>
              </c:numCache>
            </c:numRef>
          </c:val>
        </c:ser>
        <c:ser>
          <c:idx val="8"/>
          <c:order val="8"/>
          <c:tx>
            <c:strRef>
              <c:f>'8.9'!$A$17</c:f>
              <c:strCache>
                <c:ptCount val="1"/>
                <c:pt idx="0">
                  <c:v>Koks</c:v>
                </c:pt>
              </c:strCache>
            </c:strRef>
          </c:tx>
          <c:invertIfNegative val="0"/>
          <c:cat>
            <c:strRef>
              <c:f>'8.9'!$B$2:$D$2</c:f>
              <c:strCache>
                <c:ptCount val="3"/>
                <c:pt idx="0">
                  <c:v>Říjen</c:v>
                </c:pt>
                <c:pt idx="1">
                  <c:v>Listopad</c:v>
                </c:pt>
                <c:pt idx="2">
                  <c:v>Prosinec</c:v>
                </c:pt>
              </c:strCache>
            </c:strRef>
          </c:cat>
          <c:val>
            <c:numRef>
              <c:f>('8.9'!$B$17,'8.9'!$D$17,'8.9'!$F$17)</c:f>
              <c:numCache>
                <c:formatCode>#,##0.0</c:formatCode>
                <c:ptCount val="3"/>
                <c:pt idx="0">
                  <c:v>0</c:v>
                </c:pt>
                <c:pt idx="1">
                  <c:v>0</c:v>
                </c:pt>
                <c:pt idx="2">
                  <c:v>0</c:v>
                </c:pt>
              </c:numCache>
            </c:numRef>
          </c:val>
        </c:ser>
        <c:ser>
          <c:idx val="9"/>
          <c:order val="9"/>
          <c:tx>
            <c:strRef>
              <c:f>'8.9'!$A$18</c:f>
              <c:strCache>
                <c:ptCount val="1"/>
                <c:pt idx="0">
                  <c:v>Odpadní teplo</c:v>
                </c:pt>
              </c:strCache>
            </c:strRef>
          </c:tx>
          <c:invertIfNegative val="0"/>
          <c:cat>
            <c:strRef>
              <c:f>'8.9'!$B$2:$D$2</c:f>
              <c:strCache>
                <c:ptCount val="3"/>
                <c:pt idx="0">
                  <c:v>Říjen</c:v>
                </c:pt>
                <c:pt idx="1">
                  <c:v>Listopad</c:v>
                </c:pt>
                <c:pt idx="2">
                  <c:v>Prosinec</c:v>
                </c:pt>
              </c:strCache>
            </c:strRef>
          </c:cat>
          <c:val>
            <c:numRef>
              <c:f>('8.9'!$B$18,'8.9'!$D$18,'8.9'!$F$18)</c:f>
              <c:numCache>
                <c:formatCode>#,##0.0</c:formatCode>
                <c:ptCount val="3"/>
                <c:pt idx="0">
                  <c:v>283.7</c:v>
                </c:pt>
                <c:pt idx="1">
                  <c:v>350.6</c:v>
                </c:pt>
                <c:pt idx="2">
                  <c:v>385.8</c:v>
                </c:pt>
              </c:numCache>
            </c:numRef>
          </c:val>
        </c:ser>
        <c:ser>
          <c:idx val="10"/>
          <c:order val="10"/>
          <c:tx>
            <c:strRef>
              <c:f>'8.9'!$A$19</c:f>
              <c:strCache>
                <c:ptCount val="1"/>
                <c:pt idx="0">
                  <c:v>Ostatní kapalná paliva</c:v>
                </c:pt>
              </c:strCache>
            </c:strRef>
          </c:tx>
          <c:invertIfNegative val="0"/>
          <c:cat>
            <c:strRef>
              <c:f>'8.9'!$B$2:$D$2</c:f>
              <c:strCache>
                <c:ptCount val="3"/>
                <c:pt idx="0">
                  <c:v>Říjen</c:v>
                </c:pt>
                <c:pt idx="1">
                  <c:v>Listopad</c:v>
                </c:pt>
                <c:pt idx="2">
                  <c:v>Prosinec</c:v>
                </c:pt>
              </c:strCache>
            </c:strRef>
          </c:cat>
          <c:val>
            <c:numRef>
              <c:f>('8.9'!$B$19,'8.9'!$D$19,'8.9'!$F$19)</c:f>
              <c:numCache>
                <c:formatCode>#,##0.0</c:formatCode>
                <c:ptCount val="3"/>
                <c:pt idx="0">
                  <c:v>0</c:v>
                </c:pt>
                <c:pt idx="1">
                  <c:v>0</c:v>
                </c:pt>
                <c:pt idx="2">
                  <c:v>0</c:v>
                </c:pt>
              </c:numCache>
            </c:numRef>
          </c:val>
        </c:ser>
        <c:ser>
          <c:idx val="11"/>
          <c:order val="11"/>
          <c:tx>
            <c:strRef>
              <c:f>'8.9'!$A$20</c:f>
              <c:strCache>
                <c:ptCount val="1"/>
                <c:pt idx="0">
                  <c:v>Ostatní pevná paliva</c:v>
                </c:pt>
              </c:strCache>
            </c:strRef>
          </c:tx>
          <c:invertIfNegative val="0"/>
          <c:cat>
            <c:strRef>
              <c:f>'8.9'!$B$2:$D$2</c:f>
              <c:strCache>
                <c:ptCount val="3"/>
                <c:pt idx="0">
                  <c:v>Říjen</c:v>
                </c:pt>
                <c:pt idx="1">
                  <c:v>Listopad</c:v>
                </c:pt>
                <c:pt idx="2">
                  <c:v>Prosinec</c:v>
                </c:pt>
              </c:strCache>
            </c:strRef>
          </c:cat>
          <c:val>
            <c:numRef>
              <c:f>('8.9'!$B$20,'8.9'!$D$20,'8.9'!$F$20)</c:f>
              <c:numCache>
                <c:formatCode>#,##0.0</c:formatCode>
                <c:ptCount val="3"/>
                <c:pt idx="0">
                  <c:v>55686</c:v>
                </c:pt>
                <c:pt idx="1">
                  <c:v>62432</c:v>
                </c:pt>
                <c:pt idx="2">
                  <c:v>69924</c:v>
                </c:pt>
              </c:numCache>
            </c:numRef>
          </c:val>
        </c:ser>
        <c:ser>
          <c:idx val="12"/>
          <c:order val="12"/>
          <c:tx>
            <c:strRef>
              <c:f>'8.9'!$A$21</c:f>
              <c:strCache>
                <c:ptCount val="1"/>
                <c:pt idx="0">
                  <c:v>Ostatní plyny</c:v>
                </c:pt>
              </c:strCache>
            </c:strRef>
          </c:tx>
          <c:invertIfNegative val="0"/>
          <c:cat>
            <c:strRef>
              <c:f>'8.9'!$B$2:$D$2</c:f>
              <c:strCache>
                <c:ptCount val="3"/>
                <c:pt idx="0">
                  <c:v>Říjen</c:v>
                </c:pt>
                <c:pt idx="1">
                  <c:v>Listopad</c:v>
                </c:pt>
                <c:pt idx="2">
                  <c:v>Prosinec</c:v>
                </c:pt>
              </c:strCache>
            </c:strRef>
          </c:cat>
          <c:val>
            <c:numRef>
              <c:f>('8.9'!$B$21,'8.9'!$D$21,'8.9'!$F$21)</c:f>
              <c:numCache>
                <c:formatCode>#,##0.0</c:formatCode>
                <c:ptCount val="3"/>
                <c:pt idx="0">
                  <c:v>0</c:v>
                </c:pt>
                <c:pt idx="1">
                  <c:v>0</c:v>
                </c:pt>
                <c:pt idx="2">
                  <c:v>0</c:v>
                </c:pt>
              </c:numCache>
            </c:numRef>
          </c:val>
        </c:ser>
        <c:ser>
          <c:idx val="13"/>
          <c:order val="13"/>
          <c:tx>
            <c:strRef>
              <c:f>'8.9'!$A$22</c:f>
              <c:strCache>
                <c:ptCount val="1"/>
                <c:pt idx="0">
                  <c:v>Ostatní</c:v>
                </c:pt>
              </c:strCache>
            </c:strRef>
          </c:tx>
          <c:invertIfNegative val="0"/>
          <c:cat>
            <c:strRef>
              <c:f>'8.9'!$B$2:$D$2</c:f>
              <c:strCache>
                <c:ptCount val="3"/>
                <c:pt idx="0">
                  <c:v>Říjen</c:v>
                </c:pt>
                <c:pt idx="1">
                  <c:v>Listopad</c:v>
                </c:pt>
                <c:pt idx="2">
                  <c:v>Prosinec</c:v>
                </c:pt>
              </c:strCache>
            </c:strRef>
          </c:cat>
          <c:val>
            <c:numRef>
              <c:f>('8.9'!$B$22,'8.9'!$D$22,'8.9'!$F$22)</c:f>
              <c:numCache>
                <c:formatCode>#,##0.0</c:formatCode>
                <c:ptCount val="3"/>
                <c:pt idx="0">
                  <c:v>0</c:v>
                </c:pt>
                <c:pt idx="1">
                  <c:v>0</c:v>
                </c:pt>
                <c:pt idx="2">
                  <c:v>0</c:v>
                </c:pt>
              </c:numCache>
            </c:numRef>
          </c:val>
        </c:ser>
        <c:ser>
          <c:idx val="14"/>
          <c:order val="14"/>
          <c:tx>
            <c:strRef>
              <c:f>'8.9'!$A$23</c:f>
              <c:strCache>
                <c:ptCount val="1"/>
                <c:pt idx="0">
                  <c:v>Topné oleje</c:v>
                </c:pt>
              </c:strCache>
            </c:strRef>
          </c:tx>
          <c:invertIfNegative val="0"/>
          <c:cat>
            <c:strRef>
              <c:f>'8.9'!$B$2:$D$2</c:f>
              <c:strCache>
                <c:ptCount val="3"/>
                <c:pt idx="0">
                  <c:v>Říjen</c:v>
                </c:pt>
                <c:pt idx="1">
                  <c:v>Listopad</c:v>
                </c:pt>
                <c:pt idx="2">
                  <c:v>Prosinec</c:v>
                </c:pt>
              </c:strCache>
            </c:strRef>
          </c:cat>
          <c:val>
            <c:numRef>
              <c:f>('8.9'!$B$23,'8.9'!$D$23,'8.9'!$F$23)</c:f>
              <c:numCache>
                <c:formatCode>#,##0.0</c:formatCode>
                <c:ptCount val="3"/>
                <c:pt idx="0">
                  <c:v>0</c:v>
                </c:pt>
                <c:pt idx="1">
                  <c:v>27.54</c:v>
                </c:pt>
                <c:pt idx="2">
                  <c:v>0</c:v>
                </c:pt>
              </c:numCache>
            </c:numRef>
          </c:val>
        </c:ser>
        <c:ser>
          <c:idx val="15"/>
          <c:order val="15"/>
          <c:tx>
            <c:strRef>
              <c:f>'8.9'!$A$24</c:f>
              <c:strCache>
                <c:ptCount val="1"/>
                <c:pt idx="0">
                  <c:v>Zemní plyn</c:v>
                </c:pt>
              </c:strCache>
            </c:strRef>
          </c:tx>
          <c:invertIfNegative val="0"/>
          <c:cat>
            <c:strRef>
              <c:f>'8.9'!$B$2:$D$2</c:f>
              <c:strCache>
                <c:ptCount val="3"/>
                <c:pt idx="0">
                  <c:v>Říjen</c:v>
                </c:pt>
                <c:pt idx="1">
                  <c:v>Listopad</c:v>
                </c:pt>
                <c:pt idx="2">
                  <c:v>Prosinec</c:v>
                </c:pt>
              </c:strCache>
            </c:strRef>
          </c:cat>
          <c:val>
            <c:numRef>
              <c:f>('8.9'!$B$24,'8.9'!$D$24,'8.9'!$F$24)</c:f>
              <c:numCache>
                <c:formatCode>#,##0.0</c:formatCode>
                <c:ptCount val="3"/>
                <c:pt idx="0">
                  <c:v>99111.754415382034</c:v>
                </c:pt>
                <c:pt idx="1">
                  <c:v>167020.42141777405</c:v>
                </c:pt>
                <c:pt idx="2">
                  <c:v>224731.41842046991</c:v>
                </c:pt>
              </c:numCache>
            </c:numRef>
          </c:val>
        </c:ser>
        <c:dLbls>
          <c:showLegendKey val="0"/>
          <c:showVal val="0"/>
          <c:showCatName val="0"/>
          <c:showSerName val="0"/>
          <c:showPercent val="0"/>
          <c:showBubbleSize val="0"/>
        </c:dLbls>
        <c:gapWidth val="150"/>
        <c:overlap val="100"/>
        <c:axId val="285915392"/>
        <c:axId val="285917184"/>
      </c:barChart>
      <c:catAx>
        <c:axId val="285915392"/>
        <c:scaling>
          <c:orientation val="minMax"/>
        </c:scaling>
        <c:delete val="0"/>
        <c:axPos val="b"/>
        <c:numFmt formatCode="General" sourceLinked="1"/>
        <c:majorTickMark val="none"/>
        <c:minorTickMark val="none"/>
        <c:tickLblPos val="nextTo"/>
        <c:txPr>
          <a:bodyPr/>
          <a:lstStyle/>
          <a:p>
            <a:pPr>
              <a:defRPr sz="900"/>
            </a:pPr>
            <a:endParaRPr lang="cs-CZ"/>
          </a:p>
        </c:txPr>
        <c:crossAx val="285917184"/>
        <c:crosses val="autoZero"/>
        <c:auto val="1"/>
        <c:lblAlgn val="ctr"/>
        <c:lblOffset val="100"/>
        <c:noMultiLvlLbl val="0"/>
      </c:catAx>
      <c:valAx>
        <c:axId val="285917184"/>
        <c:scaling>
          <c:orientation val="minMax"/>
          <c:max val="5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85915392"/>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'8.10'!$M$9:$M$24</c:f>
              <c:numCache>
                <c:formatCode>0.0%</c:formatCode>
                <c:ptCount val="16"/>
              </c:numCache>
            </c:numRef>
          </c:cat>
          <c:val>
            <c:numRef>
              <c:f>'8.10'!$M$9:$M$24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'8.10'!$M$26:$M$33</c:f>
              <c:numCache>
                <c:formatCode>#,##0.0</c:formatCode>
                <c:ptCount val="8"/>
              </c:numCache>
            </c:numRef>
          </c:cat>
          <c:val>
            <c:numRef>
              <c:f>'8.10'!$M$26:$M$33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'8.10'!$A$26</c:f>
              <c:strCache>
                <c:ptCount val="1"/>
                <c:pt idx="0">
                  <c:v>Průmysl</c:v>
                </c:pt>
              </c:strCache>
            </c:strRef>
          </c:tx>
          <c:invertIfNegative val="0"/>
          <c:cat>
            <c:strRef>
              <c:f>'8.10'!$B$2:$D$2</c:f>
              <c:strCache>
                <c:ptCount val="3"/>
                <c:pt idx="0">
                  <c:v>Říjen</c:v>
                </c:pt>
                <c:pt idx="1">
                  <c:v>Listopad</c:v>
                </c:pt>
                <c:pt idx="2">
                  <c:v>Prosinec</c:v>
                </c:pt>
              </c:strCache>
            </c:strRef>
          </c:cat>
          <c:val>
            <c:numRef>
              <c:f>('8.10'!$B$26,'8.10'!$D$26,'8.10'!$F$26)</c:f>
              <c:numCache>
                <c:formatCode>#,##0.0</c:formatCode>
                <c:ptCount val="3"/>
                <c:pt idx="0">
                  <c:v>453415.76400000002</c:v>
                </c:pt>
                <c:pt idx="1">
                  <c:v>549764.054</c:v>
                </c:pt>
                <c:pt idx="2">
                  <c:v>641810.10599999991</c:v>
                </c:pt>
              </c:numCache>
            </c:numRef>
          </c:val>
        </c:ser>
        <c:ser>
          <c:idx val="1"/>
          <c:order val="1"/>
          <c:tx>
            <c:strRef>
              <c:f>'8.10'!$A$27</c:f>
              <c:strCache>
                <c:ptCount val="1"/>
                <c:pt idx="0">
                  <c:v>Energetika</c:v>
                </c:pt>
              </c:strCache>
            </c:strRef>
          </c:tx>
          <c:invertIfNegative val="0"/>
          <c:cat>
            <c:strRef>
              <c:f>'8.10'!$B$2:$D$2</c:f>
              <c:strCache>
                <c:ptCount val="3"/>
                <c:pt idx="0">
                  <c:v>Říjen</c:v>
                </c:pt>
                <c:pt idx="1">
                  <c:v>Listopad</c:v>
                </c:pt>
                <c:pt idx="2">
                  <c:v>Prosinec</c:v>
                </c:pt>
              </c:strCache>
            </c:strRef>
          </c:cat>
          <c:val>
            <c:numRef>
              <c:f>('8.10'!$B$27,'8.10'!$D$27,'8.10'!$F$27)</c:f>
              <c:numCache>
                <c:formatCode>#,##0.0</c:formatCode>
                <c:ptCount val="3"/>
                <c:pt idx="0">
                  <c:v>61128.892000000007</c:v>
                </c:pt>
                <c:pt idx="1">
                  <c:v>88322.073000000004</c:v>
                </c:pt>
                <c:pt idx="2">
                  <c:v>116121.412</c:v>
                </c:pt>
              </c:numCache>
            </c:numRef>
          </c:val>
        </c:ser>
        <c:ser>
          <c:idx val="2"/>
          <c:order val="2"/>
          <c:tx>
            <c:strRef>
              <c:f>'8.10'!$A$28</c:f>
              <c:strCache>
                <c:ptCount val="1"/>
                <c:pt idx="0">
                  <c:v>Doprava</c:v>
                </c:pt>
              </c:strCache>
            </c:strRef>
          </c:tx>
          <c:invertIfNegative val="0"/>
          <c:cat>
            <c:strRef>
              <c:f>'8.10'!$B$2:$D$2</c:f>
              <c:strCache>
                <c:ptCount val="3"/>
                <c:pt idx="0">
                  <c:v>Říjen</c:v>
                </c:pt>
                <c:pt idx="1">
                  <c:v>Listopad</c:v>
                </c:pt>
                <c:pt idx="2">
                  <c:v>Prosinec</c:v>
                </c:pt>
              </c:strCache>
            </c:strRef>
          </c:cat>
          <c:val>
            <c:numRef>
              <c:f>('8.10'!$B$28,'8.10'!$D$28,'8.10'!$F$28)</c:f>
              <c:numCache>
                <c:formatCode>#,##0.0</c:formatCode>
                <c:ptCount val="3"/>
                <c:pt idx="0">
                  <c:v>675.63800000000003</c:v>
                </c:pt>
                <c:pt idx="1">
                  <c:v>1467.7069999999999</c:v>
                </c:pt>
                <c:pt idx="2">
                  <c:v>2233.5360000000001</c:v>
                </c:pt>
              </c:numCache>
            </c:numRef>
          </c:val>
        </c:ser>
        <c:ser>
          <c:idx val="3"/>
          <c:order val="3"/>
          <c:tx>
            <c:strRef>
              <c:f>'8.10'!$A$29</c:f>
              <c:strCache>
                <c:ptCount val="1"/>
                <c:pt idx="0">
                  <c:v>Stavebnictví</c:v>
                </c:pt>
              </c:strCache>
            </c:strRef>
          </c:tx>
          <c:invertIfNegative val="0"/>
          <c:cat>
            <c:strRef>
              <c:f>'8.10'!$B$2:$D$2</c:f>
              <c:strCache>
                <c:ptCount val="3"/>
                <c:pt idx="0">
                  <c:v>Říjen</c:v>
                </c:pt>
                <c:pt idx="1">
                  <c:v>Listopad</c:v>
                </c:pt>
                <c:pt idx="2">
                  <c:v>Prosinec</c:v>
                </c:pt>
              </c:strCache>
            </c:strRef>
          </c:cat>
          <c:val>
            <c:numRef>
              <c:f>('8.10'!$B$29,'8.10'!$D$29,'8.10'!$F$29)</c:f>
              <c:numCache>
                <c:formatCode>#,##0.0</c:formatCode>
                <c:ptCount val="3"/>
                <c:pt idx="0">
                  <c:v>5509.39</c:v>
                </c:pt>
                <c:pt idx="1">
                  <c:v>8446.9709999999995</c:v>
                </c:pt>
                <c:pt idx="2">
                  <c:v>10634.177</c:v>
                </c:pt>
              </c:numCache>
            </c:numRef>
          </c:val>
        </c:ser>
        <c:ser>
          <c:idx val="4"/>
          <c:order val="4"/>
          <c:tx>
            <c:strRef>
              <c:f>'8.10'!$A$30</c:f>
              <c:strCache>
                <c:ptCount val="1"/>
                <c:pt idx="0">
                  <c:v>Zemědělství a lesnictví</c:v>
                </c:pt>
              </c:strCache>
            </c:strRef>
          </c:tx>
          <c:invertIfNegative val="0"/>
          <c:cat>
            <c:strRef>
              <c:f>'8.10'!$B$2:$D$2</c:f>
              <c:strCache>
                <c:ptCount val="3"/>
                <c:pt idx="0">
                  <c:v>Říjen</c:v>
                </c:pt>
                <c:pt idx="1">
                  <c:v>Listopad</c:v>
                </c:pt>
                <c:pt idx="2">
                  <c:v>Prosinec</c:v>
                </c:pt>
              </c:strCache>
            </c:strRef>
          </c:cat>
          <c:val>
            <c:numRef>
              <c:f>('8.10'!$B$30,'8.10'!$D$30,'8.10'!$F$30)</c:f>
              <c:numCache>
                <c:formatCode>#,##0.0</c:formatCode>
                <c:ptCount val="3"/>
                <c:pt idx="0">
                  <c:v>73.88</c:v>
                </c:pt>
                <c:pt idx="1">
                  <c:v>403.53</c:v>
                </c:pt>
                <c:pt idx="2">
                  <c:v>587.64</c:v>
                </c:pt>
              </c:numCache>
            </c:numRef>
          </c:val>
        </c:ser>
        <c:ser>
          <c:idx val="5"/>
          <c:order val="5"/>
          <c:tx>
            <c:strRef>
              <c:f>'8.10'!$A$31</c:f>
              <c:strCache>
                <c:ptCount val="1"/>
                <c:pt idx="0">
                  <c:v>Domácnosti</c:v>
                </c:pt>
              </c:strCache>
            </c:strRef>
          </c:tx>
          <c:invertIfNegative val="0"/>
          <c:cat>
            <c:strRef>
              <c:f>'8.10'!$B$2:$D$2</c:f>
              <c:strCache>
                <c:ptCount val="3"/>
                <c:pt idx="0">
                  <c:v>Říjen</c:v>
                </c:pt>
                <c:pt idx="1">
                  <c:v>Listopad</c:v>
                </c:pt>
                <c:pt idx="2">
                  <c:v>Prosinec</c:v>
                </c:pt>
              </c:strCache>
            </c:strRef>
          </c:cat>
          <c:val>
            <c:numRef>
              <c:f>('8.10'!$B$31,'8.10'!$D$31,'8.10'!$F$31)</c:f>
              <c:numCache>
                <c:formatCode>#,##0.0</c:formatCode>
                <c:ptCount val="3"/>
                <c:pt idx="0">
                  <c:v>288574.57800000004</c:v>
                </c:pt>
                <c:pt idx="1">
                  <c:v>422050.59299999988</c:v>
                </c:pt>
                <c:pt idx="2">
                  <c:v>587589.50599999994</c:v>
                </c:pt>
              </c:numCache>
            </c:numRef>
          </c:val>
        </c:ser>
        <c:ser>
          <c:idx val="6"/>
          <c:order val="6"/>
          <c:tx>
            <c:strRef>
              <c:f>'8.10'!$A$32</c:f>
              <c:strCache>
                <c:ptCount val="1"/>
                <c:pt idx="0">
                  <c:v>Obchod, služby, školství, zdravotnictví</c:v>
                </c:pt>
              </c:strCache>
            </c:strRef>
          </c:tx>
          <c:invertIfNegative val="0"/>
          <c:cat>
            <c:strRef>
              <c:f>'8.10'!$B$2:$D$2</c:f>
              <c:strCache>
                <c:ptCount val="3"/>
                <c:pt idx="0">
                  <c:v>Říjen</c:v>
                </c:pt>
                <c:pt idx="1">
                  <c:v>Listopad</c:v>
                </c:pt>
                <c:pt idx="2">
                  <c:v>Prosinec</c:v>
                </c:pt>
              </c:strCache>
            </c:strRef>
          </c:cat>
          <c:val>
            <c:numRef>
              <c:f>('8.10'!$B$32,'8.10'!$D$32,'8.10'!$F$32)</c:f>
              <c:numCache>
                <c:formatCode>#,##0.0</c:formatCode>
                <c:ptCount val="3"/>
                <c:pt idx="0">
                  <c:v>206634.58900000004</c:v>
                </c:pt>
                <c:pt idx="1">
                  <c:v>316364.13199999993</c:v>
                </c:pt>
                <c:pt idx="2">
                  <c:v>437433.05600000004</c:v>
                </c:pt>
              </c:numCache>
            </c:numRef>
          </c:val>
        </c:ser>
        <c:ser>
          <c:idx val="7"/>
          <c:order val="7"/>
          <c:tx>
            <c:strRef>
              <c:f>'8.10'!$A$33</c:f>
              <c:strCache>
                <c:ptCount val="1"/>
                <c:pt idx="0">
                  <c:v>Ostatní</c:v>
                </c:pt>
              </c:strCache>
            </c:strRef>
          </c:tx>
          <c:invertIfNegative val="0"/>
          <c:cat>
            <c:strRef>
              <c:f>'8.10'!$B$2:$D$2</c:f>
              <c:strCache>
                <c:ptCount val="3"/>
                <c:pt idx="0">
                  <c:v>Říjen</c:v>
                </c:pt>
                <c:pt idx="1">
                  <c:v>Listopad</c:v>
                </c:pt>
                <c:pt idx="2">
                  <c:v>Prosinec</c:v>
                </c:pt>
              </c:strCache>
            </c:strRef>
          </c:cat>
          <c:val>
            <c:numRef>
              <c:f>('8.10'!$B$33,'8.10'!$D$33,'8.10'!$F$33)</c:f>
              <c:numCache>
                <c:formatCode>#,##0.0</c:formatCode>
                <c:ptCount val="3"/>
                <c:pt idx="0">
                  <c:v>1341.96</c:v>
                </c:pt>
                <c:pt idx="1">
                  <c:v>2290.0700000000002</c:v>
                </c:pt>
                <c:pt idx="2">
                  <c:v>3227.3100000000004</c:v>
                </c:pt>
              </c:numCache>
            </c:numRef>
          </c:val>
        </c:ser>
        <c:dLbls>
          <c:showLegendKey val="0"/>
          <c:showVal val="0"/>
          <c:showCatName val="0"/>
          <c:showSerName val="0"/>
          <c:showPercent val="0"/>
          <c:showBubbleSize val="0"/>
        </c:dLbls>
        <c:gapWidth val="150"/>
        <c:overlap val="100"/>
        <c:axId val="286598656"/>
        <c:axId val="286600192"/>
      </c:barChart>
      <c:catAx>
        <c:axId val="286598656"/>
        <c:scaling>
          <c:orientation val="minMax"/>
        </c:scaling>
        <c:delete val="0"/>
        <c:axPos val="b"/>
        <c:numFmt formatCode="General" sourceLinked="1"/>
        <c:majorTickMark val="none"/>
        <c:minorTickMark val="none"/>
        <c:tickLblPos val="nextTo"/>
        <c:txPr>
          <a:bodyPr/>
          <a:lstStyle/>
          <a:p>
            <a:pPr>
              <a:defRPr sz="900"/>
            </a:pPr>
            <a:endParaRPr lang="cs-CZ"/>
          </a:p>
        </c:txPr>
        <c:crossAx val="286600192"/>
        <c:crosses val="autoZero"/>
        <c:auto val="1"/>
        <c:lblAlgn val="ctr"/>
        <c:lblOffset val="100"/>
        <c:noMultiLvlLbl val="0"/>
      </c:catAx>
      <c:valAx>
        <c:axId val="286600192"/>
        <c:scaling>
          <c:orientation val="minMax"/>
          <c:max val="8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86598656"/>
        <c:crosses val="autoZero"/>
        <c:crossBetween val="between"/>
        <c:majorUnit val="20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'8.10'!$G$38</c:f>
              <c:strCache>
                <c:ptCount val="1"/>
                <c:pt idx="0">
                  <c:v>dodávkách ČR</c:v>
                </c:pt>
              </c:strCache>
            </c:strRef>
          </c:tx>
          <c:invertIfNegative val="0"/>
          <c:val>
            <c:numRef>
              <c:f>'8.10'!$H$38</c:f>
              <c:numCache>
                <c:formatCode>0.0%</c:formatCode>
                <c:ptCount val="1"/>
                <c:pt idx="0">
                  <c:v>0.17560072183563152</c:v>
                </c:pt>
              </c:numCache>
            </c:numRef>
          </c:val>
        </c:ser>
        <c:ser>
          <c:idx val="1"/>
          <c:order val="1"/>
          <c:tx>
            <c:strRef>
              <c:f>'8.10'!$G$37</c:f>
              <c:strCache>
                <c:ptCount val="1"/>
                <c:pt idx="0">
                  <c:v>výrobě</c:v>
                </c:pt>
              </c:strCache>
            </c:strRef>
          </c:tx>
          <c:invertIfNegative val="0"/>
          <c:val>
            <c:numRef>
              <c:f>'8.10'!$H$37</c:f>
              <c:numCache>
                <c:formatCode>0.0%</c:formatCode>
                <c:ptCount val="1"/>
                <c:pt idx="0">
                  <c:v>0.19105741855334535</c:v>
                </c:pt>
              </c:numCache>
            </c:numRef>
          </c:val>
        </c:ser>
        <c:ser>
          <c:idx val="0"/>
          <c:order val="2"/>
          <c:tx>
            <c:strRef>
              <c:f>'8.10'!$G$36</c:f>
              <c:strCache>
                <c:ptCount val="1"/>
                <c:pt idx="0">
                  <c:v>instalovaném výkonu</c:v>
                </c:pt>
              </c:strCache>
            </c:strRef>
          </c:tx>
          <c:invertIfNegative val="0"/>
          <c:val>
            <c:numRef>
              <c:f>'8.10'!$H$36</c:f>
              <c:numCache>
                <c:formatCode>0.0%</c:formatCode>
                <c:ptCount val="1"/>
                <c:pt idx="0">
                  <c:v>0.17337504959274083</c:v>
                </c:pt>
              </c:numCache>
            </c:numRef>
          </c:val>
        </c:ser>
        <c:dLbls>
          <c:showLegendKey val="0"/>
          <c:showVal val="0"/>
          <c:showCatName val="0"/>
          <c:showSerName val="0"/>
          <c:showPercent val="0"/>
          <c:showBubbleSize val="0"/>
        </c:dLbls>
        <c:gapWidth val="150"/>
        <c:axId val="286630272"/>
        <c:axId val="286631808"/>
      </c:barChart>
      <c:catAx>
        <c:axId val="286630272"/>
        <c:scaling>
          <c:orientation val="minMax"/>
        </c:scaling>
        <c:delete val="1"/>
        <c:axPos val="l"/>
        <c:numFmt formatCode="0.0%" sourceLinked="1"/>
        <c:majorTickMark val="none"/>
        <c:minorTickMark val="none"/>
        <c:tickLblPos val="nextTo"/>
        <c:crossAx val="286631808"/>
        <c:crosses val="autoZero"/>
        <c:auto val="1"/>
        <c:lblAlgn val="ctr"/>
        <c:lblOffset val="100"/>
        <c:noMultiLvlLbl val="0"/>
      </c:catAx>
      <c:valAx>
        <c:axId val="28663180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6630272"/>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a:t>
            </a:r>
            <a:r>
              <a:rPr lang="en-US" sz="1000"/>
              <a:t> krajích ČR</a:t>
            </a:r>
            <a:r>
              <a:rPr lang="cs-CZ" sz="1000"/>
              <a:t> </a:t>
            </a:r>
            <a:r>
              <a:rPr lang="en-US" sz="1000"/>
              <a:t>[</a:t>
            </a:r>
            <a:r>
              <a:rPr lang="cs-CZ" sz="1000"/>
              <a:t>TJ</a:t>
            </a:r>
            <a:r>
              <a:rPr lang="en-US" sz="1000"/>
              <a:t>]</a:t>
            </a:r>
          </a:p>
        </c:rich>
      </c:tx>
      <c:layout/>
      <c:overlay val="0"/>
      <c:spPr>
        <a:solidFill>
          <a:sysClr val="window" lastClr="FFFFFF"/>
        </a:solidFill>
      </c:spPr>
    </c:title>
    <c:autoTitleDeleted val="0"/>
    <c:plotArea>
      <c:layout>
        <c:manualLayout>
          <c:layoutTarget val="inner"/>
          <c:xMode val="edge"/>
          <c:yMode val="edge"/>
          <c:x val="8.7570300223306599E-2"/>
          <c:y val="0.11358237739415646"/>
          <c:w val="0.90111107863072848"/>
          <c:h val="0.82452995279018526"/>
        </c:manualLayout>
      </c:layout>
      <c:barChart>
        <c:barDir val="col"/>
        <c:grouping val="stacked"/>
        <c:varyColors val="0"/>
        <c:ser>
          <c:idx val="0"/>
          <c:order val="0"/>
          <c:tx>
            <c:strRef>
              <c:f>'5.2'!$A$7</c:f>
              <c:strCache>
                <c:ptCount val="1"/>
                <c:pt idx="0">
                  <c:v>Hlavní město Praha</c:v>
                </c:pt>
              </c:strCache>
            </c:strRef>
          </c:tx>
          <c:invertIfNegative val="0"/>
          <c:val>
            <c:numRef>
              <c:f>'5.2'!$B$7:$M$7</c:f>
              <c:numCache>
                <c:formatCode>#,##0.0</c:formatCode>
                <c:ptCount val="12"/>
                <c:pt idx="0">
                  <c:v>626.9402060000001</c:v>
                </c:pt>
                <c:pt idx="1">
                  <c:v>737.84062300000005</c:v>
                </c:pt>
                <c:pt idx="2">
                  <c:v>693.19458599999996</c:v>
                </c:pt>
                <c:pt idx="3">
                  <c:v>284.60762399999999</c:v>
                </c:pt>
                <c:pt idx="4">
                  <c:v>171.30938</c:v>
                </c:pt>
                <c:pt idx="5">
                  <c:v>155.38716399999998</c:v>
                </c:pt>
                <c:pt idx="6">
                  <c:v>214.224054</c:v>
                </c:pt>
                <c:pt idx="7">
                  <c:v>137.28584699999996</c:v>
                </c:pt>
                <c:pt idx="8">
                  <c:v>145.587819</c:v>
                </c:pt>
                <c:pt idx="9">
                  <c:v>325.719652</c:v>
                </c:pt>
                <c:pt idx="10">
                  <c:v>464.49464300000005</c:v>
                </c:pt>
                <c:pt idx="11">
                  <c:v>561.27487499999995</c:v>
                </c:pt>
              </c:numCache>
            </c:numRef>
          </c:val>
        </c:ser>
        <c:ser>
          <c:idx val="1"/>
          <c:order val="1"/>
          <c:tx>
            <c:strRef>
              <c:f>'5.2'!$A$8</c:f>
              <c:strCache>
                <c:ptCount val="1"/>
                <c:pt idx="0">
                  <c:v>Jihočeský kraj</c:v>
                </c:pt>
              </c:strCache>
            </c:strRef>
          </c:tx>
          <c:invertIfNegative val="0"/>
          <c:val>
            <c:numRef>
              <c:f>'5.2'!$B$8:$M$8</c:f>
              <c:numCache>
                <c:formatCode>#,##0.0</c:formatCode>
                <c:ptCount val="12"/>
                <c:pt idx="0">
                  <c:v>691.88573399999984</c:v>
                </c:pt>
                <c:pt idx="1">
                  <c:v>740.52347499999996</c:v>
                </c:pt>
                <c:pt idx="2">
                  <c:v>708.22212799999954</c:v>
                </c:pt>
                <c:pt idx="3">
                  <c:v>318.12370899999996</c:v>
                </c:pt>
                <c:pt idx="4">
                  <c:v>210.66516699999994</c:v>
                </c:pt>
                <c:pt idx="5">
                  <c:v>172.22889600000005</c:v>
                </c:pt>
                <c:pt idx="6">
                  <c:v>167.68741299999999</c:v>
                </c:pt>
                <c:pt idx="7">
                  <c:v>159.34529000000001</c:v>
                </c:pt>
                <c:pt idx="8">
                  <c:v>208.52222499999993</c:v>
                </c:pt>
                <c:pt idx="9">
                  <c:v>359.94079499999992</c:v>
                </c:pt>
                <c:pt idx="10">
                  <c:v>535.68227799999988</c:v>
                </c:pt>
                <c:pt idx="11">
                  <c:v>644.88426300000003</c:v>
                </c:pt>
              </c:numCache>
            </c:numRef>
          </c:val>
        </c:ser>
        <c:ser>
          <c:idx val="2"/>
          <c:order val="2"/>
          <c:tx>
            <c:strRef>
              <c:f>'5.2'!$A$9</c:f>
              <c:strCache>
                <c:ptCount val="1"/>
                <c:pt idx="0">
                  <c:v>Jihomoravský kraj</c:v>
                </c:pt>
              </c:strCache>
            </c:strRef>
          </c:tx>
          <c:invertIfNegative val="0"/>
          <c:val>
            <c:numRef>
              <c:f>'5.2'!$B$9:$M$9</c:f>
              <c:numCache>
                <c:formatCode>#,##0.0</c:formatCode>
                <c:ptCount val="12"/>
                <c:pt idx="0">
                  <c:v>814.68992786101978</c:v>
                </c:pt>
                <c:pt idx="1">
                  <c:v>855.29694944992434</c:v>
                </c:pt>
                <c:pt idx="2">
                  <c:v>783.15217349274133</c:v>
                </c:pt>
                <c:pt idx="3">
                  <c:v>277.8524680000001</c:v>
                </c:pt>
                <c:pt idx="4">
                  <c:v>211.89832199999995</c:v>
                </c:pt>
                <c:pt idx="5">
                  <c:v>188.20038600000004</c:v>
                </c:pt>
                <c:pt idx="6">
                  <c:v>182.32898646657117</c:v>
                </c:pt>
                <c:pt idx="7">
                  <c:v>172.34187317211882</c:v>
                </c:pt>
                <c:pt idx="8">
                  <c:v>230.61222499430923</c:v>
                </c:pt>
                <c:pt idx="9">
                  <c:v>369.76983400000006</c:v>
                </c:pt>
                <c:pt idx="10">
                  <c:v>603.56183200000009</c:v>
                </c:pt>
                <c:pt idx="11">
                  <c:v>832.69076900000016</c:v>
                </c:pt>
              </c:numCache>
            </c:numRef>
          </c:val>
        </c:ser>
        <c:ser>
          <c:idx val="3"/>
          <c:order val="3"/>
          <c:tx>
            <c:strRef>
              <c:f>'5.2'!$A$10</c:f>
              <c:strCache>
                <c:ptCount val="1"/>
                <c:pt idx="0">
                  <c:v>Karlovarský kraj</c:v>
                </c:pt>
              </c:strCache>
            </c:strRef>
          </c:tx>
          <c:invertIfNegative val="0"/>
          <c:val>
            <c:numRef>
              <c:f>'5.2'!$B$10:$M$10</c:f>
              <c:numCache>
                <c:formatCode>#,##0.0</c:formatCode>
                <c:ptCount val="12"/>
                <c:pt idx="0">
                  <c:v>587.04667900000004</c:v>
                </c:pt>
                <c:pt idx="1">
                  <c:v>588.35751700000003</c:v>
                </c:pt>
                <c:pt idx="2">
                  <c:v>556.69537700000012</c:v>
                </c:pt>
                <c:pt idx="3">
                  <c:v>254.34729099999996</c:v>
                </c:pt>
                <c:pt idx="4">
                  <c:v>183.25688299999996</c:v>
                </c:pt>
                <c:pt idx="5">
                  <c:v>110.14446099999998</c:v>
                </c:pt>
                <c:pt idx="6">
                  <c:v>113.78758481199999</c:v>
                </c:pt>
                <c:pt idx="7">
                  <c:v>107.51892635999999</c:v>
                </c:pt>
                <c:pt idx="8">
                  <c:v>146.11784645200004</c:v>
                </c:pt>
                <c:pt idx="9">
                  <c:v>294.84582239599996</c:v>
                </c:pt>
                <c:pt idx="10">
                  <c:v>409.71181287200011</c:v>
                </c:pt>
                <c:pt idx="11">
                  <c:v>500.38541283200004</c:v>
                </c:pt>
              </c:numCache>
            </c:numRef>
          </c:val>
        </c:ser>
        <c:ser>
          <c:idx val="4"/>
          <c:order val="4"/>
          <c:tx>
            <c:strRef>
              <c:f>'5.2'!$A$11</c:f>
              <c:strCache>
                <c:ptCount val="1"/>
                <c:pt idx="0">
                  <c:v>Kraj Vysočina</c:v>
                </c:pt>
              </c:strCache>
            </c:strRef>
          </c:tx>
          <c:invertIfNegative val="0"/>
          <c:val>
            <c:numRef>
              <c:f>'5.2'!$B$11:$M$11</c:f>
              <c:numCache>
                <c:formatCode>#,##0.0</c:formatCode>
                <c:ptCount val="12"/>
                <c:pt idx="0">
                  <c:v>225.53319900000005</c:v>
                </c:pt>
                <c:pt idx="1">
                  <c:v>229.45247499999994</c:v>
                </c:pt>
                <c:pt idx="2">
                  <c:v>219.28245400000009</c:v>
                </c:pt>
                <c:pt idx="3">
                  <c:v>86.803258999999997</c:v>
                </c:pt>
                <c:pt idx="4">
                  <c:v>46.879384999999992</c:v>
                </c:pt>
                <c:pt idx="5">
                  <c:v>39.804421999999995</c:v>
                </c:pt>
                <c:pt idx="6">
                  <c:v>36.555320000000009</c:v>
                </c:pt>
                <c:pt idx="7">
                  <c:v>32.968497000000006</c:v>
                </c:pt>
                <c:pt idx="8">
                  <c:v>46.353740000000009</c:v>
                </c:pt>
                <c:pt idx="9">
                  <c:v>109.68631900000001</c:v>
                </c:pt>
                <c:pt idx="10">
                  <c:v>169.43959339999998</c:v>
                </c:pt>
                <c:pt idx="11">
                  <c:v>217.6215</c:v>
                </c:pt>
              </c:numCache>
            </c:numRef>
          </c:val>
        </c:ser>
        <c:ser>
          <c:idx val="5"/>
          <c:order val="5"/>
          <c:tx>
            <c:strRef>
              <c:f>'5.2'!$A$12</c:f>
              <c:strCache>
                <c:ptCount val="1"/>
                <c:pt idx="0">
                  <c:v>Královéhradecký kraj</c:v>
                </c:pt>
              </c:strCache>
            </c:strRef>
          </c:tx>
          <c:invertIfNegative val="0"/>
          <c:val>
            <c:numRef>
              <c:f>'5.2'!$B$12:$M$12</c:f>
              <c:numCache>
                <c:formatCode>#,##0.0</c:formatCode>
                <c:ptCount val="12"/>
                <c:pt idx="0">
                  <c:v>411.07628548837721</c:v>
                </c:pt>
                <c:pt idx="1">
                  <c:v>414.45451965204614</c:v>
                </c:pt>
                <c:pt idx="2">
                  <c:v>418.30542018646878</c:v>
                </c:pt>
                <c:pt idx="3">
                  <c:v>194.13120500000002</c:v>
                </c:pt>
                <c:pt idx="4">
                  <c:v>135.963008</c:v>
                </c:pt>
                <c:pt idx="5">
                  <c:v>118.89370700000002</c:v>
                </c:pt>
                <c:pt idx="6">
                  <c:v>108.94405099999997</c:v>
                </c:pt>
                <c:pt idx="7">
                  <c:v>106.04267399999999</c:v>
                </c:pt>
                <c:pt idx="8">
                  <c:v>134.15210199999999</c:v>
                </c:pt>
                <c:pt idx="9">
                  <c:v>238.94295900000003</c:v>
                </c:pt>
                <c:pt idx="10">
                  <c:v>319.51941699999992</c:v>
                </c:pt>
                <c:pt idx="11">
                  <c:v>400.64628299999987</c:v>
                </c:pt>
              </c:numCache>
            </c:numRef>
          </c:val>
        </c:ser>
        <c:ser>
          <c:idx val="6"/>
          <c:order val="6"/>
          <c:tx>
            <c:strRef>
              <c:f>'5.2'!$A$13</c:f>
              <c:strCache>
                <c:ptCount val="1"/>
                <c:pt idx="0">
                  <c:v>Liberecký kraj</c:v>
                </c:pt>
              </c:strCache>
            </c:strRef>
          </c:tx>
          <c:invertIfNegative val="0"/>
          <c:val>
            <c:numRef>
              <c:f>'5.2'!$B$13:$M$13</c:f>
              <c:numCache>
                <c:formatCode>#,##0.0</c:formatCode>
                <c:ptCount val="12"/>
                <c:pt idx="0">
                  <c:v>310.18591599999996</c:v>
                </c:pt>
                <c:pt idx="1">
                  <c:v>326.46190599999994</c:v>
                </c:pt>
                <c:pt idx="2">
                  <c:v>311.40625499999993</c:v>
                </c:pt>
                <c:pt idx="3">
                  <c:v>133.325467</c:v>
                </c:pt>
                <c:pt idx="4">
                  <c:v>84.278451000000004</c:v>
                </c:pt>
                <c:pt idx="5">
                  <c:v>69.518631999999997</c:v>
                </c:pt>
                <c:pt idx="6">
                  <c:v>64.506763397267264</c:v>
                </c:pt>
                <c:pt idx="7">
                  <c:v>62.882368378963825</c:v>
                </c:pt>
                <c:pt idx="8">
                  <c:v>73.157833816992166</c:v>
                </c:pt>
                <c:pt idx="9">
                  <c:v>162.81611041538204</c:v>
                </c:pt>
                <c:pt idx="10">
                  <c:v>238.88487641777408</c:v>
                </c:pt>
                <c:pt idx="11">
                  <c:v>313.18305542046994</c:v>
                </c:pt>
              </c:numCache>
            </c:numRef>
          </c:val>
        </c:ser>
        <c:ser>
          <c:idx val="7"/>
          <c:order val="7"/>
          <c:tx>
            <c:strRef>
              <c:f>'5.2'!$A$14</c:f>
              <c:strCache>
                <c:ptCount val="1"/>
                <c:pt idx="0">
                  <c:v>Moravskoslezský kraj</c:v>
                </c:pt>
              </c:strCache>
            </c:strRef>
          </c:tx>
          <c:invertIfNegative val="0"/>
          <c:val>
            <c:numRef>
              <c:f>'5.2'!$B$14:$M$14</c:f>
              <c:numCache>
                <c:formatCode>#,##0.0</c:formatCode>
                <c:ptCount val="12"/>
                <c:pt idx="0">
                  <c:v>2182.8756870000002</c:v>
                </c:pt>
                <c:pt idx="1">
                  <c:v>2325.8170589999991</c:v>
                </c:pt>
                <c:pt idx="2">
                  <c:v>2197.0291360000001</c:v>
                </c:pt>
                <c:pt idx="3">
                  <c:v>820.22201399999994</c:v>
                </c:pt>
                <c:pt idx="4">
                  <c:v>541.31405000000018</c:v>
                </c:pt>
                <c:pt idx="5">
                  <c:v>476.87636499999979</c:v>
                </c:pt>
                <c:pt idx="6">
                  <c:v>442.71434000000005</c:v>
                </c:pt>
                <c:pt idx="7">
                  <c:v>444.19058199999995</c:v>
                </c:pt>
                <c:pt idx="8">
                  <c:v>567.10946200000001</c:v>
                </c:pt>
                <c:pt idx="9">
                  <c:v>1178.8256149999995</c:v>
                </c:pt>
                <c:pt idx="10">
                  <c:v>1656.7506150000011</c:v>
                </c:pt>
                <c:pt idx="11">
                  <c:v>2191.1578259999992</c:v>
                </c:pt>
              </c:numCache>
            </c:numRef>
          </c:val>
        </c:ser>
        <c:ser>
          <c:idx val="8"/>
          <c:order val="8"/>
          <c:tx>
            <c:strRef>
              <c:f>'5.2'!$A$15</c:f>
              <c:strCache>
                <c:ptCount val="1"/>
                <c:pt idx="0">
                  <c:v>Olomoucký kraj</c:v>
                </c:pt>
              </c:strCache>
            </c:strRef>
          </c:tx>
          <c:invertIfNegative val="0"/>
          <c:val>
            <c:numRef>
              <c:f>'5.2'!$B$15:$M$15</c:f>
              <c:numCache>
                <c:formatCode>#,##0.0</c:formatCode>
                <c:ptCount val="12"/>
                <c:pt idx="0">
                  <c:v>484.39418799999999</c:v>
                </c:pt>
                <c:pt idx="1">
                  <c:v>514.81942900000001</c:v>
                </c:pt>
                <c:pt idx="2">
                  <c:v>489.41970599999996</c:v>
                </c:pt>
                <c:pt idx="3">
                  <c:v>181.38101999999998</c:v>
                </c:pt>
                <c:pt idx="4">
                  <c:v>115.60337099999998</c:v>
                </c:pt>
                <c:pt idx="5">
                  <c:v>101.73380599999997</c:v>
                </c:pt>
                <c:pt idx="6">
                  <c:v>101.59474799999995</c:v>
                </c:pt>
                <c:pt idx="7">
                  <c:v>97.357160999999991</c:v>
                </c:pt>
                <c:pt idx="8">
                  <c:v>127.09475399999999</c:v>
                </c:pt>
                <c:pt idx="9">
                  <c:v>249.84143299999997</c:v>
                </c:pt>
                <c:pt idx="10">
                  <c:v>362.15978599999994</c:v>
                </c:pt>
                <c:pt idx="11">
                  <c:v>481.39338500000008</c:v>
                </c:pt>
              </c:numCache>
            </c:numRef>
          </c:val>
        </c:ser>
        <c:ser>
          <c:idx val="9"/>
          <c:order val="9"/>
          <c:tx>
            <c:strRef>
              <c:f>'5.2'!$A$16</c:f>
              <c:strCache>
                <c:ptCount val="1"/>
                <c:pt idx="0">
                  <c:v>Pardubický kraj</c:v>
                </c:pt>
              </c:strCache>
            </c:strRef>
          </c:tx>
          <c:invertIfNegative val="0"/>
          <c:val>
            <c:numRef>
              <c:f>'5.2'!$B$16:$M$16</c:f>
              <c:numCache>
                <c:formatCode>#,##0.0</c:formatCode>
                <c:ptCount val="12"/>
                <c:pt idx="0">
                  <c:v>654.8837280361829</c:v>
                </c:pt>
                <c:pt idx="1">
                  <c:v>681.26218419792508</c:v>
                </c:pt>
                <c:pt idx="2">
                  <c:v>646.69782372767997</c:v>
                </c:pt>
                <c:pt idx="3">
                  <c:v>209.03482600000001</c:v>
                </c:pt>
                <c:pt idx="4">
                  <c:v>104.28270399999998</c:v>
                </c:pt>
                <c:pt idx="5">
                  <c:v>82.742281999999989</c:v>
                </c:pt>
                <c:pt idx="6">
                  <c:v>75.529967339263791</c:v>
                </c:pt>
                <c:pt idx="7">
                  <c:v>71.6489293306104</c:v>
                </c:pt>
                <c:pt idx="8">
                  <c:v>117.74781802352766</c:v>
                </c:pt>
                <c:pt idx="9">
                  <c:v>303.21752800000007</c:v>
                </c:pt>
                <c:pt idx="10">
                  <c:v>484.62673600000005</c:v>
                </c:pt>
                <c:pt idx="11">
                  <c:v>652.37939199999983</c:v>
                </c:pt>
              </c:numCache>
            </c:numRef>
          </c:val>
        </c:ser>
        <c:ser>
          <c:idx val="10"/>
          <c:order val="10"/>
          <c:tx>
            <c:strRef>
              <c:f>'5.2'!$A$17</c:f>
              <c:strCache>
                <c:ptCount val="1"/>
                <c:pt idx="0">
                  <c:v>Plzeňský kraj</c:v>
                </c:pt>
              </c:strCache>
            </c:strRef>
          </c:tx>
          <c:invertIfNegative val="0"/>
          <c:val>
            <c:numRef>
              <c:f>'5.2'!$B$17:$M$17</c:f>
              <c:numCache>
                <c:formatCode>#,##0.0</c:formatCode>
                <c:ptCount val="12"/>
                <c:pt idx="0">
                  <c:v>578.95539371396774</c:v>
                </c:pt>
                <c:pt idx="1">
                  <c:v>658.90744400000005</c:v>
                </c:pt>
                <c:pt idx="2">
                  <c:v>636.21732499999996</c:v>
                </c:pt>
                <c:pt idx="3">
                  <c:v>238.46034200000003</c:v>
                </c:pt>
                <c:pt idx="4">
                  <c:v>133.72317999999999</c:v>
                </c:pt>
                <c:pt idx="5">
                  <c:v>115.430103</c:v>
                </c:pt>
                <c:pt idx="6">
                  <c:v>113.06469600000001</c:v>
                </c:pt>
                <c:pt idx="7">
                  <c:v>95.265211000000036</c:v>
                </c:pt>
                <c:pt idx="8">
                  <c:v>145.74598</c:v>
                </c:pt>
                <c:pt idx="9">
                  <c:v>305.12358499999988</c:v>
                </c:pt>
                <c:pt idx="10">
                  <c:v>475.79646300000007</c:v>
                </c:pt>
                <c:pt idx="11">
                  <c:v>561.28062099999988</c:v>
                </c:pt>
              </c:numCache>
            </c:numRef>
          </c:val>
        </c:ser>
        <c:ser>
          <c:idx val="11"/>
          <c:order val="11"/>
          <c:tx>
            <c:strRef>
              <c:f>'5.2'!$A$18</c:f>
              <c:strCache>
                <c:ptCount val="1"/>
                <c:pt idx="0">
                  <c:v>Středočeský kraj</c:v>
                </c:pt>
              </c:strCache>
            </c:strRef>
          </c:tx>
          <c:invertIfNegative val="0"/>
          <c:val>
            <c:numRef>
              <c:f>'5.2'!$B$18:$M$18</c:f>
              <c:numCache>
                <c:formatCode>#,##0.0</c:formatCode>
                <c:ptCount val="12"/>
                <c:pt idx="0">
                  <c:v>2683.3210010000007</c:v>
                </c:pt>
                <c:pt idx="1">
                  <c:v>2762.0185700000006</c:v>
                </c:pt>
                <c:pt idx="2">
                  <c:v>2710.2869690000002</c:v>
                </c:pt>
                <c:pt idx="3">
                  <c:v>1307.2636279999997</c:v>
                </c:pt>
                <c:pt idx="4">
                  <c:v>956.67903999999999</c:v>
                </c:pt>
                <c:pt idx="5">
                  <c:v>808.90025200000025</c:v>
                </c:pt>
                <c:pt idx="6">
                  <c:v>715.68723900000009</c:v>
                </c:pt>
                <c:pt idx="7">
                  <c:v>796.5606650000002</c:v>
                </c:pt>
                <c:pt idx="8">
                  <c:v>883.753377</c:v>
                </c:pt>
                <c:pt idx="9">
                  <c:v>1585.3096379999999</c:v>
                </c:pt>
                <c:pt idx="10">
                  <c:v>2295.9542149999997</c:v>
                </c:pt>
                <c:pt idx="11">
                  <c:v>2705.9141850000005</c:v>
                </c:pt>
              </c:numCache>
            </c:numRef>
          </c:val>
        </c:ser>
        <c:ser>
          <c:idx val="12"/>
          <c:order val="12"/>
          <c:tx>
            <c:strRef>
              <c:f>'5.2'!$A$19</c:f>
              <c:strCache>
                <c:ptCount val="1"/>
                <c:pt idx="0">
                  <c:v>Ústecký kraj</c:v>
                </c:pt>
              </c:strCache>
            </c:strRef>
          </c:tx>
          <c:invertIfNegative val="0"/>
          <c:val>
            <c:numRef>
              <c:f>'5.2'!$B$19:$M$19</c:f>
              <c:numCache>
                <c:formatCode>#,##0.0</c:formatCode>
                <c:ptCount val="12"/>
                <c:pt idx="0">
                  <c:v>1559.6755249999997</c:v>
                </c:pt>
                <c:pt idx="1">
                  <c:v>1608.2256519999994</c:v>
                </c:pt>
                <c:pt idx="2">
                  <c:v>1601.3823860000007</c:v>
                </c:pt>
                <c:pt idx="3">
                  <c:v>853.82086100000026</c:v>
                </c:pt>
                <c:pt idx="4">
                  <c:v>626.0524909999998</c:v>
                </c:pt>
                <c:pt idx="5">
                  <c:v>510.14984299999992</c:v>
                </c:pt>
                <c:pt idx="6">
                  <c:v>510.74011000000007</c:v>
                </c:pt>
                <c:pt idx="7">
                  <c:v>526.36806100000024</c:v>
                </c:pt>
                <c:pt idx="8">
                  <c:v>616.84881900000016</c:v>
                </c:pt>
                <c:pt idx="9">
                  <c:v>928.28405700000008</c:v>
                </c:pt>
                <c:pt idx="10">
                  <c:v>1315.1782489999998</c:v>
                </c:pt>
                <c:pt idx="11">
                  <c:v>1568.2555830000003</c:v>
                </c:pt>
              </c:numCache>
            </c:numRef>
          </c:val>
        </c:ser>
        <c:ser>
          <c:idx val="13"/>
          <c:order val="13"/>
          <c:tx>
            <c:strRef>
              <c:f>'5.2'!$A$20</c:f>
              <c:strCache>
                <c:ptCount val="1"/>
                <c:pt idx="0">
                  <c:v>Zlínský kraj</c:v>
                </c:pt>
              </c:strCache>
            </c:strRef>
          </c:tx>
          <c:invertIfNegative val="0"/>
          <c:val>
            <c:numRef>
              <c:f>'5.2'!$B$20:$M$20</c:f>
              <c:numCache>
                <c:formatCode>#,##0.0</c:formatCode>
                <c:ptCount val="12"/>
                <c:pt idx="0">
                  <c:v>540.58886700000005</c:v>
                </c:pt>
                <c:pt idx="1">
                  <c:v>589.29474999999991</c:v>
                </c:pt>
                <c:pt idx="2">
                  <c:v>543.8251130000001</c:v>
                </c:pt>
                <c:pt idx="3">
                  <c:v>260.382341</c:v>
                </c:pt>
                <c:pt idx="4">
                  <c:v>178.09069299999999</c:v>
                </c:pt>
                <c:pt idx="5">
                  <c:v>164.07954699999999</c:v>
                </c:pt>
                <c:pt idx="6">
                  <c:v>142.63992800000003</c:v>
                </c:pt>
                <c:pt idx="7">
                  <c:v>135.28974199999999</c:v>
                </c:pt>
                <c:pt idx="8">
                  <c:v>177.82739300000003</c:v>
                </c:pt>
                <c:pt idx="9">
                  <c:v>305.84359916499693</c:v>
                </c:pt>
                <c:pt idx="10">
                  <c:v>417.32540125205185</c:v>
                </c:pt>
                <c:pt idx="11">
                  <c:v>527.61046765046331</c:v>
                </c:pt>
              </c:numCache>
            </c:numRef>
          </c:val>
        </c:ser>
        <c:dLbls>
          <c:showLegendKey val="0"/>
          <c:showVal val="0"/>
          <c:showCatName val="0"/>
          <c:showSerName val="0"/>
          <c:showPercent val="0"/>
          <c:showBubbleSize val="0"/>
        </c:dLbls>
        <c:gapWidth val="101"/>
        <c:overlap val="100"/>
        <c:axId val="285544448"/>
        <c:axId val="285545984"/>
      </c:barChart>
      <c:catAx>
        <c:axId val="285544448"/>
        <c:scaling>
          <c:orientation val="minMax"/>
        </c:scaling>
        <c:delete val="0"/>
        <c:axPos val="b"/>
        <c:majorTickMark val="none"/>
        <c:minorTickMark val="none"/>
        <c:tickLblPos val="nextTo"/>
        <c:txPr>
          <a:bodyPr/>
          <a:lstStyle/>
          <a:p>
            <a:pPr>
              <a:defRPr sz="900"/>
            </a:pPr>
            <a:endParaRPr lang="cs-CZ"/>
          </a:p>
        </c:txPr>
        <c:crossAx val="285545984"/>
        <c:crosses val="autoZero"/>
        <c:auto val="1"/>
        <c:lblAlgn val="ctr"/>
        <c:lblOffset val="100"/>
        <c:noMultiLvlLbl val="0"/>
      </c:catAx>
      <c:valAx>
        <c:axId val="2855459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5444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'8.10'!$A$9</c:f>
              <c:strCache>
                <c:ptCount val="1"/>
                <c:pt idx="0">
                  <c:v>Biomasa</c:v>
                </c:pt>
              </c:strCache>
            </c:strRef>
          </c:tx>
          <c:invertIfNegative val="0"/>
          <c:cat>
            <c:strRef>
              <c:f>'8.10'!$B$2:$D$2</c:f>
              <c:strCache>
                <c:ptCount val="3"/>
                <c:pt idx="0">
                  <c:v>Říjen</c:v>
                </c:pt>
                <c:pt idx="1">
                  <c:v>Listopad</c:v>
                </c:pt>
                <c:pt idx="2">
                  <c:v>Prosinec</c:v>
                </c:pt>
              </c:strCache>
            </c:strRef>
          </c:cat>
          <c:val>
            <c:numRef>
              <c:f>('8.10'!$B$9,'8.10'!$D$9,'8.10'!$F$9)</c:f>
              <c:numCache>
                <c:formatCode>#,##0.0</c:formatCode>
                <c:ptCount val="3"/>
                <c:pt idx="0">
                  <c:v>71056.986999999994</c:v>
                </c:pt>
                <c:pt idx="1">
                  <c:v>92252.281000000003</c:v>
                </c:pt>
                <c:pt idx="2">
                  <c:v>89132.812000000005</c:v>
                </c:pt>
              </c:numCache>
            </c:numRef>
          </c:val>
        </c:ser>
        <c:ser>
          <c:idx val="1"/>
          <c:order val="1"/>
          <c:tx>
            <c:strRef>
              <c:f>'8.10'!$A$10</c:f>
              <c:strCache>
                <c:ptCount val="1"/>
                <c:pt idx="0">
                  <c:v>Bioplyn</c:v>
                </c:pt>
              </c:strCache>
            </c:strRef>
          </c:tx>
          <c:invertIfNegative val="0"/>
          <c:cat>
            <c:strRef>
              <c:f>'8.10'!$B$2:$D$2</c:f>
              <c:strCache>
                <c:ptCount val="3"/>
                <c:pt idx="0">
                  <c:v>Říjen</c:v>
                </c:pt>
                <c:pt idx="1">
                  <c:v>Listopad</c:v>
                </c:pt>
                <c:pt idx="2">
                  <c:v>Prosinec</c:v>
                </c:pt>
              </c:strCache>
            </c:strRef>
          </c:cat>
          <c:val>
            <c:numRef>
              <c:f>('8.10'!$B$10,'8.10'!$D$10,'8.10'!$F$10)</c:f>
              <c:numCache>
                <c:formatCode>#,##0.0</c:formatCode>
                <c:ptCount val="3"/>
                <c:pt idx="0">
                  <c:v>63.88</c:v>
                </c:pt>
                <c:pt idx="1">
                  <c:v>71.53</c:v>
                </c:pt>
                <c:pt idx="2">
                  <c:v>123.64</c:v>
                </c:pt>
              </c:numCache>
            </c:numRef>
          </c:val>
        </c:ser>
        <c:ser>
          <c:idx val="2"/>
          <c:order val="2"/>
          <c:tx>
            <c:strRef>
              <c:f>'8.10'!$A$11</c:f>
              <c:strCache>
                <c:ptCount val="1"/>
                <c:pt idx="0">
                  <c:v>Černé uhlí</c:v>
                </c:pt>
              </c:strCache>
            </c:strRef>
          </c:tx>
          <c:invertIfNegative val="0"/>
          <c:cat>
            <c:strRef>
              <c:f>'8.10'!$B$2:$D$2</c:f>
              <c:strCache>
                <c:ptCount val="3"/>
                <c:pt idx="0">
                  <c:v>Říjen</c:v>
                </c:pt>
                <c:pt idx="1">
                  <c:v>Listopad</c:v>
                </c:pt>
                <c:pt idx="2">
                  <c:v>Prosinec</c:v>
                </c:pt>
              </c:strCache>
            </c:strRef>
          </c:cat>
          <c:val>
            <c:numRef>
              <c:f>('8.10'!$B$11,'8.10'!$D$11,'8.10'!$F$11)</c:f>
              <c:numCache>
                <c:formatCode>#,##0.0</c:formatCode>
                <c:ptCount val="3"/>
                <c:pt idx="0">
                  <c:v>717278.31699999992</c:v>
                </c:pt>
                <c:pt idx="1">
                  <c:v>1103530.9570000002</c:v>
                </c:pt>
                <c:pt idx="2">
                  <c:v>1479570.6839999999</c:v>
                </c:pt>
              </c:numCache>
            </c:numRef>
          </c:val>
        </c:ser>
        <c:ser>
          <c:idx val="3"/>
          <c:order val="3"/>
          <c:tx>
            <c:strRef>
              <c:f>'8.10'!$A$12</c:f>
              <c:strCache>
                <c:ptCount val="1"/>
                <c:pt idx="0">
                  <c:v>Elektrická energie</c:v>
                </c:pt>
              </c:strCache>
            </c:strRef>
          </c:tx>
          <c:invertIfNegative val="0"/>
          <c:cat>
            <c:strRef>
              <c:f>'8.10'!$B$2:$D$2</c:f>
              <c:strCache>
                <c:ptCount val="3"/>
                <c:pt idx="0">
                  <c:v>Říjen</c:v>
                </c:pt>
                <c:pt idx="1">
                  <c:v>Listopad</c:v>
                </c:pt>
                <c:pt idx="2">
                  <c:v>Prosinec</c:v>
                </c:pt>
              </c:strCache>
            </c:strRef>
          </c:cat>
          <c:val>
            <c:numRef>
              <c:f>('8.10'!$B$12,'8.10'!$D$12,'8.10'!$F$12)</c:f>
              <c:numCache>
                <c:formatCode>#,##0.0</c:formatCode>
                <c:ptCount val="3"/>
                <c:pt idx="0">
                  <c:v>43.046999999999997</c:v>
                </c:pt>
                <c:pt idx="1">
                  <c:v>183</c:v>
                </c:pt>
                <c:pt idx="2">
                  <c:v>224</c:v>
                </c:pt>
              </c:numCache>
            </c:numRef>
          </c:val>
        </c:ser>
        <c:ser>
          <c:idx val="4"/>
          <c:order val="4"/>
          <c:tx>
            <c:strRef>
              <c:f>'8.10'!$A$13</c:f>
              <c:strCache>
                <c:ptCount val="1"/>
                <c:pt idx="0">
                  <c:v>Energie prostředí (tepelné čerpadlo)</c:v>
                </c:pt>
              </c:strCache>
            </c:strRef>
          </c:tx>
          <c:invertIfNegative val="0"/>
          <c:cat>
            <c:strRef>
              <c:f>'8.10'!$B$2:$D$2</c:f>
              <c:strCache>
                <c:ptCount val="3"/>
                <c:pt idx="0">
                  <c:v>Říjen</c:v>
                </c:pt>
                <c:pt idx="1">
                  <c:v>Listopad</c:v>
                </c:pt>
                <c:pt idx="2">
                  <c:v>Prosinec</c:v>
                </c:pt>
              </c:strCache>
            </c:strRef>
          </c:cat>
          <c:val>
            <c:numRef>
              <c:f>('8.10'!$B$13,'8.10'!$D$13,'8.10'!$F$13)</c:f>
              <c:numCache>
                <c:formatCode>#,##0.0</c:formatCode>
                <c:ptCount val="3"/>
                <c:pt idx="0">
                  <c:v>0</c:v>
                </c:pt>
                <c:pt idx="1">
                  <c:v>0</c:v>
                </c:pt>
                <c:pt idx="2">
                  <c:v>0</c:v>
                </c:pt>
              </c:numCache>
            </c:numRef>
          </c:val>
        </c:ser>
        <c:ser>
          <c:idx val="5"/>
          <c:order val="5"/>
          <c:tx>
            <c:strRef>
              <c:f>'8.10'!$A$14</c:f>
              <c:strCache>
                <c:ptCount val="1"/>
                <c:pt idx="0">
                  <c:v>Energie Slunce (solární kolektor)</c:v>
                </c:pt>
              </c:strCache>
            </c:strRef>
          </c:tx>
          <c:invertIfNegative val="0"/>
          <c:cat>
            <c:strRef>
              <c:f>'8.10'!$B$2:$D$2</c:f>
              <c:strCache>
                <c:ptCount val="3"/>
                <c:pt idx="0">
                  <c:v>Říjen</c:v>
                </c:pt>
                <c:pt idx="1">
                  <c:v>Listopad</c:v>
                </c:pt>
                <c:pt idx="2">
                  <c:v>Prosinec</c:v>
                </c:pt>
              </c:strCache>
            </c:strRef>
          </c:cat>
          <c:val>
            <c:numRef>
              <c:f>('8.10'!$B$14,'8.10'!$D$14,'8.10'!$F$14)</c:f>
              <c:numCache>
                <c:formatCode>#,##0.0</c:formatCode>
                <c:ptCount val="3"/>
                <c:pt idx="0">
                  <c:v>0</c:v>
                </c:pt>
                <c:pt idx="1">
                  <c:v>0</c:v>
                </c:pt>
                <c:pt idx="2">
                  <c:v>0</c:v>
                </c:pt>
              </c:numCache>
            </c:numRef>
          </c:val>
        </c:ser>
        <c:ser>
          <c:idx val="6"/>
          <c:order val="6"/>
          <c:tx>
            <c:strRef>
              <c:f>'8.10'!$A$15</c:f>
              <c:strCache>
                <c:ptCount val="1"/>
                <c:pt idx="0">
                  <c:v>Hnědé uhlí</c:v>
                </c:pt>
              </c:strCache>
            </c:strRef>
          </c:tx>
          <c:invertIfNegative val="0"/>
          <c:cat>
            <c:strRef>
              <c:f>'8.10'!$B$2:$D$2</c:f>
              <c:strCache>
                <c:ptCount val="3"/>
                <c:pt idx="0">
                  <c:v>Říjen</c:v>
                </c:pt>
                <c:pt idx="1">
                  <c:v>Listopad</c:v>
                </c:pt>
                <c:pt idx="2">
                  <c:v>Prosinec</c:v>
                </c:pt>
              </c:strCache>
            </c:strRef>
          </c:cat>
          <c:val>
            <c:numRef>
              <c:f>('8.10'!$B$15,'8.10'!$D$15,'8.10'!$F$15)</c:f>
              <c:numCache>
                <c:formatCode>#,##0.0</c:formatCode>
                <c:ptCount val="3"/>
                <c:pt idx="0">
                  <c:v>48080.209000000003</c:v>
                </c:pt>
                <c:pt idx="1">
                  <c:v>46581.833999999995</c:v>
                </c:pt>
                <c:pt idx="2">
                  <c:v>69973.922999999995</c:v>
                </c:pt>
              </c:numCache>
            </c:numRef>
          </c:val>
        </c:ser>
        <c:ser>
          <c:idx val="7"/>
          <c:order val="7"/>
          <c:tx>
            <c:strRef>
              <c:f>'8.10'!$A$16</c:f>
              <c:strCache>
                <c:ptCount val="1"/>
                <c:pt idx="0">
                  <c:v>Jaderné palivo</c:v>
                </c:pt>
              </c:strCache>
            </c:strRef>
          </c:tx>
          <c:invertIfNegative val="0"/>
          <c:cat>
            <c:strRef>
              <c:f>'8.10'!$B$2:$D$2</c:f>
              <c:strCache>
                <c:ptCount val="3"/>
                <c:pt idx="0">
                  <c:v>Říjen</c:v>
                </c:pt>
                <c:pt idx="1">
                  <c:v>Listopad</c:v>
                </c:pt>
                <c:pt idx="2">
                  <c:v>Prosinec</c:v>
                </c:pt>
              </c:strCache>
            </c:strRef>
          </c:cat>
          <c:val>
            <c:numRef>
              <c:f>('8.10'!$B$16,'8.10'!$D$16,'8.10'!$F$16)</c:f>
              <c:numCache>
                <c:formatCode>#,##0.0</c:formatCode>
                <c:ptCount val="3"/>
                <c:pt idx="0">
                  <c:v>0</c:v>
                </c:pt>
                <c:pt idx="1">
                  <c:v>0</c:v>
                </c:pt>
                <c:pt idx="2">
                  <c:v>0</c:v>
                </c:pt>
              </c:numCache>
            </c:numRef>
          </c:val>
        </c:ser>
        <c:ser>
          <c:idx val="8"/>
          <c:order val="8"/>
          <c:tx>
            <c:strRef>
              <c:f>'8.10'!$A$17</c:f>
              <c:strCache>
                <c:ptCount val="1"/>
                <c:pt idx="0">
                  <c:v>Koks</c:v>
                </c:pt>
              </c:strCache>
            </c:strRef>
          </c:tx>
          <c:invertIfNegative val="0"/>
          <c:cat>
            <c:strRef>
              <c:f>'8.10'!$B$2:$D$2</c:f>
              <c:strCache>
                <c:ptCount val="3"/>
                <c:pt idx="0">
                  <c:v>Říjen</c:v>
                </c:pt>
                <c:pt idx="1">
                  <c:v>Listopad</c:v>
                </c:pt>
                <c:pt idx="2">
                  <c:v>Prosinec</c:v>
                </c:pt>
              </c:strCache>
            </c:strRef>
          </c:cat>
          <c:val>
            <c:numRef>
              <c:f>('8.10'!$B$17,'8.10'!$D$17,'8.10'!$F$17)</c:f>
              <c:numCache>
                <c:formatCode>#,##0.0</c:formatCode>
                <c:ptCount val="3"/>
                <c:pt idx="0">
                  <c:v>10.571999999999999</c:v>
                </c:pt>
                <c:pt idx="1">
                  <c:v>33.83</c:v>
                </c:pt>
                <c:pt idx="2">
                  <c:v>50.746000000000002</c:v>
                </c:pt>
              </c:numCache>
            </c:numRef>
          </c:val>
        </c:ser>
        <c:ser>
          <c:idx val="9"/>
          <c:order val="9"/>
          <c:tx>
            <c:strRef>
              <c:f>'8.10'!$A$18</c:f>
              <c:strCache>
                <c:ptCount val="1"/>
                <c:pt idx="0">
                  <c:v>Odpadní teplo</c:v>
                </c:pt>
              </c:strCache>
            </c:strRef>
          </c:tx>
          <c:invertIfNegative val="0"/>
          <c:cat>
            <c:strRef>
              <c:f>'8.10'!$B$2:$D$2</c:f>
              <c:strCache>
                <c:ptCount val="3"/>
                <c:pt idx="0">
                  <c:v>Říjen</c:v>
                </c:pt>
                <c:pt idx="1">
                  <c:v>Listopad</c:v>
                </c:pt>
                <c:pt idx="2">
                  <c:v>Prosinec</c:v>
                </c:pt>
              </c:strCache>
            </c:strRef>
          </c:cat>
          <c:val>
            <c:numRef>
              <c:f>('8.10'!$B$18,'8.10'!$D$18,'8.10'!$F$18)</c:f>
              <c:numCache>
                <c:formatCode>#,##0.0</c:formatCode>
                <c:ptCount val="3"/>
                <c:pt idx="0">
                  <c:v>9716.619999999999</c:v>
                </c:pt>
                <c:pt idx="1">
                  <c:v>13092.810000000001</c:v>
                </c:pt>
                <c:pt idx="2">
                  <c:v>17082.52</c:v>
                </c:pt>
              </c:numCache>
            </c:numRef>
          </c:val>
        </c:ser>
        <c:ser>
          <c:idx val="10"/>
          <c:order val="10"/>
          <c:tx>
            <c:strRef>
              <c:f>'8.10'!$A$19</c:f>
              <c:strCache>
                <c:ptCount val="1"/>
                <c:pt idx="0">
                  <c:v>Ostatní kapalná paliva</c:v>
                </c:pt>
              </c:strCache>
            </c:strRef>
          </c:tx>
          <c:invertIfNegative val="0"/>
          <c:cat>
            <c:strRef>
              <c:f>'8.10'!$B$2:$D$2</c:f>
              <c:strCache>
                <c:ptCount val="3"/>
                <c:pt idx="0">
                  <c:v>Říjen</c:v>
                </c:pt>
                <c:pt idx="1">
                  <c:v>Listopad</c:v>
                </c:pt>
                <c:pt idx="2">
                  <c:v>Prosinec</c:v>
                </c:pt>
              </c:strCache>
            </c:strRef>
          </c:cat>
          <c:val>
            <c:numRef>
              <c:f>('8.10'!$B$19,'8.10'!$D$19,'8.10'!$F$19)</c:f>
              <c:numCache>
                <c:formatCode>#,##0.0</c:formatCode>
                <c:ptCount val="3"/>
                <c:pt idx="0">
                  <c:v>0</c:v>
                </c:pt>
                <c:pt idx="1">
                  <c:v>0</c:v>
                </c:pt>
                <c:pt idx="2">
                  <c:v>0</c:v>
                </c:pt>
              </c:numCache>
            </c:numRef>
          </c:val>
        </c:ser>
        <c:ser>
          <c:idx val="11"/>
          <c:order val="11"/>
          <c:tx>
            <c:strRef>
              <c:f>'8.10'!$A$20</c:f>
              <c:strCache>
                <c:ptCount val="1"/>
                <c:pt idx="0">
                  <c:v>Ostatní pevná paliva</c:v>
                </c:pt>
              </c:strCache>
            </c:strRef>
          </c:tx>
          <c:invertIfNegative val="0"/>
          <c:cat>
            <c:strRef>
              <c:f>'8.10'!$B$2:$D$2</c:f>
              <c:strCache>
                <c:ptCount val="3"/>
                <c:pt idx="0">
                  <c:v>Říjen</c:v>
                </c:pt>
                <c:pt idx="1">
                  <c:v>Listopad</c:v>
                </c:pt>
                <c:pt idx="2">
                  <c:v>Prosinec</c:v>
                </c:pt>
              </c:strCache>
            </c:strRef>
          </c:cat>
          <c:val>
            <c:numRef>
              <c:f>('8.10'!$B$20,'8.10'!$D$20,'8.10'!$F$20)</c:f>
              <c:numCache>
                <c:formatCode>#,##0.0</c:formatCode>
                <c:ptCount val="3"/>
                <c:pt idx="0">
                  <c:v>7211</c:v>
                </c:pt>
                <c:pt idx="1">
                  <c:v>630</c:v>
                </c:pt>
                <c:pt idx="2">
                  <c:v>7435</c:v>
                </c:pt>
              </c:numCache>
            </c:numRef>
          </c:val>
        </c:ser>
        <c:ser>
          <c:idx val="12"/>
          <c:order val="12"/>
          <c:tx>
            <c:strRef>
              <c:f>'8.10'!$A$21</c:f>
              <c:strCache>
                <c:ptCount val="1"/>
                <c:pt idx="0">
                  <c:v>Ostatní plyny</c:v>
                </c:pt>
              </c:strCache>
            </c:strRef>
          </c:tx>
          <c:invertIfNegative val="0"/>
          <c:cat>
            <c:strRef>
              <c:f>'8.10'!$B$2:$D$2</c:f>
              <c:strCache>
                <c:ptCount val="3"/>
                <c:pt idx="0">
                  <c:v>Říjen</c:v>
                </c:pt>
                <c:pt idx="1">
                  <c:v>Listopad</c:v>
                </c:pt>
                <c:pt idx="2">
                  <c:v>Prosinec</c:v>
                </c:pt>
              </c:strCache>
            </c:strRef>
          </c:cat>
          <c:val>
            <c:numRef>
              <c:f>('8.10'!$B$21,'8.10'!$D$21,'8.10'!$F$21)</c:f>
              <c:numCache>
                <c:formatCode>#,##0.0</c:formatCode>
                <c:ptCount val="3"/>
                <c:pt idx="0">
                  <c:v>211378.89099999997</c:v>
                </c:pt>
                <c:pt idx="1">
                  <c:v>247138.228</c:v>
                </c:pt>
                <c:pt idx="2">
                  <c:v>309684.15200000006</c:v>
                </c:pt>
              </c:numCache>
            </c:numRef>
          </c:val>
        </c:ser>
        <c:ser>
          <c:idx val="13"/>
          <c:order val="13"/>
          <c:tx>
            <c:strRef>
              <c:f>'8.10'!$A$22</c:f>
              <c:strCache>
                <c:ptCount val="1"/>
                <c:pt idx="0">
                  <c:v>Ostatní</c:v>
                </c:pt>
              </c:strCache>
            </c:strRef>
          </c:tx>
          <c:invertIfNegative val="0"/>
          <c:cat>
            <c:strRef>
              <c:f>'8.10'!$B$2:$D$2</c:f>
              <c:strCache>
                <c:ptCount val="3"/>
                <c:pt idx="0">
                  <c:v>Říjen</c:v>
                </c:pt>
                <c:pt idx="1">
                  <c:v>Listopad</c:v>
                </c:pt>
                <c:pt idx="2">
                  <c:v>Prosinec</c:v>
                </c:pt>
              </c:strCache>
            </c:strRef>
          </c:cat>
          <c:val>
            <c:numRef>
              <c:f>('8.10'!$B$22,'8.10'!$D$22,'8.10'!$F$22)</c:f>
              <c:numCache>
                <c:formatCode>#,##0.0</c:formatCode>
                <c:ptCount val="3"/>
                <c:pt idx="0">
                  <c:v>0</c:v>
                </c:pt>
                <c:pt idx="1">
                  <c:v>0</c:v>
                </c:pt>
                <c:pt idx="2">
                  <c:v>0</c:v>
                </c:pt>
              </c:numCache>
            </c:numRef>
          </c:val>
        </c:ser>
        <c:ser>
          <c:idx val="14"/>
          <c:order val="14"/>
          <c:tx>
            <c:strRef>
              <c:f>'8.10'!$A$23</c:f>
              <c:strCache>
                <c:ptCount val="1"/>
                <c:pt idx="0">
                  <c:v>Topné oleje</c:v>
                </c:pt>
              </c:strCache>
            </c:strRef>
          </c:tx>
          <c:invertIfNegative val="0"/>
          <c:cat>
            <c:strRef>
              <c:f>'8.10'!$B$2:$D$2</c:f>
              <c:strCache>
                <c:ptCount val="3"/>
                <c:pt idx="0">
                  <c:v>Říjen</c:v>
                </c:pt>
                <c:pt idx="1">
                  <c:v>Listopad</c:v>
                </c:pt>
                <c:pt idx="2">
                  <c:v>Prosinec</c:v>
                </c:pt>
              </c:strCache>
            </c:strRef>
          </c:cat>
          <c:val>
            <c:numRef>
              <c:f>('8.10'!$B$23,'8.10'!$D$23,'8.10'!$F$23)</c:f>
              <c:numCache>
                <c:formatCode>#,##0.0</c:formatCode>
                <c:ptCount val="3"/>
                <c:pt idx="0">
                  <c:v>128.72900000000001</c:v>
                </c:pt>
                <c:pt idx="1">
                  <c:v>493.74299999999999</c:v>
                </c:pt>
                <c:pt idx="2">
                  <c:v>239.21700000000001</c:v>
                </c:pt>
              </c:numCache>
            </c:numRef>
          </c:val>
        </c:ser>
        <c:ser>
          <c:idx val="15"/>
          <c:order val="15"/>
          <c:tx>
            <c:strRef>
              <c:f>'8.10'!$A$24</c:f>
              <c:strCache>
                <c:ptCount val="1"/>
                <c:pt idx="0">
                  <c:v>Zemní plyn</c:v>
                </c:pt>
              </c:strCache>
            </c:strRef>
          </c:tx>
          <c:invertIfNegative val="0"/>
          <c:cat>
            <c:strRef>
              <c:f>'8.10'!$B$2:$D$2</c:f>
              <c:strCache>
                <c:ptCount val="3"/>
                <c:pt idx="0">
                  <c:v>Říjen</c:v>
                </c:pt>
                <c:pt idx="1">
                  <c:v>Listopad</c:v>
                </c:pt>
                <c:pt idx="2">
                  <c:v>Prosinec</c:v>
                </c:pt>
              </c:strCache>
            </c:strRef>
          </c:cat>
          <c:val>
            <c:numRef>
              <c:f>('8.10'!$B$24,'8.10'!$D$24,'8.10'!$F$24)</c:f>
              <c:numCache>
                <c:formatCode>#,##0.0</c:formatCode>
                <c:ptCount val="3"/>
                <c:pt idx="0">
                  <c:v>113857.36299999998</c:v>
                </c:pt>
                <c:pt idx="1">
                  <c:v>152742.402</c:v>
                </c:pt>
                <c:pt idx="2">
                  <c:v>217641.13200000001</c:v>
                </c:pt>
              </c:numCache>
            </c:numRef>
          </c:val>
        </c:ser>
        <c:dLbls>
          <c:showLegendKey val="0"/>
          <c:showVal val="0"/>
          <c:showCatName val="0"/>
          <c:showSerName val="0"/>
          <c:showPercent val="0"/>
          <c:showBubbleSize val="0"/>
        </c:dLbls>
        <c:gapWidth val="150"/>
        <c:overlap val="100"/>
        <c:axId val="287119232"/>
        <c:axId val="287120768"/>
      </c:barChart>
      <c:catAx>
        <c:axId val="287119232"/>
        <c:scaling>
          <c:orientation val="minMax"/>
        </c:scaling>
        <c:delete val="0"/>
        <c:axPos val="b"/>
        <c:numFmt formatCode="General" sourceLinked="1"/>
        <c:majorTickMark val="none"/>
        <c:minorTickMark val="none"/>
        <c:tickLblPos val="nextTo"/>
        <c:txPr>
          <a:bodyPr/>
          <a:lstStyle/>
          <a:p>
            <a:pPr>
              <a:defRPr sz="900"/>
            </a:pPr>
            <a:endParaRPr lang="cs-CZ"/>
          </a:p>
        </c:txPr>
        <c:crossAx val="287120768"/>
        <c:crosses val="autoZero"/>
        <c:auto val="1"/>
        <c:lblAlgn val="ctr"/>
        <c:lblOffset val="100"/>
        <c:noMultiLvlLbl val="0"/>
      </c:catAx>
      <c:valAx>
        <c:axId val="287120768"/>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87119232"/>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'8.11'!$M$9:$M$24</c:f>
              <c:numCache>
                <c:formatCode>0.0%</c:formatCode>
                <c:ptCount val="16"/>
              </c:numCache>
            </c:numRef>
          </c:cat>
          <c:val>
            <c:numRef>
              <c:f>'8.11'!$M$9:$M$24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'8.11'!$M$26:$M$33</c:f>
              <c:numCache>
                <c:formatCode>#,##0.0</c:formatCode>
                <c:ptCount val="8"/>
              </c:numCache>
            </c:numRef>
          </c:cat>
          <c:val>
            <c:numRef>
              <c:f>'8.11'!$M$26:$M$33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'8.11'!$A$26</c:f>
              <c:strCache>
                <c:ptCount val="1"/>
                <c:pt idx="0">
                  <c:v>Průmysl</c:v>
                </c:pt>
              </c:strCache>
            </c:strRef>
          </c:tx>
          <c:invertIfNegative val="0"/>
          <c:cat>
            <c:strRef>
              <c:f>'8.11'!$B$2:$D$2</c:f>
              <c:strCache>
                <c:ptCount val="3"/>
                <c:pt idx="0">
                  <c:v>Říjen</c:v>
                </c:pt>
                <c:pt idx="1">
                  <c:v>Listopad</c:v>
                </c:pt>
                <c:pt idx="2">
                  <c:v>Prosinec</c:v>
                </c:pt>
              </c:strCache>
            </c:strRef>
          </c:cat>
          <c:val>
            <c:numRef>
              <c:f>('8.11'!$B$26,'8.11'!$D$26,'8.11'!$F$26)</c:f>
              <c:numCache>
                <c:formatCode>#,##0.0</c:formatCode>
                <c:ptCount val="3"/>
                <c:pt idx="0">
                  <c:v>34293.876000000004</c:v>
                </c:pt>
                <c:pt idx="1">
                  <c:v>44476.220999999998</c:v>
                </c:pt>
                <c:pt idx="2">
                  <c:v>53510.815999999999</c:v>
                </c:pt>
              </c:numCache>
            </c:numRef>
          </c:val>
        </c:ser>
        <c:ser>
          <c:idx val="1"/>
          <c:order val="1"/>
          <c:tx>
            <c:strRef>
              <c:f>'8.11'!$A$27</c:f>
              <c:strCache>
                <c:ptCount val="1"/>
                <c:pt idx="0">
                  <c:v>Energetika</c:v>
                </c:pt>
              </c:strCache>
            </c:strRef>
          </c:tx>
          <c:invertIfNegative val="0"/>
          <c:cat>
            <c:strRef>
              <c:f>'8.11'!$B$2:$D$2</c:f>
              <c:strCache>
                <c:ptCount val="3"/>
                <c:pt idx="0">
                  <c:v>Říjen</c:v>
                </c:pt>
                <c:pt idx="1">
                  <c:v>Listopad</c:v>
                </c:pt>
                <c:pt idx="2">
                  <c:v>Prosinec</c:v>
                </c:pt>
              </c:strCache>
            </c:strRef>
          </c:cat>
          <c:val>
            <c:numRef>
              <c:f>('8.11'!$B$27,'8.11'!$D$27,'8.11'!$F$27)</c:f>
              <c:numCache>
                <c:formatCode>#,##0.0</c:formatCode>
                <c:ptCount val="3"/>
                <c:pt idx="0">
                  <c:v>0</c:v>
                </c:pt>
                <c:pt idx="1">
                  <c:v>0</c:v>
                </c:pt>
                <c:pt idx="2">
                  <c:v>0</c:v>
                </c:pt>
              </c:numCache>
            </c:numRef>
          </c:val>
        </c:ser>
        <c:ser>
          <c:idx val="2"/>
          <c:order val="2"/>
          <c:tx>
            <c:strRef>
              <c:f>'8.11'!$A$28</c:f>
              <c:strCache>
                <c:ptCount val="1"/>
                <c:pt idx="0">
                  <c:v>Doprava</c:v>
                </c:pt>
              </c:strCache>
            </c:strRef>
          </c:tx>
          <c:invertIfNegative val="0"/>
          <c:cat>
            <c:strRef>
              <c:f>'8.11'!$B$2:$D$2</c:f>
              <c:strCache>
                <c:ptCount val="3"/>
                <c:pt idx="0">
                  <c:v>Říjen</c:v>
                </c:pt>
                <c:pt idx="1">
                  <c:v>Listopad</c:v>
                </c:pt>
                <c:pt idx="2">
                  <c:v>Prosinec</c:v>
                </c:pt>
              </c:strCache>
            </c:strRef>
          </c:cat>
          <c:val>
            <c:numRef>
              <c:f>('8.11'!$B$28,'8.11'!$D$28,'8.11'!$F$28)</c:f>
              <c:numCache>
                <c:formatCode>#,##0.0</c:formatCode>
                <c:ptCount val="3"/>
                <c:pt idx="0">
                  <c:v>75.599999999999994</c:v>
                </c:pt>
                <c:pt idx="1">
                  <c:v>172.7</c:v>
                </c:pt>
                <c:pt idx="2">
                  <c:v>227.8</c:v>
                </c:pt>
              </c:numCache>
            </c:numRef>
          </c:val>
        </c:ser>
        <c:ser>
          <c:idx val="3"/>
          <c:order val="3"/>
          <c:tx>
            <c:strRef>
              <c:f>'8.11'!$A$29</c:f>
              <c:strCache>
                <c:ptCount val="1"/>
                <c:pt idx="0">
                  <c:v>Stavebnictví</c:v>
                </c:pt>
              </c:strCache>
            </c:strRef>
          </c:tx>
          <c:invertIfNegative val="0"/>
          <c:cat>
            <c:strRef>
              <c:f>'8.11'!$B$2:$D$2</c:f>
              <c:strCache>
                <c:ptCount val="3"/>
                <c:pt idx="0">
                  <c:v>Říjen</c:v>
                </c:pt>
                <c:pt idx="1">
                  <c:v>Listopad</c:v>
                </c:pt>
                <c:pt idx="2">
                  <c:v>Prosinec</c:v>
                </c:pt>
              </c:strCache>
            </c:strRef>
          </c:cat>
          <c:val>
            <c:numRef>
              <c:f>('8.11'!$B$29,'8.11'!$D$29,'8.11'!$F$29)</c:f>
              <c:numCache>
                <c:formatCode>#,##0.0</c:formatCode>
                <c:ptCount val="3"/>
                <c:pt idx="0">
                  <c:v>779.71399999999994</c:v>
                </c:pt>
                <c:pt idx="1">
                  <c:v>2198.9520000000002</c:v>
                </c:pt>
                <c:pt idx="2">
                  <c:v>3061.1840000000002</c:v>
                </c:pt>
              </c:numCache>
            </c:numRef>
          </c:val>
        </c:ser>
        <c:ser>
          <c:idx val="4"/>
          <c:order val="4"/>
          <c:tx>
            <c:strRef>
              <c:f>'8.11'!$A$30</c:f>
              <c:strCache>
                <c:ptCount val="1"/>
                <c:pt idx="0">
                  <c:v>Zemědělství a lesnictví</c:v>
                </c:pt>
              </c:strCache>
            </c:strRef>
          </c:tx>
          <c:invertIfNegative val="0"/>
          <c:cat>
            <c:strRef>
              <c:f>'8.11'!$B$2:$D$2</c:f>
              <c:strCache>
                <c:ptCount val="3"/>
                <c:pt idx="0">
                  <c:v>Říjen</c:v>
                </c:pt>
                <c:pt idx="1">
                  <c:v>Listopad</c:v>
                </c:pt>
                <c:pt idx="2">
                  <c:v>Prosinec</c:v>
                </c:pt>
              </c:strCache>
            </c:strRef>
          </c:cat>
          <c:val>
            <c:numRef>
              <c:f>('8.11'!$B$30,'8.11'!$D$30,'8.11'!$F$30)</c:f>
              <c:numCache>
                <c:formatCode>#,##0.0</c:formatCode>
                <c:ptCount val="3"/>
                <c:pt idx="0">
                  <c:v>83.307000000000002</c:v>
                </c:pt>
                <c:pt idx="1">
                  <c:v>147.57499999999999</c:v>
                </c:pt>
                <c:pt idx="2">
                  <c:v>130.49200000000002</c:v>
                </c:pt>
              </c:numCache>
            </c:numRef>
          </c:val>
        </c:ser>
        <c:ser>
          <c:idx val="5"/>
          <c:order val="5"/>
          <c:tx>
            <c:strRef>
              <c:f>'8.11'!$A$31</c:f>
              <c:strCache>
                <c:ptCount val="1"/>
                <c:pt idx="0">
                  <c:v>Domácnosti</c:v>
                </c:pt>
              </c:strCache>
            </c:strRef>
          </c:tx>
          <c:invertIfNegative val="0"/>
          <c:cat>
            <c:strRef>
              <c:f>'8.11'!$B$2:$D$2</c:f>
              <c:strCache>
                <c:ptCount val="3"/>
                <c:pt idx="0">
                  <c:v>Říjen</c:v>
                </c:pt>
                <c:pt idx="1">
                  <c:v>Listopad</c:v>
                </c:pt>
                <c:pt idx="2">
                  <c:v>Prosinec</c:v>
                </c:pt>
              </c:strCache>
            </c:strRef>
          </c:cat>
          <c:val>
            <c:numRef>
              <c:f>('8.11'!$B$31,'8.11'!$D$31,'8.11'!$F$31)</c:f>
              <c:numCache>
                <c:formatCode>#,##0.0</c:formatCode>
                <c:ptCount val="3"/>
                <c:pt idx="0">
                  <c:v>76102.362999999998</c:v>
                </c:pt>
                <c:pt idx="1">
                  <c:v>116912.442</c:v>
                </c:pt>
                <c:pt idx="2">
                  <c:v>169153.73900000003</c:v>
                </c:pt>
              </c:numCache>
            </c:numRef>
          </c:val>
        </c:ser>
        <c:ser>
          <c:idx val="6"/>
          <c:order val="6"/>
          <c:tx>
            <c:strRef>
              <c:f>'8.11'!$A$32</c:f>
              <c:strCache>
                <c:ptCount val="1"/>
                <c:pt idx="0">
                  <c:v>Obchod, služby, školství, zdravotnictví</c:v>
                </c:pt>
              </c:strCache>
            </c:strRef>
          </c:tx>
          <c:invertIfNegative val="0"/>
          <c:cat>
            <c:strRef>
              <c:f>'8.11'!$B$2:$D$2</c:f>
              <c:strCache>
                <c:ptCount val="3"/>
                <c:pt idx="0">
                  <c:v>Říjen</c:v>
                </c:pt>
                <c:pt idx="1">
                  <c:v>Listopad</c:v>
                </c:pt>
                <c:pt idx="2">
                  <c:v>Prosinec</c:v>
                </c:pt>
              </c:strCache>
            </c:strRef>
          </c:cat>
          <c:val>
            <c:numRef>
              <c:f>('8.11'!$B$32,'8.11'!$D$32,'8.11'!$F$32)</c:f>
              <c:numCache>
                <c:formatCode>#,##0.0</c:formatCode>
                <c:ptCount val="3"/>
                <c:pt idx="0">
                  <c:v>57916.555999999997</c:v>
                </c:pt>
                <c:pt idx="1">
                  <c:v>84131.852999999988</c:v>
                </c:pt>
                <c:pt idx="2">
                  <c:v>110988.76199999999</c:v>
                </c:pt>
              </c:numCache>
            </c:numRef>
          </c:val>
        </c:ser>
        <c:ser>
          <c:idx val="7"/>
          <c:order val="7"/>
          <c:tx>
            <c:strRef>
              <c:f>'8.11'!$A$33</c:f>
              <c:strCache>
                <c:ptCount val="1"/>
                <c:pt idx="0">
                  <c:v>Ostatní</c:v>
                </c:pt>
              </c:strCache>
            </c:strRef>
          </c:tx>
          <c:invertIfNegative val="0"/>
          <c:cat>
            <c:strRef>
              <c:f>'8.11'!$B$2:$D$2</c:f>
              <c:strCache>
                <c:ptCount val="3"/>
                <c:pt idx="0">
                  <c:v>Říjen</c:v>
                </c:pt>
                <c:pt idx="1">
                  <c:v>Listopad</c:v>
                </c:pt>
                <c:pt idx="2">
                  <c:v>Prosinec</c:v>
                </c:pt>
              </c:strCache>
            </c:strRef>
          </c:cat>
          <c:val>
            <c:numRef>
              <c:f>('8.11'!$B$33,'8.11'!$D$33,'8.11'!$F$33)</c:f>
              <c:numCache>
                <c:formatCode>#,##0.0</c:formatCode>
                <c:ptCount val="3"/>
                <c:pt idx="0">
                  <c:v>1454.2350000000001</c:v>
                </c:pt>
                <c:pt idx="1">
                  <c:v>2111.732</c:v>
                </c:pt>
                <c:pt idx="2">
                  <c:v>2556.4650000000001</c:v>
                </c:pt>
              </c:numCache>
            </c:numRef>
          </c:val>
        </c:ser>
        <c:dLbls>
          <c:showLegendKey val="0"/>
          <c:showVal val="0"/>
          <c:showCatName val="0"/>
          <c:showSerName val="0"/>
          <c:showPercent val="0"/>
          <c:showBubbleSize val="0"/>
        </c:dLbls>
        <c:gapWidth val="150"/>
        <c:overlap val="100"/>
        <c:axId val="287319168"/>
        <c:axId val="287320704"/>
      </c:barChart>
      <c:catAx>
        <c:axId val="287319168"/>
        <c:scaling>
          <c:orientation val="minMax"/>
        </c:scaling>
        <c:delete val="0"/>
        <c:axPos val="b"/>
        <c:numFmt formatCode="General" sourceLinked="1"/>
        <c:majorTickMark val="none"/>
        <c:minorTickMark val="none"/>
        <c:tickLblPos val="nextTo"/>
        <c:txPr>
          <a:bodyPr/>
          <a:lstStyle/>
          <a:p>
            <a:pPr>
              <a:defRPr sz="900"/>
            </a:pPr>
            <a:endParaRPr lang="cs-CZ"/>
          </a:p>
        </c:txPr>
        <c:crossAx val="287320704"/>
        <c:crosses val="autoZero"/>
        <c:auto val="1"/>
        <c:lblAlgn val="ctr"/>
        <c:lblOffset val="100"/>
        <c:noMultiLvlLbl val="0"/>
      </c:catAx>
      <c:valAx>
        <c:axId val="287320704"/>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87319168"/>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'8.11'!$G$38</c:f>
              <c:strCache>
                <c:ptCount val="1"/>
                <c:pt idx="0">
                  <c:v>dodávkách ČR</c:v>
                </c:pt>
              </c:strCache>
            </c:strRef>
          </c:tx>
          <c:invertIfNegative val="0"/>
          <c:val>
            <c:numRef>
              <c:f>'8.11'!$H$38</c:f>
              <c:numCache>
                <c:formatCode>0.0%</c:formatCode>
                <c:ptCount val="1"/>
                <c:pt idx="0">
                  <c:v>3.819594981047561E-2</c:v>
                </c:pt>
              </c:numCache>
            </c:numRef>
          </c:val>
        </c:ser>
        <c:ser>
          <c:idx val="1"/>
          <c:order val="1"/>
          <c:tx>
            <c:strRef>
              <c:f>'8.11'!$G$37</c:f>
              <c:strCache>
                <c:ptCount val="1"/>
                <c:pt idx="0">
                  <c:v>výrobě</c:v>
                </c:pt>
              </c:strCache>
            </c:strRef>
          </c:tx>
          <c:invertIfNegative val="0"/>
          <c:val>
            <c:numRef>
              <c:f>'8.11'!$H$37</c:f>
              <c:numCache>
                <c:formatCode>0.0%</c:formatCode>
                <c:ptCount val="1"/>
                <c:pt idx="0">
                  <c:v>4.4683079858878982E-2</c:v>
                </c:pt>
              </c:numCache>
            </c:numRef>
          </c:val>
        </c:ser>
        <c:ser>
          <c:idx val="0"/>
          <c:order val="2"/>
          <c:tx>
            <c:strRef>
              <c:f>'8.11'!$G$36</c:f>
              <c:strCache>
                <c:ptCount val="1"/>
                <c:pt idx="0">
                  <c:v>instalovaném výkonu</c:v>
                </c:pt>
              </c:strCache>
            </c:strRef>
          </c:tx>
          <c:invertIfNegative val="0"/>
          <c:val>
            <c:numRef>
              <c:f>'8.11'!$H$36</c:f>
              <c:numCache>
                <c:formatCode>0.0%</c:formatCode>
                <c:ptCount val="1"/>
                <c:pt idx="0">
                  <c:v>3.0233273324465414E-2</c:v>
                </c:pt>
              </c:numCache>
            </c:numRef>
          </c:val>
        </c:ser>
        <c:dLbls>
          <c:showLegendKey val="0"/>
          <c:showVal val="0"/>
          <c:showCatName val="0"/>
          <c:showSerName val="0"/>
          <c:showPercent val="0"/>
          <c:showBubbleSize val="0"/>
        </c:dLbls>
        <c:gapWidth val="150"/>
        <c:axId val="287350784"/>
        <c:axId val="287352320"/>
      </c:barChart>
      <c:catAx>
        <c:axId val="287350784"/>
        <c:scaling>
          <c:orientation val="minMax"/>
        </c:scaling>
        <c:delete val="1"/>
        <c:axPos val="l"/>
        <c:numFmt formatCode="0.0%" sourceLinked="1"/>
        <c:majorTickMark val="none"/>
        <c:minorTickMark val="none"/>
        <c:tickLblPos val="nextTo"/>
        <c:crossAx val="287352320"/>
        <c:crosses val="autoZero"/>
        <c:auto val="1"/>
        <c:lblAlgn val="ctr"/>
        <c:lblOffset val="100"/>
        <c:noMultiLvlLbl val="0"/>
      </c:catAx>
      <c:valAx>
        <c:axId val="28735232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350784"/>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'8.11'!$A$9</c:f>
              <c:strCache>
                <c:ptCount val="1"/>
                <c:pt idx="0">
                  <c:v>Biomasa</c:v>
                </c:pt>
              </c:strCache>
            </c:strRef>
          </c:tx>
          <c:invertIfNegative val="0"/>
          <c:cat>
            <c:strRef>
              <c:f>'8.11'!$B$2:$D$2</c:f>
              <c:strCache>
                <c:ptCount val="3"/>
                <c:pt idx="0">
                  <c:v>Říjen</c:v>
                </c:pt>
                <c:pt idx="1">
                  <c:v>Listopad</c:v>
                </c:pt>
                <c:pt idx="2">
                  <c:v>Prosinec</c:v>
                </c:pt>
              </c:strCache>
            </c:strRef>
          </c:cat>
          <c:val>
            <c:numRef>
              <c:f>('8.11'!$B$9,'8.11'!$D$9,'8.11'!$F$9)</c:f>
              <c:numCache>
                <c:formatCode>#,##0.0</c:formatCode>
                <c:ptCount val="3"/>
                <c:pt idx="0">
                  <c:v>9186.7800000000007</c:v>
                </c:pt>
                <c:pt idx="1">
                  <c:v>9003.93</c:v>
                </c:pt>
                <c:pt idx="2">
                  <c:v>8088.6399999999994</c:v>
                </c:pt>
              </c:numCache>
            </c:numRef>
          </c:val>
        </c:ser>
        <c:ser>
          <c:idx val="1"/>
          <c:order val="1"/>
          <c:tx>
            <c:strRef>
              <c:f>'8.11'!$A$10</c:f>
              <c:strCache>
                <c:ptCount val="1"/>
                <c:pt idx="0">
                  <c:v>Bioplyn</c:v>
                </c:pt>
              </c:strCache>
            </c:strRef>
          </c:tx>
          <c:invertIfNegative val="0"/>
          <c:cat>
            <c:strRef>
              <c:f>'8.11'!$B$2:$D$2</c:f>
              <c:strCache>
                <c:ptCount val="3"/>
                <c:pt idx="0">
                  <c:v>Říjen</c:v>
                </c:pt>
                <c:pt idx="1">
                  <c:v>Listopad</c:v>
                </c:pt>
                <c:pt idx="2">
                  <c:v>Prosinec</c:v>
                </c:pt>
              </c:strCache>
            </c:strRef>
          </c:cat>
          <c:val>
            <c:numRef>
              <c:f>('8.11'!$B$10,'8.11'!$D$10,'8.11'!$F$10)</c:f>
              <c:numCache>
                <c:formatCode>#,##0.0</c:formatCode>
                <c:ptCount val="3"/>
                <c:pt idx="0">
                  <c:v>5149.6299999999992</c:v>
                </c:pt>
                <c:pt idx="1">
                  <c:v>6420.6049999999996</c:v>
                </c:pt>
                <c:pt idx="2">
                  <c:v>6772.33</c:v>
                </c:pt>
              </c:numCache>
            </c:numRef>
          </c:val>
        </c:ser>
        <c:ser>
          <c:idx val="2"/>
          <c:order val="2"/>
          <c:tx>
            <c:strRef>
              <c:f>'8.11'!$A$11</c:f>
              <c:strCache>
                <c:ptCount val="1"/>
                <c:pt idx="0">
                  <c:v>Černé uhlí</c:v>
                </c:pt>
              </c:strCache>
            </c:strRef>
          </c:tx>
          <c:invertIfNegative val="0"/>
          <c:cat>
            <c:strRef>
              <c:f>'8.11'!$B$2:$D$2</c:f>
              <c:strCache>
                <c:ptCount val="3"/>
                <c:pt idx="0">
                  <c:v>Říjen</c:v>
                </c:pt>
                <c:pt idx="1">
                  <c:v>Listopad</c:v>
                </c:pt>
                <c:pt idx="2">
                  <c:v>Prosinec</c:v>
                </c:pt>
              </c:strCache>
            </c:strRef>
          </c:cat>
          <c:val>
            <c:numRef>
              <c:f>('8.11'!$B$11,'8.11'!$D$11,'8.11'!$F$11)</c:f>
              <c:numCache>
                <c:formatCode>#,##0.0</c:formatCode>
                <c:ptCount val="3"/>
                <c:pt idx="0">
                  <c:v>60228.626000000004</c:v>
                </c:pt>
                <c:pt idx="1">
                  <c:v>105178.93</c:v>
                </c:pt>
                <c:pt idx="2">
                  <c:v>194375.79299999998</c:v>
                </c:pt>
              </c:numCache>
            </c:numRef>
          </c:val>
        </c:ser>
        <c:ser>
          <c:idx val="3"/>
          <c:order val="3"/>
          <c:tx>
            <c:strRef>
              <c:f>'8.11'!$A$12</c:f>
              <c:strCache>
                <c:ptCount val="1"/>
                <c:pt idx="0">
                  <c:v>Elektrická energie</c:v>
                </c:pt>
              </c:strCache>
            </c:strRef>
          </c:tx>
          <c:invertIfNegative val="0"/>
          <c:cat>
            <c:strRef>
              <c:f>'8.11'!$B$2:$D$2</c:f>
              <c:strCache>
                <c:ptCount val="3"/>
                <c:pt idx="0">
                  <c:v>Říjen</c:v>
                </c:pt>
                <c:pt idx="1">
                  <c:v>Listopad</c:v>
                </c:pt>
                <c:pt idx="2">
                  <c:v>Prosinec</c:v>
                </c:pt>
              </c:strCache>
            </c:strRef>
          </c:cat>
          <c:val>
            <c:numRef>
              <c:f>('8.11'!$B$12,'8.11'!$D$12,'8.11'!$F$12)</c:f>
              <c:numCache>
                <c:formatCode>#,##0.0</c:formatCode>
                <c:ptCount val="3"/>
                <c:pt idx="0">
                  <c:v>0</c:v>
                </c:pt>
                <c:pt idx="1">
                  <c:v>0</c:v>
                </c:pt>
                <c:pt idx="2">
                  <c:v>0</c:v>
                </c:pt>
              </c:numCache>
            </c:numRef>
          </c:val>
        </c:ser>
        <c:ser>
          <c:idx val="4"/>
          <c:order val="4"/>
          <c:tx>
            <c:strRef>
              <c:f>'8.11'!$A$13</c:f>
              <c:strCache>
                <c:ptCount val="1"/>
                <c:pt idx="0">
                  <c:v>Energie prostředí (tepelné čerpadlo)</c:v>
                </c:pt>
              </c:strCache>
            </c:strRef>
          </c:tx>
          <c:invertIfNegative val="0"/>
          <c:cat>
            <c:strRef>
              <c:f>'8.11'!$B$2:$D$2</c:f>
              <c:strCache>
                <c:ptCount val="3"/>
                <c:pt idx="0">
                  <c:v>Říjen</c:v>
                </c:pt>
                <c:pt idx="1">
                  <c:v>Listopad</c:v>
                </c:pt>
                <c:pt idx="2">
                  <c:v>Prosinec</c:v>
                </c:pt>
              </c:strCache>
            </c:strRef>
          </c:cat>
          <c:val>
            <c:numRef>
              <c:f>('8.11'!$B$13,'8.11'!$D$13,'8.11'!$F$13)</c:f>
              <c:numCache>
                <c:formatCode>#,##0.0</c:formatCode>
                <c:ptCount val="3"/>
                <c:pt idx="0">
                  <c:v>0</c:v>
                </c:pt>
                <c:pt idx="1">
                  <c:v>0</c:v>
                </c:pt>
                <c:pt idx="2">
                  <c:v>0</c:v>
                </c:pt>
              </c:numCache>
            </c:numRef>
          </c:val>
        </c:ser>
        <c:ser>
          <c:idx val="5"/>
          <c:order val="5"/>
          <c:tx>
            <c:strRef>
              <c:f>'8.11'!$A$14</c:f>
              <c:strCache>
                <c:ptCount val="1"/>
                <c:pt idx="0">
                  <c:v>Energie Slunce (solární kolektor)</c:v>
                </c:pt>
              </c:strCache>
            </c:strRef>
          </c:tx>
          <c:invertIfNegative val="0"/>
          <c:cat>
            <c:strRef>
              <c:f>'8.11'!$B$2:$D$2</c:f>
              <c:strCache>
                <c:ptCount val="3"/>
                <c:pt idx="0">
                  <c:v>Říjen</c:v>
                </c:pt>
                <c:pt idx="1">
                  <c:v>Listopad</c:v>
                </c:pt>
                <c:pt idx="2">
                  <c:v>Prosinec</c:v>
                </c:pt>
              </c:strCache>
            </c:strRef>
          </c:cat>
          <c:val>
            <c:numRef>
              <c:f>('8.11'!$B$14,'8.11'!$D$14,'8.11'!$F$14)</c:f>
              <c:numCache>
                <c:formatCode>#,##0.0</c:formatCode>
                <c:ptCount val="3"/>
                <c:pt idx="0">
                  <c:v>0</c:v>
                </c:pt>
                <c:pt idx="1">
                  <c:v>0</c:v>
                </c:pt>
                <c:pt idx="2">
                  <c:v>0</c:v>
                </c:pt>
              </c:numCache>
            </c:numRef>
          </c:val>
        </c:ser>
        <c:ser>
          <c:idx val="6"/>
          <c:order val="6"/>
          <c:tx>
            <c:strRef>
              <c:f>'8.11'!$A$15</c:f>
              <c:strCache>
                <c:ptCount val="1"/>
                <c:pt idx="0">
                  <c:v>Hnědé uhlí</c:v>
                </c:pt>
              </c:strCache>
            </c:strRef>
          </c:tx>
          <c:invertIfNegative val="0"/>
          <c:cat>
            <c:strRef>
              <c:f>'8.11'!$B$2:$D$2</c:f>
              <c:strCache>
                <c:ptCount val="3"/>
                <c:pt idx="0">
                  <c:v>Říjen</c:v>
                </c:pt>
                <c:pt idx="1">
                  <c:v>Listopad</c:v>
                </c:pt>
                <c:pt idx="2">
                  <c:v>Prosinec</c:v>
                </c:pt>
              </c:strCache>
            </c:strRef>
          </c:cat>
          <c:val>
            <c:numRef>
              <c:f>('8.11'!$B$15,'8.11'!$D$15,'8.11'!$F$15)</c:f>
              <c:numCache>
                <c:formatCode>#,##0.0</c:formatCode>
                <c:ptCount val="3"/>
                <c:pt idx="0">
                  <c:v>118825.06</c:v>
                </c:pt>
                <c:pt idx="1">
                  <c:v>149473.06099999999</c:v>
                </c:pt>
                <c:pt idx="2">
                  <c:v>158643.81699999998</c:v>
                </c:pt>
              </c:numCache>
            </c:numRef>
          </c:val>
        </c:ser>
        <c:ser>
          <c:idx val="7"/>
          <c:order val="7"/>
          <c:tx>
            <c:strRef>
              <c:f>'8.11'!$A$16</c:f>
              <c:strCache>
                <c:ptCount val="1"/>
                <c:pt idx="0">
                  <c:v>Jaderné palivo</c:v>
                </c:pt>
              </c:strCache>
            </c:strRef>
          </c:tx>
          <c:invertIfNegative val="0"/>
          <c:cat>
            <c:strRef>
              <c:f>'8.11'!$B$2:$D$2</c:f>
              <c:strCache>
                <c:ptCount val="3"/>
                <c:pt idx="0">
                  <c:v>Říjen</c:v>
                </c:pt>
                <c:pt idx="1">
                  <c:v>Listopad</c:v>
                </c:pt>
                <c:pt idx="2">
                  <c:v>Prosinec</c:v>
                </c:pt>
              </c:strCache>
            </c:strRef>
          </c:cat>
          <c:val>
            <c:numRef>
              <c:f>('8.11'!$B$16,'8.11'!$D$16,'8.11'!$F$16)</c:f>
              <c:numCache>
                <c:formatCode>#,##0.0</c:formatCode>
                <c:ptCount val="3"/>
                <c:pt idx="0">
                  <c:v>0</c:v>
                </c:pt>
                <c:pt idx="1">
                  <c:v>0</c:v>
                </c:pt>
                <c:pt idx="2">
                  <c:v>0</c:v>
                </c:pt>
              </c:numCache>
            </c:numRef>
          </c:val>
        </c:ser>
        <c:ser>
          <c:idx val="8"/>
          <c:order val="8"/>
          <c:tx>
            <c:strRef>
              <c:f>'8.11'!$A$17</c:f>
              <c:strCache>
                <c:ptCount val="1"/>
                <c:pt idx="0">
                  <c:v>Koks</c:v>
                </c:pt>
              </c:strCache>
            </c:strRef>
          </c:tx>
          <c:invertIfNegative val="0"/>
          <c:cat>
            <c:strRef>
              <c:f>'8.11'!$B$2:$D$2</c:f>
              <c:strCache>
                <c:ptCount val="3"/>
                <c:pt idx="0">
                  <c:v>Říjen</c:v>
                </c:pt>
                <c:pt idx="1">
                  <c:v>Listopad</c:v>
                </c:pt>
                <c:pt idx="2">
                  <c:v>Prosinec</c:v>
                </c:pt>
              </c:strCache>
            </c:strRef>
          </c:cat>
          <c:val>
            <c:numRef>
              <c:f>('8.11'!$B$17,'8.11'!$D$17,'8.11'!$F$17)</c:f>
              <c:numCache>
                <c:formatCode>#,##0.0</c:formatCode>
                <c:ptCount val="3"/>
                <c:pt idx="0">
                  <c:v>0</c:v>
                </c:pt>
                <c:pt idx="1">
                  <c:v>0</c:v>
                </c:pt>
                <c:pt idx="2">
                  <c:v>0</c:v>
                </c:pt>
              </c:numCache>
            </c:numRef>
          </c:val>
        </c:ser>
        <c:ser>
          <c:idx val="9"/>
          <c:order val="9"/>
          <c:tx>
            <c:strRef>
              <c:f>'8.11'!$A$18</c:f>
              <c:strCache>
                <c:ptCount val="1"/>
                <c:pt idx="0">
                  <c:v>Odpadní teplo</c:v>
                </c:pt>
              </c:strCache>
            </c:strRef>
          </c:tx>
          <c:invertIfNegative val="0"/>
          <c:cat>
            <c:strRef>
              <c:f>'8.11'!$B$2:$D$2</c:f>
              <c:strCache>
                <c:ptCount val="3"/>
                <c:pt idx="0">
                  <c:v>Říjen</c:v>
                </c:pt>
                <c:pt idx="1">
                  <c:v>Listopad</c:v>
                </c:pt>
                <c:pt idx="2">
                  <c:v>Prosinec</c:v>
                </c:pt>
              </c:strCache>
            </c:strRef>
          </c:cat>
          <c:val>
            <c:numRef>
              <c:f>('8.11'!$B$18,'8.11'!$D$18,'8.11'!$F$18)</c:f>
              <c:numCache>
                <c:formatCode>#,##0.0</c:formatCode>
                <c:ptCount val="3"/>
                <c:pt idx="0">
                  <c:v>0</c:v>
                </c:pt>
                <c:pt idx="1">
                  <c:v>0</c:v>
                </c:pt>
                <c:pt idx="2">
                  <c:v>0</c:v>
                </c:pt>
              </c:numCache>
            </c:numRef>
          </c:val>
        </c:ser>
        <c:ser>
          <c:idx val="10"/>
          <c:order val="10"/>
          <c:tx>
            <c:strRef>
              <c:f>'8.11'!$A$19</c:f>
              <c:strCache>
                <c:ptCount val="1"/>
                <c:pt idx="0">
                  <c:v>Ostatní kapalná paliva</c:v>
                </c:pt>
              </c:strCache>
            </c:strRef>
          </c:tx>
          <c:invertIfNegative val="0"/>
          <c:cat>
            <c:strRef>
              <c:f>'8.11'!$B$2:$D$2</c:f>
              <c:strCache>
                <c:ptCount val="3"/>
                <c:pt idx="0">
                  <c:v>Říjen</c:v>
                </c:pt>
                <c:pt idx="1">
                  <c:v>Listopad</c:v>
                </c:pt>
                <c:pt idx="2">
                  <c:v>Prosinec</c:v>
                </c:pt>
              </c:strCache>
            </c:strRef>
          </c:cat>
          <c:val>
            <c:numRef>
              <c:f>('8.11'!$B$19,'8.11'!$D$19,'8.11'!$F$19)</c:f>
              <c:numCache>
                <c:formatCode>#,##0.0</c:formatCode>
                <c:ptCount val="3"/>
                <c:pt idx="0">
                  <c:v>70.385999999999996</c:v>
                </c:pt>
                <c:pt idx="1">
                  <c:v>9915.3649999999998</c:v>
                </c:pt>
                <c:pt idx="2">
                  <c:v>875.15499999999997</c:v>
                </c:pt>
              </c:numCache>
            </c:numRef>
          </c:val>
        </c:ser>
        <c:ser>
          <c:idx val="11"/>
          <c:order val="11"/>
          <c:tx>
            <c:strRef>
              <c:f>'8.11'!$A$20</c:f>
              <c:strCache>
                <c:ptCount val="1"/>
                <c:pt idx="0">
                  <c:v>Ostatní pevná paliva</c:v>
                </c:pt>
              </c:strCache>
            </c:strRef>
          </c:tx>
          <c:invertIfNegative val="0"/>
          <c:cat>
            <c:strRef>
              <c:f>'8.11'!$B$2:$D$2</c:f>
              <c:strCache>
                <c:ptCount val="3"/>
                <c:pt idx="0">
                  <c:v>Říjen</c:v>
                </c:pt>
                <c:pt idx="1">
                  <c:v>Listopad</c:v>
                </c:pt>
                <c:pt idx="2">
                  <c:v>Prosinec</c:v>
                </c:pt>
              </c:strCache>
            </c:strRef>
          </c:cat>
          <c:val>
            <c:numRef>
              <c:f>('8.11'!$B$20,'8.11'!$D$20,'8.11'!$F$20)</c:f>
              <c:numCache>
                <c:formatCode>#,##0.0</c:formatCode>
                <c:ptCount val="3"/>
                <c:pt idx="0">
                  <c:v>0</c:v>
                </c:pt>
                <c:pt idx="1">
                  <c:v>0</c:v>
                </c:pt>
                <c:pt idx="2">
                  <c:v>0</c:v>
                </c:pt>
              </c:numCache>
            </c:numRef>
          </c:val>
        </c:ser>
        <c:ser>
          <c:idx val="12"/>
          <c:order val="12"/>
          <c:tx>
            <c:strRef>
              <c:f>'8.11'!$A$21</c:f>
              <c:strCache>
                <c:ptCount val="1"/>
                <c:pt idx="0">
                  <c:v>Ostatní plyny</c:v>
                </c:pt>
              </c:strCache>
            </c:strRef>
          </c:tx>
          <c:invertIfNegative val="0"/>
          <c:cat>
            <c:strRef>
              <c:f>'8.11'!$B$2:$D$2</c:f>
              <c:strCache>
                <c:ptCount val="3"/>
                <c:pt idx="0">
                  <c:v>Říjen</c:v>
                </c:pt>
                <c:pt idx="1">
                  <c:v>Listopad</c:v>
                </c:pt>
                <c:pt idx="2">
                  <c:v>Prosinec</c:v>
                </c:pt>
              </c:strCache>
            </c:strRef>
          </c:cat>
          <c:val>
            <c:numRef>
              <c:f>('8.11'!$B$21,'8.11'!$D$21,'8.11'!$F$21)</c:f>
              <c:numCache>
                <c:formatCode>#,##0.0</c:formatCode>
                <c:ptCount val="3"/>
                <c:pt idx="0">
                  <c:v>0</c:v>
                </c:pt>
                <c:pt idx="1">
                  <c:v>0</c:v>
                </c:pt>
                <c:pt idx="2">
                  <c:v>0</c:v>
                </c:pt>
              </c:numCache>
            </c:numRef>
          </c:val>
        </c:ser>
        <c:ser>
          <c:idx val="13"/>
          <c:order val="13"/>
          <c:tx>
            <c:strRef>
              <c:f>'8.11'!$A$22</c:f>
              <c:strCache>
                <c:ptCount val="1"/>
                <c:pt idx="0">
                  <c:v>Ostatní</c:v>
                </c:pt>
              </c:strCache>
            </c:strRef>
          </c:tx>
          <c:invertIfNegative val="0"/>
          <c:cat>
            <c:strRef>
              <c:f>'8.11'!$B$2:$D$2</c:f>
              <c:strCache>
                <c:ptCount val="3"/>
                <c:pt idx="0">
                  <c:v>Říjen</c:v>
                </c:pt>
                <c:pt idx="1">
                  <c:v>Listopad</c:v>
                </c:pt>
                <c:pt idx="2">
                  <c:v>Prosinec</c:v>
                </c:pt>
              </c:strCache>
            </c:strRef>
          </c:cat>
          <c:val>
            <c:numRef>
              <c:f>('8.11'!$B$22,'8.11'!$D$22,'8.11'!$F$22)</c:f>
              <c:numCache>
                <c:formatCode>#,##0.0</c:formatCode>
                <c:ptCount val="3"/>
                <c:pt idx="0">
                  <c:v>0</c:v>
                </c:pt>
                <c:pt idx="1">
                  <c:v>0</c:v>
                </c:pt>
                <c:pt idx="2">
                  <c:v>0</c:v>
                </c:pt>
              </c:numCache>
            </c:numRef>
          </c:val>
        </c:ser>
        <c:ser>
          <c:idx val="14"/>
          <c:order val="14"/>
          <c:tx>
            <c:strRef>
              <c:f>'8.11'!$A$23</c:f>
              <c:strCache>
                <c:ptCount val="1"/>
                <c:pt idx="0">
                  <c:v>Topné oleje</c:v>
                </c:pt>
              </c:strCache>
            </c:strRef>
          </c:tx>
          <c:invertIfNegative val="0"/>
          <c:cat>
            <c:strRef>
              <c:f>'8.11'!$B$2:$D$2</c:f>
              <c:strCache>
                <c:ptCount val="3"/>
                <c:pt idx="0">
                  <c:v>Říjen</c:v>
                </c:pt>
                <c:pt idx="1">
                  <c:v>Listopad</c:v>
                </c:pt>
                <c:pt idx="2">
                  <c:v>Prosinec</c:v>
                </c:pt>
              </c:strCache>
            </c:strRef>
          </c:cat>
          <c:val>
            <c:numRef>
              <c:f>('8.11'!$B$23,'8.11'!$D$23,'8.11'!$F$23)</c:f>
              <c:numCache>
                <c:formatCode>#,##0.0</c:formatCode>
                <c:ptCount val="3"/>
                <c:pt idx="0">
                  <c:v>2050.6150000000002</c:v>
                </c:pt>
                <c:pt idx="1">
                  <c:v>3061.3310000000001</c:v>
                </c:pt>
                <c:pt idx="2">
                  <c:v>2490.2460000000001</c:v>
                </c:pt>
              </c:numCache>
            </c:numRef>
          </c:val>
        </c:ser>
        <c:ser>
          <c:idx val="15"/>
          <c:order val="15"/>
          <c:tx>
            <c:strRef>
              <c:f>'8.11'!$A$24</c:f>
              <c:strCache>
                <c:ptCount val="1"/>
                <c:pt idx="0">
                  <c:v>Zemní plyn</c:v>
                </c:pt>
              </c:strCache>
            </c:strRef>
          </c:tx>
          <c:invertIfNegative val="0"/>
          <c:cat>
            <c:strRef>
              <c:f>'8.11'!$B$2:$D$2</c:f>
              <c:strCache>
                <c:ptCount val="3"/>
                <c:pt idx="0">
                  <c:v>Říjen</c:v>
                </c:pt>
                <c:pt idx="1">
                  <c:v>Listopad</c:v>
                </c:pt>
                <c:pt idx="2">
                  <c:v>Prosinec</c:v>
                </c:pt>
              </c:strCache>
            </c:strRef>
          </c:cat>
          <c:val>
            <c:numRef>
              <c:f>('8.11'!$B$24,'8.11'!$D$24,'8.11'!$F$24)</c:f>
              <c:numCache>
                <c:formatCode>#,##0.0</c:formatCode>
                <c:ptCount val="3"/>
                <c:pt idx="0">
                  <c:v>54330.335999999996</c:v>
                </c:pt>
                <c:pt idx="1">
                  <c:v>79106.563999999998</c:v>
                </c:pt>
                <c:pt idx="2">
                  <c:v>110147.40399999999</c:v>
                </c:pt>
              </c:numCache>
            </c:numRef>
          </c:val>
        </c:ser>
        <c:dLbls>
          <c:showLegendKey val="0"/>
          <c:showVal val="0"/>
          <c:showCatName val="0"/>
          <c:showSerName val="0"/>
          <c:showPercent val="0"/>
          <c:showBubbleSize val="0"/>
        </c:dLbls>
        <c:gapWidth val="150"/>
        <c:overlap val="100"/>
        <c:axId val="287823360"/>
        <c:axId val="287824896"/>
      </c:barChart>
      <c:catAx>
        <c:axId val="287823360"/>
        <c:scaling>
          <c:orientation val="minMax"/>
        </c:scaling>
        <c:delete val="0"/>
        <c:axPos val="b"/>
        <c:numFmt formatCode="General" sourceLinked="1"/>
        <c:majorTickMark val="none"/>
        <c:minorTickMark val="none"/>
        <c:tickLblPos val="nextTo"/>
        <c:txPr>
          <a:bodyPr/>
          <a:lstStyle/>
          <a:p>
            <a:pPr>
              <a:defRPr sz="900"/>
            </a:pPr>
            <a:endParaRPr lang="cs-CZ"/>
          </a:p>
        </c:txPr>
        <c:crossAx val="287824896"/>
        <c:crosses val="autoZero"/>
        <c:auto val="1"/>
        <c:lblAlgn val="ctr"/>
        <c:lblOffset val="100"/>
        <c:noMultiLvlLbl val="0"/>
      </c:catAx>
      <c:valAx>
        <c:axId val="287824896"/>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87823360"/>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'8.12'!$M$9:$M$24</c:f>
              <c:numCache>
                <c:formatCode>0.0%</c:formatCode>
                <c:ptCount val="16"/>
              </c:numCache>
            </c:numRef>
          </c:cat>
          <c:val>
            <c:numRef>
              <c:f>'8.12'!$M$9:$M$24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'8.12'!$M$26:$M$33</c:f>
              <c:numCache>
                <c:formatCode>#,##0.0</c:formatCode>
                <c:ptCount val="8"/>
              </c:numCache>
            </c:numRef>
          </c:cat>
          <c:val>
            <c:numRef>
              <c:f>'8.12'!$M$26:$M$33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'8.12'!$A$26</c:f>
              <c:strCache>
                <c:ptCount val="1"/>
                <c:pt idx="0">
                  <c:v>Průmysl</c:v>
                </c:pt>
              </c:strCache>
            </c:strRef>
          </c:tx>
          <c:invertIfNegative val="0"/>
          <c:cat>
            <c:strRef>
              <c:f>'8.12'!$B$2:$D$2</c:f>
              <c:strCache>
                <c:ptCount val="3"/>
                <c:pt idx="0">
                  <c:v>Říjen</c:v>
                </c:pt>
                <c:pt idx="1">
                  <c:v>Listopad</c:v>
                </c:pt>
                <c:pt idx="2">
                  <c:v>Prosinec</c:v>
                </c:pt>
              </c:strCache>
            </c:strRef>
          </c:cat>
          <c:val>
            <c:numRef>
              <c:f>('8.12'!$B$26,'8.12'!$D$26,'8.12'!$F$26)</c:f>
              <c:numCache>
                <c:formatCode>#,##0.0</c:formatCode>
                <c:ptCount val="3"/>
                <c:pt idx="0">
                  <c:v>0</c:v>
                </c:pt>
                <c:pt idx="1">
                  <c:v>0</c:v>
                </c:pt>
                <c:pt idx="2">
                  <c:v>0</c:v>
                </c:pt>
              </c:numCache>
            </c:numRef>
          </c:val>
        </c:ser>
        <c:ser>
          <c:idx val="1"/>
          <c:order val="1"/>
          <c:tx>
            <c:strRef>
              <c:f>'8.12'!$A$27</c:f>
              <c:strCache>
                <c:ptCount val="1"/>
                <c:pt idx="0">
                  <c:v>Energetika</c:v>
                </c:pt>
              </c:strCache>
            </c:strRef>
          </c:tx>
          <c:invertIfNegative val="0"/>
          <c:cat>
            <c:strRef>
              <c:f>'8.12'!$B$2:$D$2</c:f>
              <c:strCache>
                <c:ptCount val="3"/>
                <c:pt idx="0">
                  <c:v>Říjen</c:v>
                </c:pt>
                <c:pt idx="1">
                  <c:v>Listopad</c:v>
                </c:pt>
                <c:pt idx="2">
                  <c:v>Prosinec</c:v>
                </c:pt>
              </c:strCache>
            </c:strRef>
          </c:cat>
          <c:val>
            <c:numRef>
              <c:f>('8.12'!$B$27,'8.12'!$D$27,'8.12'!$F$27)</c:f>
              <c:numCache>
                <c:formatCode>#,##0.0</c:formatCode>
                <c:ptCount val="3"/>
                <c:pt idx="0">
                  <c:v>0</c:v>
                </c:pt>
                <c:pt idx="1">
                  <c:v>0</c:v>
                </c:pt>
                <c:pt idx="2">
                  <c:v>0</c:v>
                </c:pt>
              </c:numCache>
            </c:numRef>
          </c:val>
        </c:ser>
        <c:ser>
          <c:idx val="2"/>
          <c:order val="2"/>
          <c:tx>
            <c:strRef>
              <c:f>'8.12'!$A$28</c:f>
              <c:strCache>
                <c:ptCount val="1"/>
                <c:pt idx="0">
                  <c:v>Doprava</c:v>
                </c:pt>
              </c:strCache>
            </c:strRef>
          </c:tx>
          <c:invertIfNegative val="0"/>
          <c:cat>
            <c:strRef>
              <c:f>'8.12'!$B$2:$D$2</c:f>
              <c:strCache>
                <c:ptCount val="3"/>
                <c:pt idx="0">
                  <c:v>Říjen</c:v>
                </c:pt>
                <c:pt idx="1">
                  <c:v>Listopad</c:v>
                </c:pt>
                <c:pt idx="2">
                  <c:v>Prosinec</c:v>
                </c:pt>
              </c:strCache>
            </c:strRef>
          </c:cat>
          <c:val>
            <c:numRef>
              <c:f>('8.12'!$B$28,'8.12'!$D$28,'8.12'!$F$28)</c:f>
              <c:numCache>
                <c:formatCode>#,##0.0</c:formatCode>
                <c:ptCount val="3"/>
                <c:pt idx="0">
                  <c:v>0</c:v>
                </c:pt>
                <c:pt idx="1">
                  <c:v>0</c:v>
                </c:pt>
                <c:pt idx="2">
                  <c:v>0</c:v>
                </c:pt>
              </c:numCache>
            </c:numRef>
          </c:val>
        </c:ser>
        <c:ser>
          <c:idx val="3"/>
          <c:order val="3"/>
          <c:tx>
            <c:strRef>
              <c:f>'8.12'!$A$29</c:f>
              <c:strCache>
                <c:ptCount val="1"/>
                <c:pt idx="0">
                  <c:v>Stavebnictví</c:v>
                </c:pt>
              </c:strCache>
            </c:strRef>
          </c:tx>
          <c:invertIfNegative val="0"/>
          <c:cat>
            <c:strRef>
              <c:f>'8.12'!$B$2:$D$2</c:f>
              <c:strCache>
                <c:ptCount val="3"/>
                <c:pt idx="0">
                  <c:v>Říjen</c:v>
                </c:pt>
                <c:pt idx="1">
                  <c:v>Listopad</c:v>
                </c:pt>
                <c:pt idx="2">
                  <c:v>Prosinec</c:v>
                </c:pt>
              </c:strCache>
            </c:strRef>
          </c:cat>
          <c:val>
            <c:numRef>
              <c:f>('8.12'!$B$29,'8.12'!$D$29,'8.12'!$F$29)</c:f>
              <c:numCache>
                <c:formatCode>#,##0.0</c:formatCode>
                <c:ptCount val="3"/>
                <c:pt idx="0">
                  <c:v>0</c:v>
                </c:pt>
                <c:pt idx="1">
                  <c:v>0</c:v>
                </c:pt>
                <c:pt idx="2">
                  <c:v>0</c:v>
                </c:pt>
              </c:numCache>
            </c:numRef>
          </c:val>
        </c:ser>
        <c:ser>
          <c:idx val="4"/>
          <c:order val="4"/>
          <c:tx>
            <c:strRef>
              <c:f>'8.12'!$A$30</c:f>
              <c:strCache>
                <c:ptCount val="1"/>
                <c:pt idx="0">
                  <c:v>Zemědělství a lesnictví</c:v>
                </c:pt>
              </c:strCache>
            </c:strRef>
          </c:tx>
          <c:invertIfNegative val="0"/>
          <c:cat>
            <c:strRef>
              <c:f>'8.12'!$B$2:$D$2</c:f>
              <c:strCache>
                <c:ptCount val="3"/>
                <c:pt idx="0">
                  <c:v>Říjen</c:v>
                </c:pt>
                <c:pt idx="1">
                  <c:v>Listopad</c:v>
                </c:pt>
                <c:pt idx="2">
                  <c:v>Prosinec</c:v>
                </c:pt>
              </c:strCache>
            </c:strRef>
          </c:cat>
          <c:val>
            <c:numRef>
              <c:f>('8.12'!$B$30,'8.12'!$D$30,'8.12'!$F$30)</c:f>
              <c:numCache>
                <c:formatCode>#,##0.0</c:formatCode>
                <c:ptCount val="3"/>
                <c:pt idx="0">
                  <c:v>0</c:v>
                </c:pt>
                <c:pt idx="1">
                  <c:v>0</c:v>
                </c:pt>
                <c:pt idx="2">
                  <c:v>0</c:v>
                </c:pt>
              </c:numCache>
            </c:numRef>
          </c:val>
        </c:ser>
        <c:ser>
          <c:idx val="5"/>
          <c:order val="5"/>
          <c:tx>
            <c:strRef>
              <c:f>'8.12'!$A$31</c:f>
              <c:strCache>
                <c:ptCount val="1"/>
                <c:pt idx="0">
                  <c:v>Domácnosti</c:v>
                </c:pt>
              </c:strCache>
            </c:strRef>
          </c:tx>
          <c:invertIfNegative val="0"/>
          <c:cat>
            <c:strRef>
              <c:f>'8.12'!$B$2:$D$2</c:f>
              <c:strCache>
                <c:ptCount val="3"/>
                <c:pt idx="0">
                  <c:v>Říjen</c:v>
                </c:pt>
                <c:pt idx="1">
                  <c:v>Listopad</c:v>
                </c:pt>
                <c:pt idx="2">
                  <c:v>Prosinec</c:v>
                </c:pt>
              </c:strCache>
            </c:strRef>
          </c:cat>
          <c:val>
            <c:numRef>
              <c:f>('8.12'!$B$31,'8.12'!$D$31,'8.12'!$F$31)</c:f>
              <c:numCache>
                <c:formatCode>#,##0.0</c:formatCode>
                <c:ptCount val="3"/>
                <c:pt idx="0">
                  <c:v>0</c:v>
                </c:pt>
                <c:pt idx="1">
                  <c:v>0</c:v>
                </c:pt>
                <c:pt idx="2">
                  <c:v>0</c:v>
                </c:pt>
              </c:numCache>
            </c:numRef>
          </c:val>
        </c:ser>
        <c:ser>
          <c:idx val="6"/>
          <c:order val="6"/>
          <c:tx>
            <c:strRef>
              <c:f>'8.12'!$A$32</c:f>
              <c:strCache>
                <c:ptCount val="1"/>
                <c:pt idx="0">
                  <c:v>Obchod, služby, školství, zdravotnictví</c:v>
                </c:pt>
              </c:strCache>
            </c:strRef>
          </c:tx>
          <c:invertIfNegative val="0"/>
          <c:cat>
            <c:strRef>
              <c:f>'8.12'!$B$2:$D$2</c:f>
              <c:strCache>
                <c:ptCount val="3"/>
                <c:pt idx="0">
                  <c:v>Říjen</c:v>
                </c:pt>
                <c:pt idx="1">
                  <c:v>Listopad</c:v>
                </c:pt>
                <c:pt idx="2">
                  <c:v>Prosinec</c:v>
                </c:pt>
              </c:strCache>
            </c:strRef>
          </c:cat>
          <c:val>
            <c:numRef>
              <c:f>('8.12'!$B$32,'8.12'!$D$32,'8.12'!$F$32)</c:f>
              <c:numCache>
                <c:formatCode>#,##0.0</c:formatCode>
                <c:ptCount val="3"/>
                <c:pt idx="0">
                  <c:v>0</c:v>
                </c:pt>
                <c:pt idx="1">
                  <c:v>0</c:v>
                </c:pt>
                <c:pt idx="2">
                  <c:v>0</c:v>
                </c:pt>
              </c:numCache>
            </c:numRef>
          </c:val>
        </c:ser>
        <c:ser>
          <c:idx val="7"/>
          <c:order val="7"/>
          <c:tx>
            <c:strRef>
              <c:f>'8.12'!$A$33</c:f>
              <c:strCache>
                <c:ptCount val="1"/>
                <c:pt idx="0">
                  <c:v>Ostatní</c:v>
                </c:pt>
              </c:strCache>
            </c:strRef>
          </c:tx>
          <c:invertIfNegative val="0"/>
          <c:cat>
            <c:strRef>
              <c:f>'8.12'!$B$2:$D$2</c:f>
              <c:strCache>
                <c:ptCount val="3"/>
                <c:pt idx="0">
                  <c:v>Říjen</c:v>
                </c:pt>
                <c:pt idx="1">
                  <c:v>Listopad</c:v>
                </c:pt>
                <c:pt idx="2">
                  <c:v>Prosinec</c:v>
                </c:pt>
              </c:strCache>
            </c:strRef>
          </c:cat>
          <c:val>
            <c:numRef>
              <c:f>('8.12'!$B$33,'8.12'!$D$33,'8.12'!$F$33)</c:f>
              <c:numCache>
                <c:formatCode>#,##0.0</c:formatCode>
                <c:ptCount val="3"/>
                <c:pt idx="0">
                  <c:v>0</c:v>
                </c:pt>
                <c:pt idx="1">
                  <c:v>0</c:v>
                </c:pt>
                <c:pt idx="2">
                  <c:v>0</c:v>
                </c:pt>
              </c:numCache>
            </c:numRef>
          </c:val>
        </c:ser>
        <c:dLbls>
          <c:showLegendKey val="0"/>
          <c:showVal val="0"/>
          <c:showCatName val="0"/>
          <c:showSerName val="0"/>
          <c:showPercent val="0"/>
          <c:showBubbleSize val="0"/>
        </c:dLbls>
        <c:gapWidth val="150"/>
        <c:overlap val="100"/>
        <c:axId val="287646464"/>
        <c:axId val="287648000"/>
      </c:barChart>
      <c:catAx>
        <c:axId val="287646464"/>
        <c:scaling>
          <c:orientation val="minMax"/>
        </c:scaling>
        <c:delete val="0"/>
        <c:axPos val="b"/>
        <c:numFmt formatCode="General" sourceLinked="1"/>
        <c:majorTickMark val="none"/>
        <c:minorTickMark val="none"/>
        <c:tickLblPos val="nextTo"/>
        <c:txPr>
          <a:bodyPr/>
          <a:lstStyle/>
          <a:p>
            <a:pPr>
              <a:defRPr sz="900"/>
            </a:pPr>
            <a:endParaRPr lang="cs-CZ"/>
          </a:p>
        </c:txPr>
        <c:crossAx val="287648000"/>
        <c:crosses val="autoZero"/>
        <c:auto val="1"/>
        <c:lblAlgn val="ctr"/>
        <c:lblOffset val="100"/>
        <c:noMultiLvlLbl val="0"/>
      </c:catAx>
      <c:valAx>
        <c:axId val="287648000"/>
        <c:scaling>
          <c:orientation val="minMax"/>
          <c:max val="30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87646464"/>
        <c:crosses val="autoZero"/>
        <c:crossBetween val="between"/>
        <c:majorUnit val="50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'8.12'!$G$38</c:f>
              <c:strCache>
                <c:ptCount val="1"/>
                <c:pt idx="0">
                  <c:v>dodávkách ČR</c:v>
                </c:pt>
              </c:strCache>
            </c:strRef>
          </c:tx>
          <c:invertIfNegative val="0"/>
          <c:val>
            <c:numRef>
              <c:f>'8.12'!$H$38</c:f>
              <c:numCache>
                <c:formatCode>0.0%</c:formatCode>
                <c:ptCount val="1"/>
                <c:pt idx="0">
                  <c:v>0</c:v>
                </c:pt>
              </c:numCache>
            </c:numRef>
          </c:val>
        </c:ser>
        <c:ser>
          <c:idx val="1"/>
          <c:order val="1"/>
          <c:tx>
            <c:strRef>
              <c:f>'8.12'!$G$37</c:f>
              <c:strCache>
                <c:ptCount val="1"/>
                <c:pt idx="0">
                  <c:v>výrobě</c:v>
                </c:pt>
              </c:strCache>
            </c:strRef>
          </c:tx>
          <c:invertIfNegative val="0"/>
          <c:val>
            <c:numRef>
              <c:f>'8.12'!$H$37</c:f>
              <c:numCache>
                <c:formatCode>0.0%</c:formatCode>
                <c:ptCount val="1"/>
                <c:pt idx="0">
                  <c:v>0</c:v>
                </c:pt>
              </c:numCache>
            </c:numRef>
          </c:val>
        </c:ser>
        <c:ser>
          <c:idx val="0"/>
          <c:order val="2"/>
          <c:tx>
            <c:strRef>
              <c:f>'8.12'!$G$36</c:f>
              <c:strCache>
                <c:ptCount val="1"/>
                <c:pt idx="0">
                  <c:v>instalovaném výkonu</c:v>
                </c:pt>
              </c:strCache>
            </c:strRef>
          </c:tx>
          <c:invertIfNegative val="0"/>
          <c:val>
            <c:numRef>
              <c:f>'8.12'!$H$36</c:f>
              <c:numCache>
                <c:formatCode>0.0%</c:formatCode>
                <c:ptCount val="1"/>
                <c:pt idx="0">
                  <c:v>0</c:v>
                </c:pt>
              </c:numCache>
            </c:numRef>
          </c:val>
        </c:ser>
        <c:dLbls>
          <c:showLegendKey val="0"/>
          <c:showVal val="0"/>
          <c:showCatName val="0"/>
          <c:showSerName val="0"/>
          <c:showPercent val="0"/>
          <c:showBubbleSize val="0"/>
        </c:dLbls>
        <c:gapWidth val="150"/>
        <c:axId val="287665536"/>
        <c:axId val="287675520"/>
      </c:barChart>
      <c:catAx>
        <c:axId val="287665536"/>
        <c:scaling>
          <c:orientation val="minMax"/>
        </c:scaling>
        <c:delete val="1"/>
        <c:axPos val="l"/>
        <c:numFmt formatCode="0.0%" sourceLinked="1"/>
        <c:majorTickMark val="none"/>
        <c:minorTickMark val="none"/>
        <c:tickLblPos val="nextTo"/>
        <c:crossAx val="287675520"/>
        <c:crosses val="autoZero"/>
        <c:auto val="1"/>
        <c:lblAlgn val="ctr"/>
        <c:lblOffset val="100"/>
        <c:noMultiLvlLbl val="0"/>
      </c:catAx>
      <c:valAx>
        <c:axId val="28767552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665536"/>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invertIfNegative val="0"/>
          <c:cat>
            <c:numRef>
              <c:f>'5.2'!$P$6</c:f>
              <c:numCache>
                <c:formatCode>General</c:formatCode>
                <c:ptCount val="1"/>
              </c:numCache>
            </c:numRef>
          </c:cat>
          <c:val>
            <c:numRef>
              <c:f>'5.2'!$P$7</c:f>
              <c:numCache>
                <c:formatCode>General</c:formatCode>
                <c:ptCount val="1"/>
              </c:numCache>
            </c:numRef>
          </c:val>
        </c:ser>
        <c:ser>
          <c:idx val="1"/>
          <c:order val="1"/>
          <c:tx>
            <c:strRef>
              <c:f>'5.2'!$O$8</c:f>
              <c:strCache>
                <c:ptCount val="1"/>
              </c:strCache>
            </c:strRef>
          </c:tx>
          <c:invertIfNegative val="0"/>
          <c:cat>
            <c:numRef>
              <c:f>'5.2'!$P$6</c:f>
              <c:numCache>
                <c:formatCode>General</c:formatCode>
                <c:ptCount val="1"/>
              </c:numCache>
            </c:numRef>
          </c:cat>
          <c:val>
            <c:numRef>
              <c:f>'5.2'!$P$8</c:f>
              <c:numCache>
                <c:formatCode>General</c:formatCode>
                <c:ptCount val="1"/>
              </c:numCache>
            </c:numRef>
          </c:val>
        </c:ser>
        <c:ser>
          <c:idx val="2"/>
          <c:order val="2"/>
          <c:tx>
            <c:strRef>
              <c:f>'5.2'!$O$9</c:f>
              <c:strCache>
                <c:ptCount val="1"/>
              </c:strCache>
            </c:strRef>
          </c:tx>
          <c:invertIfNegative val="0"/>
          <c:cat>
            <c:numRef>
              <c:f>'5.2'!$P$6</c:f>
              <c:numCache>
                <c:formatCode>General</c:formatCode>
                <c:ptCount val="1"/>
              </c:numCache>
            </c:numRef>
          </c:cat>
          <c:val>
            <c:numRef>
              <c:f>'5.2'!$P$9</c:f>
              <c:numCache>
                <c:formatCode>General</c:formatCode>
                <c:ptCount val="1"/>
              </c:numCache>
            </c:numRef>
          </c:val>
        </c:ser>
        <c:ser>
          <c:idx val="3"/>
          <c:order val="3"/>
          <c:tx>
            <c:strRef>
              <c:f>'5.2'!$O$10</c:f>
              <c:strCache>
                <c:ptCount val="1"/>
              </c:strCache>
            </c:strRef>
          </c:tx>
          <c:invertIfNegative val="0"/>
          <c:cat>
            <c:numRef>
              <c:f>'5.2'!$P$6</c:f>
              <c:numCache>
                <c:formatCode>General</c:formatCode>
                <c:ptCount val="1"/>
              </c:numCache>
            </c:numRef>
          </c:cat>
          <c:val>
            <c:numRef>
              <c:f>'5.2'!$P$10</c:f>
              <c:numCache>
                <c:formatCode>General</c:formatCode>
                <c:ptCount val="1"/>
              </c:numCache>
            </c:numRef>
          </c:val>
        </c:ser>
        <c:ser>
          <c:idx val="4"/>
          <c:order val="4"/>
          <c:tx>
            <c:strRef>
              <c:f>'5.2'!$O$11</c:f>
              <c:strCache>
                <c:ptCount val="1"/>
              </c:strCache>
            </c:strRef>
          </c:tx>
          <c:invertIfNegative val="0"/>
          <c:cat>
            <c:numRef>
              <c:f>'5.2'!$P$6</c:f>
              <c:numCache>
                <c:formatCode>General</c:formatCode>
                <c:ptCount val="1"/>
              </c:numCache>
            </c:numRef>
          </c:cat>
          <c:val>
            <c:numRef>
              <c:f>'5.2'!$P$11</c:f>
              <c:numCache>
                <c:formatCode>General</c:formatCode>
                <c:ptCount val="1"/>
              </c:numCache>
            </c:numRef>
          </c:val>
        </c:ser>
        <c:ser>
          <c:idx val="5"/>
          <c:order val="5"/>
          <c:tx>
            <c:strRef>
              <c:f>'5.2'!$O$12</c:f>
              <c:strCache>
                <c:ptCount val="1"/>
              </c:strCache>
            </c:strRef>
          </c:tx>
          <c:invertIfNegative val="0"/>
          <c:cat>
            <c:numRef>
              <c:f>'5.2'!$P$6</c:f>
              <c:numCache>
                <c:formatCode>General</c:formatCode>
                <c:ptCount val="1"/>
              </c:numCache>
            </c:numRef>
          </c:cat>
          <c:val>
            <c:numRef>
              <c:f>'5.2'!$P$12</c:f>
              <c:numCache>
                <c:formatCode>General</c:formatCode>
                <c:ptCount val="1"/>
              </c:numCache>
            </c:numRef>
          </c:val>
        </c:ser>
        <c:ser>
          <c:idx val="6"/>
          <c:order val="6"/>
          <c:tx>
            <c:strRef>
              <c:f>'5.2'!$O$13</c:f>
              <c:strCache>
                <c:ptCount val="1"/>
              </c:strCache>
            </c:strRef>
          </c:tx>
          <c:invertIfNegative val="0"/>
          <c:cat>
            <c:numRef>
              <c:f>'5.2'!$P$6</c:f>
              <c:numCache>
                <c:formatCode>General</c:formatCode>
                <c:ptCount val="1"/>
              </c:numCache>
            </c:numRef>
          </c:cat>
          <c:val>
            <c:numRef>
              <c:f>'5.2'!$P$13</c:f>
              <c:numCache>
                <c:formatCode>General</c:formatCode>
                <c:ptCount val="1"/>
              </c:numCache>
            </c:numRef>
          </c:val>
        </c:ser>
        <c:ser>
          <c:idx val="7"/>
          <c:order val="7"/>
          <c:tx>
            <c:strRef>
              <c:f>'5.2'!$O$14</c:f>
              <c:strCache>
                <c:ptCount val="1"/>
              </c:strCache>
            </c:strRef>
          </c:tx>
          <c:invertIfNegative val="0"/>
          <c:cat>
            <c:numRef>
              <c:f>'5.2'!$P$6</c:f>
              <c:numCache>
                <c:formatCode>General</c:formatCode>
                <c:ptCount val="1"/>
              </c:numCache>
            </c:numRef>
          </c:cat>
          <c:val>
            <c:numRef>
              <c:f>'5.2'!$P$14</c:f>
              <c:numCache>
                <c:formatCode>General</c:formatCode>
                <c:ptCount val="1"/>
              </c:numCache>
            </c:numRef>
          </c:val>
        </c:ser>
        <c:ser>
          <c:idx val="8"/>
          <c:order val="8"/>
          <c:tx>
            <c:strRef>
              <c:f>'5.2'!$O$15</c:f>
              <c:strCache>
                <c:ptCount val="1"/>
              </c:strCache>
            </c:strRef>
          </c:tx>
          <c:invertIfNegative val="0"/>
          <c:cat>
            <c:numRef>
              <c:f>'5.2'!$P$6</c:f>
              <c:numCache>
                <c:formatCode>General</c:formatCode>
                <c:ptCount val="1"/>
              </c:numCache>
            </c:numRef>
          </c:cat>
          <c:val>
            <c:numRef>
              <c:f>'5.2'!$P$15</c:f>
              <c:numCache>
                <c:formatCode>General</c:formatCode>
                <c:ptCount val="1"/>
              </c:numCache>
            </c:numRef>
          </c:val>
        </c:ser>
        <c:ser>
          <c:idx val="9"/>
          <c:order val="9"/>
          <c:tx>
            <c:strRef>
              <c:f>'5.2'!$O$16</c:f>
              <c:strCache>
                <c:ptCount val="1"/>
              </c:strCache>
            </c:strRef>
          </c:tx>
          <c:invertIfNegative val="0"/>
          <c:cat>
            <c:numRef>
              <c:f>'5.2'!$P$6</c:f>
              <c:numCache>
                <c:formatCode>General</c:formatCode>
                <c:ptCount val="1"/>
              </c:numCache>
            </c:numRef>
          </c:cat>
          <c:val>
            <c:numRef>
              <c:f>'5.2'!$P$16</c:f>
              <c:numCache>
                <c:formatCode>General</c:formatCode>
                <c:ptCount val="1"/>
              </c:numCache>
            </c:numRef>
          </c:val>
        </c:ser>
        <c:ser>
          <c:idx val="10"/>
          <c:order val="10"/>
          <c:tx>
            <c:strRef>
              <c:f>'5.2'!$O$17</c:f>
              <c:strCache>
                <c:ptCount val="1"/>
              </c:strCache>
            </c:strRef>
          </c:tx>
          <c:invertIfNegative val="0"/>
          <c:cat>
            <c:numRef>
              <c:f>'5.2'!$P$6</c:f>
              <c:numCache>
                <c:formatCode>General</c:formatCode>
                <c:ptCount val="1"/>
              </c:numCache>
            </c:numRef>
          </c:cat>
          <c:val>
            <c:numRef>
              <c:f>'5.2'!$P$17</c:f>
              <c:numCache>
                <c:formatCode>General</c:formatCode>
                <c:ptCount val="1"/>
              </c:numCache>
            </c:numRef>
          </c:val>
        </c:ser>
        <c:ser>
          <c:idx val="11"/>
          <c:order val="11"/>
          <c:tx>
            <c:strRef>
              <c:f>'5.2'!$O$18</c:f>
              <c:strCache>
                <c:ptCount val="1"/>
              </c:strCache>
            </c:strRef>
          </c:tx>
          <c:invertIfNegative val="0"/>
          <c:cat>
            <c:numRef>
              <c:f>'5.2'!$P$6</c:f>
              <c:numCache>
                <c:formatCode>General</c:formatCode>
                <c:ptCount val="1"/>
              </c:numCache>
            </c:numRef>
          </c:cat>
          <c:val>
            <c:numRef>
              <c:f>'5.2'!$P$18</c:f>
              <c:numCache>
                <c:formatCode>General</c:formatCode>
                <c:ptCount val="1"/>
              </c:numCache>
            </c:numRef>
          </c:val>
        </c:ser>
        <c:ser>
          <c:idx val="12"/>
          <c:order val="12"/>
          <c:tx>
            <c:strRef>
              <c:f>'5.2'!$O$19</c:f>
              <c:strCache>
                <c:ptCount val="1"/>
              </c:strCache>
            </c:strRef>
          </c:tx>
          <c:invertIfNegative val="0"/>
          <c:cat>
            <c:numRef>
              <c:f>'5.2'!$P$6</c:f>
              <c:numCache>
                <c:formatCode>General</c:formatCode>
                <c:ptCount val="1"/>
              </c:numCache>
            </c:numRef>
          </c:cat>
          <c:val>
            <c:numRef>
              <c:f>'5.2'!$P$19</c:f>
              <c:numCache>
                <c:formatCode>General</c:formatCode>
                <c:ptCount val="1"/>
              </c:numCache>
            </c:numRef>
          </c:val>
        </c:ser>
        <c:ser>
          <c:idx val="13"/>
          <c:order val="13"/>
          <c:tx>
            <c:strRef>
              <c:f>'5.2'!$O$20</c:f>
              <c:strCache>
                <c:ptCount val="1"/>
              </c:strCache>
            </c:strRef>
          </c:tx>
          <c:invertIfNegative val="0"/>
          <c:cat>
            <c:numRef>
              <c:f>'5.2'!$P$6</c:f>
              <c:numCache>
                <c:formatCode>General</c:formatCode>
                <c:ptCount val="1"/>
              </c:numCache>
            </c:numRef>
          </c:cat>
          <c:val>
            <c:numRef>
              <c:f>'5.2'!$P$20</c:f>
              <c:numCache>
                <c:formatCode>General</c:formatCode>
                <c:ptCount val="1"/>
              </c:numCache>
            </c:numRef>
          </c:val>
        </c:ser>
        <c:dLbls>
          <c:showLegendKey val="0"/>
          <c:showVal val="0"/>
          <c:showCatName val="0"/>
          <c:showSerName val="0"/>
          <c:showPercent val="0"/>
          <c:showBubbleSize val="0"/>
        </c:dLbls>
        <c:gapWidth val="150"/>
        <c:axId val="285744512"/>
        <c:axId val="285750400"/>
      </c:barChart>
      <c:catAx>
        <c:axId val="285744512"/>
        <c:scaling>
          <c:orientation val="minMax"/>
        </c:scaling>
        <c:delete val="1"/>
        <c:axPos val="b"/>
        <c:numFmt formatCode="General" sourceLinked="1"/>
        <c:majorTickMark val="out"/>
        <c:minorTickMark val="none"/>
        <c:tickLblPos val="nextTo"/>
        <c:crossAx val="285750400"/>
        <c:crosses val="autoZero"/>
        <c:auto val="1"/>
        <c:lblAlgn val="ctr"/>
        <c:lblOffset val="100"/>
        <c:noMultiLvlLbl val="0"/>
      </c:catAx>
      <c:valAx>
        <c:axId val="285750400"/>
        <c:scaling>
          <c:orientation val="minMax"/>
        </c:scaling>
        <c:delete val="1"/>
        <c:axPos val="l"/>
        <c:numFmt formatCode="General" sourceLinked="1"/>
        <c:majorTickMark val="out"/>
        <c:minorTickMark val="none"/>
        <c:tickLblPos val="nextTo"/>
        <c:crossAx val="28574451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'8.12'!$A$9</c:f>
              <c:strCache>
                <c:ptCount val="1"/>
                <c:pt idx="0">
                  <c:v>Biomasa</c:v>
                </c:pt>
              </c:strCache>
            </c:strRef>
          </c:tx>
          <c:invertIfNegative val="0"/>
          <c:cat>
            <c:strRef>
              <c:f>'8.12'!$B$2:$D$2</c:f>
              <c:strCache>
                <c:ptCount val="3"/>
                <c:pt idx="0">
                  <c:v>Říjen</c:v>
                </c:pt>
                <c:pt idx="1">
                  <c:v>Listopad</c:v>
                </c:pt>
                <c:pt idx="2">
                  <c:v>Prosinec</c:v>
                </c:pt>
              </c:strCache>
            </c:strRef>
          </c:cat>
          <c:val>
            <c:numRef>
              <c:f>('8.12'!$B$9,'8.12'!$D$9,'8.12'!$F$9)</c:f>
              <c:numCache>
                <c:formatCode>#,##0.0</c:formatCode>
                <c:ptCount val="3"/>
                <c:pt idx="0">
                  <c:v>0</c:v>
                </c:pt>
                <c:pt idx="1">
                  <c:v>0</c:v>
                </c:pt>
                <c:pt idx="2">
                  <c:v>0</c:v>
                </c:pt>
              </c:numCache>
            </c:numRef>
          </c:val>
        </c:ser>
        <c:ser>
          <c:idx val="1"/>
          <c:order val="1"/>
          <c:tx>
            <c:strRef>
              <c:f>'8.12'!$A$10</c:f>
              <c:strCache>
                <c:ptCount val="1"/>
                <c:pt idx="0">
                  <c:v>Bioplyn</c:v>
                </c:pt>
              </c:strCache>
            </c:strRef>
          </c:tx>
          <c:invertIfNegative val="0"/>
          <c:cat>
            <c:strRef>
              <c:f>'8.12'!$B$2:$D$2</c:f>
              <c:strCache>
                <c:ptCount val="3"/>
                <c:pt idx="0">
                  <c:v>Říjen</c:v>
                </c:pt>
                <c:pt idx="1">
                  <c:v>Listopad</c:v>
                </c:pt>
                <c:pt idx="2">
                  <c:v>Prosinec</c:v>
                </c:pt>
              </c:strCache>
            </c:strRef>
          </c:cat>
          <c:val>
            <c:numRef>
              <c:f>('8.12'!$B$10,'8.12'!$D$10,'8.12'!$F$10)</c:f>
              <c:numCache>
                <c:formatCode>#,##0.0</c:formatCode>
                <c:ptCount val="3"/>
                <c:pt idx="0">
                  <c:v>0</c:v>
                </c:pt>
                <c:pt idx="1">
                  <c:v>0</c:v>
                </c:pt>
                <c:pt idx="2">
                  <c:v>0</c:v>
                </c:pt>
              </c:numCache>
            </c:numRef>
          </c:val>
        </c:ser>
        <c:ser>
          <c:idx val="2"/>
          <c:order val="2"/>
          <c:tx>
            <c:strRef>
              <c:f>'8.12'!$A$11</c:f>
              <c:strCache>
                <c:ptCount val="1"/>
                <c:pt idx="0">
                  <c:v>Černé uhlí</c:v>
                </c:pt>
              </c:strCache>
            </c:strRef>
          </c:tx>
          <c:invertIfNegative val="0"/>
          <c:cat>
            <c:strRef>
              <c:f>'8.12'!$B$2:$D$2</c:f>
              <c:strCache>
                <c:ptCount val="3"/>
                <c:pt idx="0">
                  <c:v>Říjen</c:v>
                </c:pt>
                <c:pt idx="1">
                  <c:v>Listopad</c:v>
                </c:pt>
                <c:pt idx="2">
                  <c:v>Prosinec</c:v>
                </c:pt>
              </c:strCache>
            </c:strRef>
          </c:cat>
          <c:val>
            <c:numRef>
              <c:f>('8.12'!$B$11,'8.12'!$D$11,'8.12'!$F$11)</c:f>
              <c:numCache>
                <c:formatCode>#,##0.0</c:formatCode>
                <c:ptCount val="3"/>
                <c:pt idx="0">
                  <c:v>0</c:v>
                </c:pt>
                <c:pt idx="1">
                  <c:v>0</c:v>
                </c:pt>
                <c:pt idx="2">
                  <c:v>0</c:v>
                </c:pt>
              </c:numCache>
            </c:numRef>
          </c:val>
        </c:ser>
        <c:ser>
          <c:idx val="3"/>
          <c:order val="3"/>
          <c:tx>
            <c:strRef>
              <c:f>'8.12'!$A$12</c:f>
              <c:strCache>
                <c:ptCount val="1"/>
                <c:pt idx="0">
                  <c:v>Elektrická energie</c:v>
                </c:pt>
              </c:strCache>
            </c:strRef>
          </c:tx>
          <c:invertIfNegative val="0"/>
          <c:cat>
            <c:strRef>
              <c:f>'8.12'!$B$2:$D$2</c:f>
              <c:strCache>
                <c:ptCount val="3"/>
                <c:pt idx="0">
                  <c:v>Říjen</c:v>
                </c:pt>
                <c:pt idx="1">
                  <c:v>Listopad</c:v>
                </c:pt>
                <c:pt idx="2">
                  <c:v>Prosinec</c:v>
                </c:pt>
              </c:strCache>
            </c:strRef>
          </c:cat>
          <c:val>
            <c:numRef>
              <c:f>('8.12'!$B$12,'8.12'!$D$12,'8.12'!$F$12)</c:f>
              <c:numCache>
                <c:formatCode>#,##0.0</c:formatCode>
                <c:ptCount val="3"/>
                <c:pt idx="0">
                  <c:v>0</c:v>
                </c:pt>
                <c:pt idx="1">
                  <c:v>0</c:v>
                </c:pt>
                <c:pt idx="2">
                  <c:v>0</c:v>
                </c:pt>
              </c:numCache>
            </c:numRef>
          </c:val>
        </c:ser>
        <c:ser>
          <c:idx val="4"/>
          <c:order val="4"/>
          <c:tx>
            <c:strRef>
              <c:f>'8.12'!$A$13</c:f>
              <c:strCache>
                <c:ptCount val="1"/>
                <c:pt idx="0">
                  <c:v>Energie prostředí (tepelné čerpadlo)</c:v>
                </c:pt>
              </c:strCache>
            </c:strRef>
          </c:tx>
          <c:invertIfNegative val="0"/>
          <c:cat>
            <c:strRef>
              <c:f>'8.12'!$B$2:$D$2</c:f>
              <c:strCache>
                <c:ptCount val="3"/>
                <c:pt idx="0">
                  <c:v>Říjen</c:v>
                </c:pt>
                <c:pt idx="1">
                  <c:v>Listopad</c:v>
                </c:pt>
                <c:pt idx="2">
                  <c:v>Prosinec</c:v>
                </c:pt>
              </c:strCache>
            </c:strRef>
          </c:cat>
          <c:val>
            <c:numRef>
              <c:f>('8.12'!$B$13,'8.12'!$D$13,'8.12'!$F$13)</c:f>
              <c:numCache>
                <c:formatCode>#,##0.0</c:formatCode>
                <c:ptCount val="3"/>
                <c:pt idx="0">
                  <c:v>0</c:v>
                </c:pt>
                <c:pt idx="1">
                  <c:v>0</c:v>
                </c:pt>
                <c:pt idx="2">
                  <c:v>0</c:v>
                </c:pt>
              </c:numCache>
            </c:numRef>
          </c:val>
        </c:ser>
        <c:ser>
          <c:idx val="5"/>
          <c:order val="5"/>
          <c:tx>
            <c:strRef>
              <c:f>'8.12'!$A$14</c:f>
              <c:strCache>
                <c:ptCount val="1"/>
                <c:pt idx="0">
                  <c:v>Energie Slunce (solární kolektor)</c:v>
                </c:pt>
              </c:strCache>
            </c:strRef>
          </c:tx>
          <c:invertIfNegative val="0"/>
          <c:cat>
            <c:strRef>
              <c:f>'8.12'!$B$2:$D$2</c:f>
              <c:strCache>
                <c:ptCount val="3"/>
                <c:pt idx="0">
                  <c:v>Říjen</c:v>
                </c:pt>
                <c:pt idx="1">
                  <c:v>Listopad</c:v>
                </c:pt>
                <c:pt idx="2">
                  <c:v>Prosinec</c:v>
                </c:pt>
              </c:strCache>
            </c:strRef>
          </c:cat>
          <c:val>
            <c:numRef>
              <c:f>('8.12'!$B$14,'8.12'!$D$14,'8.12'!$F$14)</c:f>
              <c:numCache>
                <c:formatCode>#,##0.0</c:formatCode>
                <c:ptCount val="3"/>
                <c:pt idx="0">
                  <c:v>0</c:v>
                </c:pt>
                <c:pt idx="1">
                  <c:v>0</c:v>
                </c:pt>
                <c:pt idx="2">
                  <c:v>0</c:v>
                </c:pt>
              </c:numCache>
            </c:numRef>
          </c:val>
        </c:ser>
        <c:ser>
          <c:idx val="6"/>
          <c:order val="6"/>
          <c:tx>
            <c:strRef>
              <c:f>'8.12'!$A$15</c:f>
              <c:strCache>
                <c:ptCount val="1"/>
                <c:pt idx="0">
                  <c:v>Hnědé uhlí</c:v>
                </c:pt>
              </c:strCache>
            </c:strRef>
          </c:tx>
          <c:invertIfNegative val="0"/>
          <c:cat>
            <c:strRef>
              <c:f>'8.12'!$B$2:$D$2</c:f>
              <c:strCache>
                <c:ptCount val="3"/>
                <c:pt idx="0">
                  <c:v>Říjen</c:v>
                </c:pt>
                <c:pt idx="1">
                  <c:v>Listopad</c:v>
                </c:pt>
                <c:pt idx="2">
                  <c:v>Prosinec</c:v>
                </c:pt>
              </c:strCache>
            </c:strRef>
          </c:cat>
          <c:val>
            <c:numRef>
              <c:f>('8.12'!$B$15,'8.12'!$D$15,'8.12'!$F$15)</c:f>
              <c:numCache>
                <c:formatCode>#,##0.0</c:formatCode>
                <c:ptCount val="3"/>
                <c:pt idx="0">
                  <c:v>0</c:v>
                </c:pt>
                <c:pt idx="1">
                  <c:v>0</c:v>
                </c:pt>
                <c:pt idx="2">
                  <c:v>0</c:v>
                </c:pt>
              </c:numCache>
            </c:numRef>
          </c:val>
        </c:ser>
        <c:ser>
          <c:idx val="7"/>
          <c:order val="7"/>
          <c:tx>
            <c:strRef>
              <c:f>'8.12'!$A$16</c:f>
              <c:strCache>
                <c:ptCount val="1"/>
                <c:pt idx="0">
                  <c:v>Jaderné palivo</c:v>
                </c:pt>
              </c:strCache>
            </c:strRef>
          </c:tx>
          <c:invertIfNegative val="0"/>
          <c:cat>
            <c:strRef>
              <c:f>'8.12'!$B$2:$D$2</c:f>
              <c:strCache>
                <c:ptCount val="3"/>
                <c:pt idx="0">
                  <c:v>Říjen</c:v>
                </c:pt>
                <c:pt idx="1">
                  <c:v>Listopad</c:v>
                </c:pt>
                <c:pt idx="2">
                  <c:v>Prosinec</c:v>
                </c:pt>
              </c:strCache>
            </c:strRef>
          </c:cat>
          <c:val>
            <c:numRef>
              <c:f>('8.12'!$B$16,'8.12'!$D$16,'8.12'!$F$16)</c:f>
              <c:numCache>
                <c:formatCode>#,##0.0</c:formatCode>
                <c:ptCount val="3"/>
                <c:pt idx="0">
                  <c:v>0</c:v>
                </c:pt>
                <c:pt idx="1">
                  <c:v>0</c:v>
                </c:pt>
                <c:pt idx="2">
                  <c:v>0</c:v>
                </c:pt>
              </c:numCache>
            </c:numRef>
          </c:val>
        </c:ser>
        <c:ser>
          <c:idx val="8"/>
          <c:order val="8"/>
          <c:tx>
            <c:strRef>
              <c:f>'8.12'!$A$17</c:f>
              <c:strCache>
                <c:ptCount val="1"/>
                <c:pt idx="0">
                  <c:v>Koks</c:v>
                </c:pt>
              </c:strCache>
            </c:strRef>
          </c:tx>
          <c:invertIfNegative val="0"/>
          <c:cat>
            <c:strRef>
              <c:f>'8.12'!$B$2:$D$2</c:f>
              <c:strCache>
                <c:ptCount val="3"/>
                <c:pt idx="0">
                  <c:v>Říjen</c:v>
                </c:pt>
                <c:pt idx="1">
                  <c:v>Listopad</c:v>
                </c:pt>
                <c:pt idx="2">
                  <c:v>Prosinec</c:v>
                </c:pt>
              </c:strCache>
            </c:strRef>
          </c:cat>
          <c:val>
            <c:numRef>
              <c:f>('8.12'!$B$17,'8.12'!$D$17,'8.12'!$F$17)</c:f>
              <c:numCache>
                <c:formatCode>#,##0.0</c:formatCode>
                <c:ptCount val="3"/>
                <c:pt idx="0">
                  <c:v>0</c:v>
                </c:pt>
                <c:pt idx="1">
                  <c:v>0</c:v>
                </c:pt>
                <c:pt idx="2">
                  <c:v>0</c:v>
                </c:pt>
              </c:numCache>
            </c:numRef>
          </c:val>
        </c:ser>
        <c:ser>
          <c:idx val="9"/>
          <c:order val="9"/>
          <c:tx>
            <c:strRef>
              <c:f>'8.12'!$A$18</c:f>
              <c:strCache>
                <c:ptCount val="1"/>
                <c:pt idx="0">
                  <c:v>Odpadní teplo</c:v>
                </c:pt>
              </c:strCache>
            </c:strRef>
          </c:tx>
          <c:invertIfNegative val="0"/>
          <c:cat>
            <c:strRef>
              <c:f>'8.12'!$B$2:$D$2</c:f>
              <c:strCache>
                <c:ptCount val="3"/>
                <c:pt idx="0">
                  <c:v>Říjen</c:v>
                </c:pt>
                <c:pt idx="1">
                  <c:v>Listopad</c:v>
                </c:pt>
                <c:pt idx="2">
                  <c:v>Prosinec</c:v>
                </c:pt>
              </c:strCache>
            </c:strRef>
          </c:cat>
          <c:val>
            <c:numRef>
              <c:f>('8.12'!$B$18,'8.12'!$D$18,'8.12'!$F$18)</c:f>
              <c:numCache>
                <c:formatCode>#,##0.0</c:formatCode>
                <c:ptCount val="3"/>
                <c:pt idx="0">
                  <c:v>0</c:v>
                </c:pt>
                <c:pt idx="1">
                  <c:v>0</c:v>
                </c:pt>
                <c:pt idx="2">
                  <c:v>0</c:v>
                </c:pt>
              </c:numCache>
            </c:numRef>
          </c:val>
        </c:ser>
        <c:ser>
          <c:idx val="10"/>
          <c:order val="10"/>
          <c:tx>
            <c:strRef>
              <c:f>'8.12'!$A$19</c:f>
              <c:strCache>
                <c:ptCount val="1"/>
                <c:pt idx="0">
                  <c:v>Ostatní kapalná paliva</c:v>
                </c:pt>
              </c:strCache>
            </c:strRef>
          </c:tx>
          <c:invertIfNegative val="0"/>
          <c:cat>
            <c:strRef>
              <c:f>'8.12'!$B$2:$D$2</c:f>
              <c:strCache>
                <c:ptCount val="3"/>
                <c:pt idx="0">
                  <c:v>Říjen</c:v>
                </c:pt>
                <c:pt idx="1">
                  <c:v>Listopad</c:v>
                </c:pt>
                <c:pt idx="2">
                  <c:v>Prosinec</c:v>
                </c:pt>
              </c:strCache>
            </c:strRef>
          </c:cat>
          <c:val>
            <c:numRef>
              <c:f>('8.12'!$B$19,'8.12'!$D$19,'8.12'!$F$19)</c:f>
              <c:numCache>
                <c:formatCode>#,##0.0</c:formatCode>
                <c:ptCount val="3"/>
                <c:pt idx="0">
                  <c:v>0</c:v>
                </c:pt>
                <c:pt idx="1">
                  <c:v>0</c:v>
                </c:pt>
                <c:pt idx="2">
                  <c:v>0</c:v>
                </c:pt>
              </c:numCache>
            </c:numRef>
          </c:val>
        </c:ser>
        <c:ser>
          <c:idx val="11"/>
          <c:order val="11"/>
          <c:tx>
            <c:strRef>
              <c:f>'8.12'!$A$20</c:f>
              <c:strCache>
                <c:ptCount val="1"/>
                <c:pt idx="0">
                  <c:v>Ostatní pevná paliva</c:v>
                </c:pt>
              </c:strCache>
            </c:strRef>
          </c:tx>
          <c:invertIfNegative val="0"/>
          <c:cat>
            <c:strRef>
              <c:f>'8.12'!$B$2:$D$2</c:f>
              <c:strCache>
                <c:ptCount val="3"/>
                <c:pt idx="0">
                  <c:v>Říjen</c:v>
                </c:pt>
                <c:pt idx="1">
                  <c:v>Listopad</c:v>
                </c:pt>
                <c:pt idx="2">
                  <c:v>Prosinec</c:v>
                </c:pt>
              </c:strCache>
            </c:strRef>
          </c:cat>
          <c:val>
            <c:numRef>
              <c:f>('8.12'!$B$20,'8.12'!$D$20,'8.12'!$F$20)</c:f>
              <c:numCache>
                <c:formatCode>#,##0.0</c:formatCode>
                <c:ptCount val="3"/>
                <c:pt idx="0">
                  <c:v>0</c:v>
                </c:pt>
                <c:pt idx="1">
                  <c:v>0</c:v>
                </c:pt>
                <c:pt idx="2">
                  <c:v>0</c:v>
                </c:pt>
              </c:numCache>
            </c:numRef>
          </c:val>
        </c:ser>
        <c:ser>
          <c:idx val="12"/>
          <c:order val="12"/>
          <c:tx>
            <c:strRef>
              <c:f>'8.12'!$A$21</c:f>
              <c:strCache>
                <c:ptCount val="1"/>
                <c:pt idx="0">
                  <c:v>Ostatní plyny</c:v>
                </c:pt>
              </c:strCache>
            </c:strRef>
          </c:tx>
          <c:invertIfNegative val="0"/>
          <c:cat>
            <c:strRef>
              <c:f>'8.12'!$B$2:$D$2</c:f>
              <c:strCache>
                <c:ptCount val="3"/>
                <c:pt idx="0">
                  <c:v>Říjen</c:v>
                </c:pt>
                <c:pt idx="1">
                  <c:v>Listopad</c:v>
                </c:pt>
                <c:pt idx="2">
                  <c:v>Prosinec</c:v>
                </c:pt>
              </c:strCache>
            </c:strRef>
          </c:cat>
          <c:val>
            <c:numRef>
              <c:f>('8.12'!$B$21,'8.12'!$D$21,'8.12'!$F$21)</c:f>
              <c:numCache>
                <c:formatCode>#,##0.0</c:formatCode>
                <c:ptCount val="3"/>
                <c:pt idx="0">
                  <c:v>0</c:v>
                </c:pt>
                <c:pt idx="1">
                  <c:v>0</c:v>
                </c:pt>
                <c:pt idx="2">
                  <c:v>0</c:v>
                </c:pt>
              </c:numCache>
            </c:numRef>
          </c:val>
        </c:ser>
        <c:ser>
          <c:idx val="13"/>
          <c:order val="13"/>
          <c:tx>
            <c:strRef>
              <c:f>'8.12'!$A$22</c:f>
              <c:strCache>
                <c:ptCount val="1"/>
                <c:pt idx="0">
                  <c:v>Ostatní</c:v>
                </c:pt>
              </c:strCache>
            </c:strRef>
          </c:tx>
          <c:invertIfNegative val="0"/>
          <c:cat>
            <c:strRef>
              <c:f>'8.12'!$B$2:$D$2</c:f>
              <c:strCache>
                <c:ptCount val="3"/>
                <c:pt idx="0">
                  <c:v>Říjen</c:v>
                </c:pt>
                <c:pt idx="1">
                  <c:v>Listopad</c:v>
                </c:pt>
                <c:pt idx="2">
                  <c:v>Prosinec</c:v>
                </c:pt>
              </c:strCache>
            </c:strRef>
          </c:cat>
          <c:val>
            <c:numRef>
              <c:f>('8.12'!$B$22,'8.12'!$D$22,'8.12'!$F$22)</c:f>
              <c:numCache>
                <c:formatCode>#,##0.0</c:formatCode>
                <c:ptCount val="3"/>
                <c:pt idx="0">
                  <c:v>0</c:v>
                </c:pt>
                <c:pt idx="1">
                  <c:v>0</c:v>
                </c:pt>
                <c:pt idx="2">
                  <c:v>0</c:v>
                </c:pt>
              </c:numCache>
            </c:numRef>
          </c:val>
        </c:ser>
        <c:ser>
          <c:idx val="14"/>
          <c:order val="14"/>
          <c:tx>
            <c:strRef>
              <c:f>'8.12'!$A$23</c:f>
              <c:strCache>
                <c:ptCount val="1"/>
                <c:pt idx="0">
                  <c:v>Topné oleje</c:v>
                </c:pt>
              </c:strCache>
            </c:strRef>
          </c:tx>
          <c:invertIfNegative val="0"/>
          <c:cat>
            <c:strRef>
              <c:f>'8.12'!$B$2:$D$2</c:f>
              <c:strCache>
                <c:ptCount val="3"/>
                <c:pt idx="0">
                  <c:v>Říjen</c:v>
                </c:pt>
                <c:pt idx="1">
                  <c:v>Listopad</c:v>
                </c:pt>
                <c:pt idx="2">
                  <c:v>Prosinec</c:v>
                </c:pt>
              </c:strCache>
            </c:strRef>
          </c:cat>
          <c:val>
            <c:numRef>
              <c:f>('8.12'!$B$23,'8.12'!$D$23,'8.12'!$F$23)</c:f>
              <c:numCache>
                <c:formatCode>#,##0.0</c:formatCode>
                <c:ptCount val="3"/>
                <c:pt idx="0">
                  <c:v>0</c:v>
                </c:pt>
                <c:pt idx="1">
                  <c:v>0</c:v>
                </c:pt>
                <c:pt idx="2">
                  <c:v>0</c:v>
                </c:pt>
              </c:numCache>
            </c:numRef>
          </c:val>
        </c:ser>
        <c:ser>
          <c:idx val="15"/>
          <c:order val="15"/>
          <c:tx>
            <c:strRef>
              <c:f>'8.12'!$A$24</c:f>
              <c:strCache>
                <c:ptCount val="1"/>
                <c:pt idx="0">
                  <c:v>Zemní plyn</c:v>
                </c:pt>
              </c:strCache>
            </c:strRef>
          </c:tx>
          <c:invertIfNegative val="0"/>
          <c:cat>
            <c:strRef>
              <c:f>'8.12'!$B$2:$D$2</c:f>
              <c:strCache>
                <c:ptCount val="3"/>
                <c:pt idx="0">
                  <c:v>Říjen</c:v>
                </c:pt>
                <c:pt idx="1">
                  <c:v>Listopad</c:v>
                </c:pt>
                <c:pt idx="2">
                  <c:v>Prosinec</c:v>
                </c:pt>
              </c:strCache>
            </c:strRef>
          </c:cat>
          <c:val>
            <c:numRef>
              <c:f>('8.12'!$B$24,'8.12'!$D$24,'8.12'!$F$24)</c:f>
              <c:numCache>
                <c:formatCode>#,##0.0</c:formatCode>
                <c:ptCount val="3"/>
                <c:pt idx="0">
                  <c:v>0</c:v>
                </c:pt>
                <c:pt idx="1">
                  <c:v>0</c:v>
                </c:pt>
                <c:pt idx="2">
                  <c:v>0</c:v>
                </c:pt>
              </c:numCache>
            </c:numRef>
          </c:val>
        </c:ser>
        <c:dLbls>
          <c:showLegendKey val="0"/>
          <c:showVal val="0"/>
          <c:showCatName val="0"/>
          <c:showSerName val="0"/>
          <c:showPercent val="0"/>
          <c:showBubbleSize val="0"/>
        </c:dLbls>
        <c:gapWidth val="150"/>
        <c:overlap val="100"/>
        <c:axId val="287966336"/>
        <c:axId val="287967872"/>
      </c:barChart>
      <c:catAx>
        <c:axId val="287966336"/>
        <c:scaling>
          <c:orientation val="minMax"/>
        </c:scaling>
        <c:delete val="0"/>
        <c:axPos val="b"/>
        <c:numFmt formatCode="General" sourceLinked="1"/>
        <c:majorTickMark val="none"/>
        <c:minorTickMark val="none"/>
        <c:tickLblPos val="nextTo"/>
        <c:txPr>
          <a:bodyPr/>
          <a:lstStyle/>
          <a:p>
            <a:pPr>
              <a:defRPr sz="900"/>
            </a:pPr>
            <a:endParaRPr lang="cs-CZ"/>
          </a:p>
        </c:txPr>
        <c:crossAx val="287967872"/>
        <c:crosses val="autoZero"/>
        <c:auto val="1"/>
        <c:lblAlgn val="ctr"/>
        <c:lblOffset val="100"/>
        <c:noMultiLvlLbl val="0"/>
      </c:catAx>
      <c:valAx>
        <c:axId val="287967872"/>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87966336"/>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'8.13'!$M$9:$M$24</c:f>
              <c:numCache>
                <c:formatCode>0.0%</c:formatCode>
                <c:ptCount val="16"/>
              </c:numCache>
            </c:numRef>
          </c:cat>
          <c:val>
            <c:numRef>
              <c:f>'8.13'!$M$9:$M$24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'8.13'!$M$26:$M$33</c:f>
              <c:numCache>
                <c:formatCode>#,##0.0</c:formatCode>
                <c:ptCount val="8"/>
              </c:numCache>
            </c:numRef>
          </c:cat>
          <c:val>
            <c:numRef>
              <c:f>'8.13'!$M$26:$M$33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'8.13'!$A$26</c:f>
              <c:strCache>
                <c:ptCount val="1"/>
                <c:pt idx="0">
                  <c:v>Průmysl</c:v>
                </c:pt>
              </c:strCache>
            </c:strRef>
          </c:tx>
          <c:invertIfNegative val="0"/>
          <c:cat>
            <c:strRef>
              <c:f>'8.13'!$B$2:$D$2</c:f>
              <c:strCache>
                <c:ptCount val="3"/>
                <c:pt idx="0">
                  <c:v>Říjen</c:v>
                </c:pt>
                <c:pt idx="1">
                  <c:v>Listopad</c:v>
                </c:pt>
                <c:pt idx="2">
                  <c:v>Prosinec</c:v>
                </c:pt>
              </c:strCache>
            </c:strRef>
          </c:cat>
          <c:val>
            <c:numRef>
              <c:f>('8.13'!$B$26,'8.13'!$D$26,'8.13'!$F$26)</c:f>
              <c:numCache>
                <c:formatCode>#,##0.0</c:formatCode>
                <c:ptCount val="3"/>
                <c:pt idx="0">
                  <c:v>17494.517</c:v>
                </c:pt>
                <c:pt idx="1">
                  <c:v>62391.648610471304</c:v>
                </c:pt>
                <c:pt idx="2">
                  <c:v>61289.337999999996</c:v>
                </c:pt>
              </c:numCache>
            </c:numRef>
          </c:val>
        </c:ser>
        <c:ser>
          <c:idx val="1"/>
          <c:order val="1"/>
          <c:tx>
            <c:strRef>
              <c:f>'8.13'!$A$27</c:f>
              <c:strCache>
                <c:ptCount val="1"/>
                <c:pt idx="0">
                  <c:v>Energetika</c:v>
                </c:pt>
              </c:strCache>
            </c:strRef>
          </c:tx>
          <c:invertIfNegative val="0"/>
          <c:cat>
            <c:strRef>
              <c:f>'8.13'!$B$2:$D$2</c:f>
              <c:strCache>
                <c:ptCount val="3"/>
                <c:pt idx="0">
                  <c:v>Říjen</c:v>
                </c:pt>
                <c:pt idx="1">
                  <c:v>Listopad</c:v>
                </c:pt>
                <c:pt idx="2">
                  <c:v>Prosinec</c:v>
                </c:pt>
              </c:strCache>
            </c:strRef>
          </c:cat>
          <c:val>
            <c:numRef>
              <c:f>('8.13'!$B$27,'8.13'!$D$27,'8.13'!$F$27)</c:f>
              <c:numCache>
                <c:formatCode>#,##0.0</c:formatCode>
                <c:ptCount val="3"/>
                <c:pt idx="0">
                  <c:v>1420</c:v>
                </c:pt>
                <c:pt idx="1">
                  <c:v>1453</c:v>
                </c:pt>
                <c:pt idx="2">
                  <c:v>1399</c:v>
                </c:pt>
              </c:numCache>
            </c:numRef>
          </c:val>
        </c:ser>
        <c:ser>
          <c:idx val="2"/>
          <c:order val="2"/>
          <c:tx>
            <c:strRef>
              <c:f>'8.13'!$A$28</c:f>
              <c:strCache>
                <c:ptCount val="1"/>
                <c:pt idx="0">
                  <c:v>Doprava</c:v>
                </c:pt>
              </c:strCache>
            </c:strRef>
          </c:tx>
          <c:invertIfNegative val="0"/>
          <c:cat>
            <c:strRef>
              <c:f>'8.13'!$B$2:$D$2</c:f>
              <c:strCache>
                <c:ptCount val="3"/>
                <c:pt idx="0">
                  <c:v>Říjen</c:v>
                </c:pt>
                <c:pt idx="1">
                  <c:v>Listopad</c:v>
                </c:pt>
                <c:pt idx="2">
                  <c:v>Prosinec</c:v>
                </c:pt>
              </c:strCache>
            </c:strRef>
          </c:cat>
          <c:val>
            <c:numRef>
              <c:f>('8.13'!$B$28,'8.13'!$D$28,'8.13'!$F$28)</c:f>
              <c:numCache>
                <c:formatCode>#,##0.0</c:formatCode>
                <c:ptCount val="3"/>
                <c:pt idx="0">
                  <c:v>299</c:v>
                </c:pt>
                <c:pt idx="1">
                  <c:v>474.78</c:v>
                </c:pt>
                <c:pt idx="2">
                  <c:v>568.78</c:v>
                </c:pt>
              </c:numCache>
            </c:numRef>
          </c:val>
        </c:ser>
        <c:ser>
          <c:idx val="3"/>
          <c:order val="3"/>
          <c:tx>
            <c:strRef>
              <c:f>'8.13'!$A$29</c:f>
              <c:strCache>
                <c:ptCount val="1"/>
                <c:pt idx="0">
                  <c:v>Stavebnictví</c:v>
                </c:pt>
              </c:strCache>
            </c:strRef>
          </c:tx>
          <c:invertIfNegative val="0"/>
          <c:cat>
            <c:strRef>
              <c:f>'8.13'!$B$2:$D$2</c:f>
              <c:strCache>
                <c:ptCount val="3"/>
                <c:pt idx="0">
                  <c:v>Říjen</c:v>
                </c:pt>
                <c:pt idx="1">
                  <c:v>Listopad</c:v>
                </c:pt>
                <c:pt idx="2">
                  <c:v>Prosinec</c:v>
                </c:pt>
              </c:strCache>
            </c:strRef>
          </c:cat>
          <c:val>
            <c:numRef>
              <c:f>('8.13'!$B$29,'8.13'!$D$29,'8.13'!$F$29)</c:f>
              <c:numCache>
                <c:formatCode>#,##0.0</c:formatCode>
                <c:ptCount val="3"/>
                <c:pt idx="0">
                  <c:v>178.95</c:v>
                </c:pt>
                <c:pt idx="1">
                  <c:v>382.88</c:v>
                </c:pt>
                <c:pt idx="2">
                  <c:v>477.04</c:v>
                </c:pt>
              </c:numCache>
            </c:numRef>
          </c:val>
        </c:ser>
        <c:ser>
          <c:idx val="4"/>
          <c:order val="4"/>
          <c:tx>
            <c:strRef>
              <c:f>'8.13'!$A$30</c:f>
              <c:strCache>
                <c:ptCount val="1"/>
                <c:pt idx="0">
                  <c:v>Zemědělství a lesnictví</c:v>
                </c:pt>
              </c:strCache>
            </c:strRef>
          </c:tx>
          <c:invertIfNegative val="0"/>
          <c:cat>
            <c:strRef>
              <c:f>'8.13'!$B$2:$D$2</c:f>
              <c:strCache>
                <c:ptCount val="3"/>
                <c:pt idx="0">
                  <c:v>Říjen</c:v>
                </c:pt>
                <c:pt idx="1">
                  <c:v>Listopad</c:v>
                </c:pt>
                <c:pt idx="2">
                  <c:v>Prosinec</c:v>
                </c:pt>
              </c:strCache>
            </c:strRef>
          </c:cat>
          <c:val>
            <c:numRef>
              <c:f>('8.13'!$B$30,'8.13'!$D$30,'8.13'!$F$30)</c:f>
              <c:numCache>
                <c:formatCode>#,##0.0</c:formatCode>
                <c:ptCount val="3"/>
                <c:pt idx="0">
                  <c:v>2594.92</c:v>
                </c:pt>
                <c:pt idx="1">
                  <c:v>3853.3200000000006</c:v>
                </c:pt>
                <c:pt idx="2">
                  <c:v>4763.6400000000003</c:v>
                </c:pt>
              </c:numCache>
            </c:numRef>
          </c:val>
        </c:ser>
        <c:ser>
          <c:idx val="5"/>
          <c:order val="5"/>
          <c:tx>
            <c:strRef>
              <c:f>'8.13'!$A$31</c:f>
              <c:strCache>
                <c:ptCount val="1"/>
                <c:pt idx="0">
                  <c:v>Domácnosti</c:v>
                </c:pt>
              </c:strCache>
            </c:strRef>
          </c:tx>
          <c:invertIfNegative val="0"/>
          <c:cat>
            <c:strRef>
              <c:f>'8.13'!$B$2:$D$2</c:f>
              <c:strCache>
                <c:ptCount val="3"/>
                <c:pt idx="0">
                  <c:v>Říjen</c:v>
                </c:pt>
                <c:pt idx="1">
                  <c:v>Listopad</c:v>
                </c:pt>
                <c:pt idx="2">
                  <c:v>Prosinec</c:v>
                </c:pt>
              </c:strCache>
            </c:strRef>
          </c:cat>
          <c:val>
            <c:numRef>
              <c:f>('8.13'!$B$31,'8.13'!$D$31,'8.13'!$F$31)</c:f>
              <c:numCache>
                <c:formatCode>#,##0.0</c:formatCode>
                <c:ptCount val="3"/>
                <c:pt idx="0">
                  <c:v>122424.74299999999</c:v>
                </c:pt>
                <c:pt idx="1">
                  <c:v>202631.07352391383</c:v>
                </c:pt>
                <c:pt idx="2">
                  <c:v>257670.71600000001</c:v>
                </c:pt>
              </c:numCache>
            </c:numRef>
          </c:val>
        </c:ser>
        <c:ser>
          <c:idx val="6"/>
          <c:order val="6"/>
          <c:tx>
            <c:strRef>
              <c:f>'8.13'!$A$32</c:f>
              <c:strCache>
                <c:ptCount val="1"/>
                <c:pt idx="0">
                  <c:v>Obchod, služby, školství, zdravotnictví</c:v>
                </c:pt>
              </c:strCache>
            </c:strRef>
          </c:tx>
          <c:invertIfNegative val="0"/>
          <c:cat>
            <c:strRef>
              <c:f>'8.13'!$B$2:$D$2</c:f>
              <c:strCache>
                <c:ptCount val="3"/>
                <c:pt idx="0">
                  <c:v>Říjen</c:v>
                </c:pt>
                <c:pt idx="1">
                  <c:v>Listopad</c:v>
                </c:pt>
                <c:pt idx="2">
                  <c:v>Prosinec</c:v>
                </c:pt>
              </c:strCache>
            </c:strRef>
          </c:cat>
          <c:val>
            <c:numRef>
              <c:f>('8.13'!$B$32,'8.13'!$D$32,'8.13'!$F$32)</c:f>
              <c:numCache>
                <c:formatCode>#,##0.0</c:formatCode>
                <c:ptCount val="3"/>
                <c:pt idx="0">
                  <c:v>101153.13199999998</c:v>
                </c:pt>
                <c:pt idx="1">
                  <c:v>131139.05979726603</c:v>
                </c:pt>
                <c:pt idx="2">
                  <c:v>159298.98799999998</c:v>
                </c:pt>
              </c:numCache>
            </c:numRef>
          </c:val>
        </c:ser>
        <c:ser>
          <c:idx val="7"/>
          <c:order val="7"/>
          <c:tx>
            <c:strRef>
              <c:f>'8.13'!$A$33</c:f>
              <c:strCache>
                <c:ptCount val="1"/>
                <c:pt idx="0">
                  <c:v>Ostatní</c:v>
                </c:pt>
              </c:strCache>
            </c:strRef>
          </c:tx>
          <c:invertIfNegative val="0"/>
          <c:cat>
            <c:strRef>
              <c:f>'8.13'!$B$2:$D$2</c:f>
              <c:strCache>
                <c:ptCount val="3"/>
                <c:pt idx="0">
                  <c:v>Říjen</c:v>
                </c:pt>
                <c:pt idx="1">
                  <c:v>Listopad</c:v>
                </c:pt>
                <c:pt idx="2">
                  <c:v>Prosinec</c:v>
                </c:pt>
              </c:strCache>
            </c:strRef>
          </c:cat>
          <c:val>
            <c:numRef>
              <c:f>('8.13'!$B$33,'8.13'!$D$33,'8.13'!$F$33)</c:f>
              <c:numCache>
                <c:formatCode>#,##0.0</c:formatCode>
                <c:ptCount val="3"/>
                <c:pt idx="0">
                  <c:v>1332.22</c:v>
                </c:pt>
                <c:pt idx="1">
                  <c:v>1760.336</c:v>
                </c:pt>
                <c:pt idx="2">
                  <c:v>2286.8040000000001</c:v>
                </c:pt>
              </c:numCache>
            </c:numRef>
          </c:val>
        </c:ser>
        <c:dLbls>
          <c:showLegendKey val="0"/>
          <c:showVal val="0"/>
          <c:showCatName val="0"/>
          <c:showSerName val="0"/>
          <c:showPercent val="0"/>
          <c:showBubbleSize val="0"/>
        </c:dLbls>
        <c:gapWidth val="150"/>
        <c:overlap val="100"/>
        <c:axId val="288162176"/>
        <c:axId val="288163712"/>
      </c:barChart>
      <c:catAx>
        <c:axId val="288162176"/>
        <c:scaling>
          <c:orientation val="minMax"/>
        </c:scaling>
        <c:delete val="0"/>
        <c:axPos val="b"/>
        <c:numFmt formatCode="General" sourceLinked="1"/>
        <c:majorTickMark val="none"/>
        <c:minorTickMark val="none"/>
        <c:tickLblPos val="nextTo"/>
        <c:txPr>
          <a:bodyPr/>
          <a:lstStyle/>
          <a:p>
            <a:pPr>
              <a:defRPr sz="900"/>
            </a:pPr>
            <a:endParaRPr lang="cs-CZ"/>
          </a:p>
        </c:txPr>
        <c:crossAx val="288163712"/>
        <c:crosses val="autoZero"/>
        <c:auto val="1"/>
        <c:lblAlgn val="ctr"/>
        <c:lblOffset val="100"/>
        <c:noMultiLvlLbl val="0"/>
      </c:catAx>
      <c:valAx>
        <c:axId val="288163712"/>
        <c:scaling>
          <c:orientation val="minMax"/>
          <c:max val="18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88162176"/>
        <c:crosses val="autoZero"/>
        <c:crossBetween val="between"/>
        <c:majorUnit val="30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'8.13'!$G$38</c:f>
              <c:strCache>
                <c:ptCount val="1"/>
                <c:pt idx="0">
                  <c:v>dodávkách ČR</c:v>
                </c:pt>
              </c:strCache>
            </c:strRef>
          </c:tx>
          <c:invertIfNegative val="0"/>
          <c:val>
            <c:numRef>
              <c:f>'8.13'!$H$38</c:f>
              <c:numCache>
                <c:formatCode>0.0%</c:formatCode>
                <c:ptCount val="1"/>
                <c:pt idx="0">
                  <c:v>4.6887582215204338E-2</c:v>
                </c:pt>
              </c:numCache>
            </c:numRef>
          </c:val>
        </c:ser>
        <c:ser>
          <c:idx val="1"/>
          <c:order val="1"/>
          <c:tx>
            <c:strRef>
              <c:f>'8.13'!$G$37</c:f>
              <c:strCache>
                <c:ptCount val="1"/>
                <c:pt idx="0">
                  <c:v>výrobě</c:v>
                </c:pt>
              </c:strCache>
            </c:strRef>
          </c:tx>
          <c:invertIfNegative val="0"/>
          <c:val>
            <c:numRef>
              <c:f>'8.13'!$H$37</c:f>
              <c:numCache>
                <c:formatCode>0.0%</c:formatCode>
                <c:ptCount val="1"/>
                <c:pt idx="0">
                  <c:v>3.6435982672900331E-2</c:v>
                </c:pt>
              </c:numCache>
            </c:numRef>
          </c:val>
        </c:ser>
        <c:ser>
          <c:idx val="0"/>
          <c:order val="2"/>
          <c:tx>
            <c:strRef>
              <c:f>'8.13'!$G$36</c:f>
              <c:strCache>
                <c:ptCount val="1"/>
                <c:pt idx="0">
                  <c:v>instalovaném výkonu</c:v>
                </c:pt>
              </c:strCache>
            </c:strRef>
          </c:tx>
          <c:invertIfNegative val="0"/>
          <c:val>
            <c:numRef>
              <c:f>'8.13'!$H$36</c:f>
              <c:numCache>
                <c:formatCode>0.0%</c:formatCode>
                <c:ptCount val="1"/>
                <c:pt idx="0">
                  <c:v>2.9381182265614737E-2</c:v>
                </c:pt>
              </c:numCache>
            </c:numRef>
          </c:val>
        </c:ser>
        <c:dLbls>
          <c:showLegendKey val="0"/>
          <c:showVal val="0"/>
          <c:showCatName val="0"/>
          <c:showSerName val="0"/>
          <c:showPercent val="0"/>
          <c:showBubbleSize val="0"/>
        </c:dLbls>
        <c:gapWidth val="150"/>
        <c:axId val="288205824"/>
        <c:axId val="288207616"/>
      </c:barChart>
      <c:catAx>
        <c:axId val="288205824"/>
        <c:scaling>
          <c:orientation val="minMax"/>
        </c:scaling>
        <c:delete val="1"/>
        <c:axPos val="l"/>
        <c:numFmt formatCode="0.0%" sourceLinked="1"/>
        <c:majorTickMark val="none"/>
        <c:minorTickMark val="none"/>
        <c:tickLblPos val="nextTo"/>
        <c:crossAx val="288207616"/>
        <c:crosses val="autoZero"/>
        <c:auto val="1"/>
        <c:lblAlgn val="ctr"/>
        <c:lblOffset val="100"/>
        <c:noMultiLvlLbl val="0"/>
      </c:catAx>
      <c:valAx>
        <c:axId val="28820761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8205824"/>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'8.13'!$A$9</c:f>
              <c:strCache>
                <c:ptCount val="1"/>
                <c:pt idx="0">
                  <c:v>Biomasa</c:v>
                </c:pt>
              </c:strCache>
            </c:strRef>
          </c:tx>
          <c:invertIfNegative val="0"/>
          <c:cat>
            <c:strRef>
              <c:f>'8.13'!$B$2:$D$2</c:f>
              <c:strCache>
                <c:ptCount val="3"/>
                <c:pt idx="0">
                  <c:v>Říjen</c:v>
                </c:pt>
                <c:pt idx="1">
                  <c:v>Listopad</c:v>
                </c:pt>
                <c:pt idx="2">
                  <c:v>Prosinec</c:v>
                </c:pt>
              </c:strCache>
            </c:strRef>
          </c:cat>
          <c:val>
            <c:numRef>
              <c:f>('8.13'!$B$9,'8.13'!$D$9,'8.13'!$F$9)</c:f>
              <c:numCache>
                <c:formatCode>#,##0.0</c:formatCode>
                <c:ptCount val="3"/>
                <c:pt idx="0">
                  <c:v>56558.593999999997</c:v>
                </c:pt>
                <c:pt idx="1">
                  <c:v>65299.452000000005</c:v>
                </c:pt>
                <c:pt idx="2">
                  <c:v>68559.474000000002</c:v>
                </c:pt>
              </c:numCache>
            </c:numRef>
          </c:val>
        </c:ser>
        <c:ser>
          <c:idx val="1"/>
          <c:order val="1"/>
          <c:tx>
            <c:strRef>
              <c:f>'8.13'!$A$10</c:f>
              <c:strCache>
                <c:ptCount val="1"/>
                <c:pt idx="0">
                  <c:v>Bioplyn</c:v>
                </c:pt>
              </c:strCache>
            </c:strRef>
          </c:tx>
          <c:invertIfNegative val="0"/>
          <c:cat>
            <c:strRef>
              <c:f>'8.13'!$B$2:$D$2</c:f>
              <c:strCache>
                <c:ptCount val="3"/>
                <c:pt idx="0">
                  <c:v>Říjen</c:v>
                </c:pt>
                <c:pt idx="1">
                  <c:v>Listopad</c:v>
                </c:pt>
                <c:pt idx="2">
                  <c:v>Prosinec</c:v>
                </c:pt>
              </c:strCache>
            </c:strRef>
          </c:cat>
          <c:val>
            <c:numRef>
              <c:f>('8.13'!$B$10,'8.13'!$D$10,'8.13'!$F$10)</c:f>
              <c:numCache>
                <c:formatCode>#,##0.0</c:formatCode>
                <c:ptCount val="3"/>
                <c:pt idx="0">
                  <c:v>5186.8779999999997</c:v>
                </c:pt>
                <c:pt idx="1">
                  <c:v>7141.8980000000001</c:v>
                </c:pt>
                <c:pt idx="2">
                  <c:v>8551.3300000000017</c:v>
                </c:pt>
              </c:numCache>
            </c:numRef>
          </c:val>
        </c:ser>
        <c:ser>
          <c:idx val="2"/>
          <c:order val="2"/>
          <c:tx>
            <c:strRef>
              <c:f>'8.13'!$A$11</c:f>
              <c:strCache>
                <c:ptCount val="1"/>
                <c:pt idx="0">
                  <c:v>Černé uhlí</c:v>
                </c:pt>
              </c:strCache>
            </c:strRef>
          </c:tx>
          <c:invertIfNegative val="0"/>
          <c:cat>
            <c:strRef>
              <c:f>'8.13'!$B$2:$D$2</c:f>
              <c:strCache>
                <c:ptCount val="3"/>
                <c:pt idx="0">
                  <c:v>Říjen</c:v>
                </c:pt>
                <c:pt idx="1">
                  <c:v>Listopad</c:v>
                </c:pt>
                <c:pt idx="2">
                  <c:v>Prosinec</c:v>
                </c:pt>
              </c:strCache>
            </c:strRef>
          </c:cat>
          <c:val>
            <c:numRef>
              <c:f>('8.13'!$B$11,'8.13'!$D$11,'8.13'!$F$11)</c:f>
              <c:numCache>
                <c:formatCode>#,##0.0</c:formatCode>
                <c:ptCount val="3"/>
                <c:pt idx="0">
                  <c:v>0</c:v>
                </c:pt>
                <c:pt idx="1">
                  <c:v>0</c:v>
                </c:pt>
                <c:pt idx="2">
                  <c:v>0</c:v>
                </c:pt>
              </c:numCache>
            </c:numRef>
          </c:val>
        </c:ser>
        <c:ser>
          <c:idx val="3"/>
          <c:order val="3"/>
          <c:tx>
            <c:strRef>
              <c:f>'8.13'!$A$12</c:f>
              <c:strCache>
                <c:ptCount val="1"/>
                <c:pt idx="0">
                  <c:v>Elektrická energie</c:v>
                </c:pt>
              </c:strCache>
            </c:strRef>
          </c:tx>
          <c:invertIfNegative val="0"/>
          <c:cat>
            <c:strRef>
              <c:f>'8.13'!$B$2:$D$2</c:f>
              <c:strCache>
                <c:ptCount val="3"/>
                <c:pt idx="0">
                  <c:v>Říjen</c:v>
                </c:pt>
                <c:pt idx="1">
                  <c:v>Listopad</c:v>
                </c:pt>
                <c:pt idx="2">
                  <c:v>Prosinec</c:v>
                </c:pt>
              </c:strCache>
            </c:strRef>
          </c:cat>
          <c:val>
            <c:numRef>
              <c:f>('8.13'!$B$12,'8.13'!$D$12,'8.13'!$F$12)</c:f>
              <c:numCache>
                <c:formatCode>#,##0.0</c:formatCode>
                <c:ptCount val="3"/>
                <c:pt idx="0">
                  <c:v>206.637</c:v>
                </c:pt>
                <c:pt idx="1">
                  <c:v>187.68199999999999</c:v>
                </c:pt>
                <c:pt idx="2">
                  <c:v>148.06800000000001</c:v>
                </c:pt>
              </c:numCache>
            </c:numRef>
          </c:val>
        </c:ser>
        <c:ser>
          <c:idx val="4"/>
          <c:order val="4"/>
          <c:tx>
            <c:strRef>
              <c:f>'8.13'!$A$13</c:f>
              <c:strCache>
                <c:ptCount val="1"/>
                <c:pt idx="0">
                  <c:v>Energie prostředí (tepelné čerpadlo)</c:v>
                </c:pt>
              </c:strCache>
            </c:strRef>
          </c:tx>
          <c:invertIfNegative val="0"/>
          <c:cat>
            <c:strRef>
              <c:f>'8.13'!$B$2:$D$2</c:f>
              <c:strCache>
                <c:ptCount val="3"/>
                <c:pt idx="0">
                  <c:v>Říjen</c:v>
                </c:pt>
                <c:pt idx="1">
                  <c:v>Listopad</c:v>
                </c:pt>
                <c:pt idx="2">
                  <c:v>Prosinec</c:v>
                </c:pt>
              </c:strCache>
            </c:strRef>
          </c:cat>
          <c:val>
            <c:numRef>
              <c:f>('8.13'!$B$13,'8.13'!$D$13,'8.13'!$F$13)</c:f>
              <c:numCache>
                <c:formatCode>#,##0.0</c:formatCode>
                <c:ptCount val="3"/>
                <c:pt idx="0">
                  <c:v>0</c:v>
                </c:pt>
                <c:pt idx="1">
                  <c:v>0</c:v>
                </c:pt>
                <c:pt idx="2">
                  <c:v>0</c:v>
                </c:pt>
              </c:numCache>
            </c:numRef>
          </c:val>
        </c:ser>
        <c:ser>
          <c:idx val="5"/>
          <c:order val="5"/>
          <c:tx>
            <c:strRef>
              <c:f>'8.13'!$A$14</c:f>
              <c:strCache>
                <c:ptCount val="1"/>
                <c:pt idx="0">
                  <c:v>Energie Slunce (solární kolektor)</c:v>
                </c:pt>
              </c:strCache>
            </c:strRef>
          </c:tx>
          <c:invertIfNegative val="0"/>
          <c:cat>
            <c:strRef>
              <c:f>'8.13'!$B$2:$D$2</c:f>
              <c:strCache>
                <c:ptCount val="3"/>
                <c:pt idx="0">
                  <c:v>Říjen</c:v>
                </c:pt>
                <c:pt idx="1">
                  <c:v>Listopad</c:v>
                </c:pt>
                <c:pt idx="2">
                  <c:v>Prosinec</c:v>
                </c:pt>
              </c:strCache>
            </c:strRef>
          </c:cat>
          <c:val>
            <c:numRef>
              <c:f>('8.13'!$B$14,'8.13'!$D$14,'8.13'!$F$14)</c:f>
              <c:numCache>
                <c:formatCode>#,##0.0</c:formatCode>
                <c:ptCount val="3"/>
                <c:pt idx="0">
                  <c:v>0</c:v>
                </c:pt>
                <c:pt idx="1">
                  <c:v>0</c:v>
                </c:pt>
                <c:pt idx="2">
                  <c:v>0</c:v>
                </c:pt>
              </c:numCache>
            </c:numRef>
          </c:val>
        </c:ser>
        <c:ser>
          <c:idx val="6"/>
          <c:order val="6"/>
          <c:tx>
            <c:strRef>
              <c:f>'8.13'!$A$15</c:f>
              <c:strCache>
                <c:ptCount val="1"/>
                <c:pt idx="0">
                  <c:v>Hnědé uhlí</c:v>
                </c:pt>
              </c:strCache>
            </c:strRef>
          </c:tx>
          <c:invertIfNegative val="0"/>
          <c:cat>
            <c:strRef>
              <c:f>'8.13'!$B$2:$D$2</c:f>
              <c:strCache>
                <c:ptCount val="3"/>
                <c:pt idx="0">
                  <c:v>Říjen</c:v>
                </c:pt>
                <c:pt idx="1">
                  <c:v>Listopad</c:v>
                </c:pt>
                <c:pt idx="2">
                  <c:v>Prosinec</c:v>
                </c:pt>
              </c:strCache>
            </c:strRef>
          </c:cat>
          <c:val>
            <c:numRef>
              <c:f>('8.13'!$B$15,'8.13'!$D$15,'8.13'!$F$15)</c:f>
              <c:numCache>
                <c:formatCode>#,##0.0</c:formatCode>
                <c:ptCount val="3"/>
                <c:pt idx="0">
                  <c:v>159356.745</c:v>
                </c:pt>
                <c:pt idx="1">
                  <c:v>302972.54700000002</c:v>
                </c:pt>
                <c:pt idx="2">
                  <c:v>369912.33300000004</c:v>
                </c:pt>
              </c:numCache>
            </c:numRef>
          </c:val>
        </c:ser>
        <c:ser>
          <c:idx val="7"/>
          <c:order val="7"/>
          <c:tx>
            <c:strRef>
              <c:f>'8.13'!$A$16</c:f>
              <c:strCache>
                <c:ptCount val="1"/>
                <c:pt idx="0">
                  <c:v>Jaderné palivo</c:v>
                </c:pt>
              </c:strCache>
            </c:strRef>
          </c:tx>
          <c:invertIfNegative val="0"/>
          <c:cat>
            <c:strRef>
              <c:f>'8.13'!$B$2:$D$2</c:f>
              <c:strCache>
                <c:ptCount val="3"/>
                <c:pt idx="0">
                  <c:v>Říjen</c:v>
                </c:pt>
                <c:pt idx="1">
                  <c:v>Listopad</c:v>
                </c:pt>
                <c:pt idx="2">
                  <c:v>Prosinec</c:v>
                </c:pt>
              </c:strCache>
            </c:strRef>
          </c:cat>
          <c:val>
            <c:numRef>
              <c:f>('8.13'!$B$16,'8.13'!$D$16,'8.13'!$F$16)</c:f>
              <c:numCache>
                <c:formatCode>#,##0.0</c:formatCode>
                <c:ptCount val="3"/>
                <c:pt idx="0">
                  <c:v>0</c:v>
                </c:pt>
                <c:pt idx="1">
                  <c:v>0</c:v>
                </c:pt>
                <c:pt idx="2">
                  <c:v>0</c:v>
                </c:pt>
              </c:numCache>
            </c:numRef>
          </c:val>
        </c:ser>
        <c:ser>
          <c:idx val="8"/>
          <c:order val="8"/>
          <c:tx>
            <c:strRef>
              <c:f>'8.13'!$A$17</c:f>
              <c:strCache>
                <c:ptCount val="1"/>
                <c:pt idx="0">
                  <c:v>Koks</c:v>
                </c:pt>
              </c:strCache>
            </c:strRef>
          </c:tx>
          <c:invertIfNegative val="0"/>
          <c:cat>
            <c:strRef>
              <c:f>'8.13'!$B$2:$D$2</c:f>
              <c:strCache>
                <c:ptCount val="3"/>
                <c:pt idx="0">
                  <c:v>Říjen</c:v>
                </c:pt>
                <c:pt idx="1">
                  <c:v>Listopad</c:v>
                </c:pt>
                <c:pt idx="2">
                  <c:v>Prosinec</c:v>
                </c:pt>
              </c:strCache>
            </c:strRef>
          </c:cat>
          <c:val>
            <c:numRef>
              <c:f>('8.13'!$B$17,'8.13'!$D$17,'8.13'!$F$17)</c:f>
              <c:numCache>
                <c:formatCode>#,##0.0</c:formatCode>
                <c:ptCount val="3"/>
                <c:pt idx="0">
                  <c:v>0</c:v>
                </c:pt>
                <c:pt idx="1">
                  <c:v>0</c:v>
                </c:pt>
                <c:pt idx="2">
                  <c:v>0</c:v>
                </c:pt>
              </c:numCache>
            </c:numRef>
          </c:val>
        </c:ser>
        <c:ser>
          <c:idx val="9"/>
          <c:order val="9"/>
          <c:tx>
            <c:strRef>
              <c:f>'8.13'!$A$18</c:f>
              <c:strCache>
                <c:ptCount val="1"/>
                <c:pt idx="0">
                  <c:v>Odpadní teplo</c:v>
                </c:pt>
              </c:strCache>
            </c:strRef>
          </c:tx>
          <c:invertIfNegative val="0"/>
          <c:cat>
            <c:strRef>
              <c:f>'8.13'!$B$2:$D$2</c:f>
              <c:strCache>
                <c:ptCount val="3"/>
                <c:pt idx="0">
                  <c:v>Říjen</c:v>
                </c:pt>
                <c:pt idx="1">
                  <c:v>Listopad</c:v>
                </c:pt>
                <c:pt idx="2">
                  <c:v>Prosinec</c:v>
                </c:pt>
              </c:strCache>
            </c:strRef>
          </c:cat>
          <c:val>
            <c:numRef>
              <c:f>('8.13'!$B$18,'8.13'!$D$18,'8.13'!$F$18)</c:f>
              <c:numCache>
                <c:formatCode>#,##0.0</c:formatCode>
                <c:ptCount val="3"/>
                <c:pt idx="0">
                  <c:v>0</c:v>
                </c:pt>
                <c:pt idx="1">
                  <c:v>0</c:v>
                </c:pt>
                <c:pt idx="2">
                  <c:v>0</c:v>
                </c:pt>
              </c:numCache>
            </c:numRef>
          </c:val>
        </c:ser>
        <c:ser>
          <c:idx val="10"/>
          <c:order val="10"/>
          <c:tx>
            <c:strRef>
              <c:f>'8.13'!$A$19</c:f>
              <c:strCache>
                <c:ptCount val="1"/>
                <c:pt idx="0">
                  <c:v>Ostatní kapalná paliva</c:v>
                </c:pt>
              </c:strCache>
            </c:strRef>
          </c:tx>
          <c:invertIfNegative val="0"/>
          <c:cat>
            <c:strRef>
              <c:f>'8.13'!$B$2:$D$2</c:f>
              <c:strCache>
                <c:ptCount val="3"/>
                <c:pt idx="0">
                  <c:v>Říjen</c:v>
                </c:pt>
                <c:pt idx="1">
                  <c:v>Listopad</c:v>
                </c:pt>
                <c:pt idx="2">
                  <c:v>Prosinec</c:v>
                </c:pt>
              </c:strCache>
            </c:strRef>
          </c:cat>
          <c:val>
            <c:numRef>
              <c:f>('8.13'!$B$19,'8.13'!$D$19,'8.13'!$F$19)</c:f>
              <c:numCache>
                <c:formatCode>#,##0.0</c:formatCode>
                <c:ptCount val="3"/>
                <c:pt idx="0">
                  <c:v>0</c:v>
                </c:pt>
                <c:pt idx="1">
                  <c:v>0</c:v>
                </c:pt>
                <c:pt idx="2">
                  <c:v>0</c:v>
                </c:pt>
              </c:numCache>
            </c:numRef>
          </c:val>
        </c:ser>
        <c:ser>
          <c:idx val="11"/>
          <c:order val="11"/>
          <c:tx>
            <c:strRef>
              <c:f>'8.13'!$A$20</c:f>
              <c:strCache>
                <c:ptCount val="1"/>
                <c:pt idx="0">
                  <c:v>Ostatní pevná paliva</c:v>
                </c:pt>
              </c:strCache>
            </c:strRef>
          </c:tx>
          <c:invertIfNegative val="0"/>
          <c:cat>
            <c:strRef>
              <c:f>'8.13'!$B$2:$D$2</c:f>
              <c:strCache>
                <c:ptCount val="3"/>
                <c:pt idx="0">
                  <c:v>Říjen</c:v>
                </c:pt>
                <c:pt idx="1">
                  <c:v>Listopad</c:v>
                </c:pt>
                <c:pt idx="2">
                  <c:v>Prosinec</c:v>
                </c:pt>
              </c:strCache>
            </c:strRef>
          </c:cat>
          <c:val>
            <c:numRef>
              <c:f>('8.13'!$B$20,'8.13'!$D$20,'8.13'!$F$20)</c:f>
              <c:numCache>
                <c:formatCode>#,##0.0</c:formatCode>
                <c:ptCount val="3"/>
                <c:pt idx="0">
                  <c:v>31751.017</c:v>
                </c:pt>
                <c:pt idx="1">
                  <c:v>30005.548999999999</c:v>
                </c:pt>
                <c:pt idx="2">
                  <c:v>34816.887000000002</c:v>
                </c:pt>
              </c:numCache>
            </c:numRef>
          </c:val>
        </c:ser>
        <c:ser>
          <c:idx val="12"/>
          <c:order val="12"/>
          <c:tx>
            <c:strRef>
              <c:f>'8.13'!$A$21</c:f>
              <c:strCache>
                <c:ptCount val="1"/>
                <c:pt idx="0">
                  <c:v>Ostatní plyny</c:v>
                </c:pt>
              </c:strCache>
            </c:strRef>
          </c:tx>
          <c:invertIfNegative val="0"/>
          <c:cat>
            <c:strRef>
              <c:f>'8.13'!$B$2:$D$2</c:f>
              <c:strCache>
                <c:ptCount val="3"/>
                <c:pt idx="0">
                  <c:v>Říjen</c:v>
                </c:pt>
                <c:pt idx="1">
                  <c:v>Listopad</c:v>
                </c:pt>
                <c:pt idx="2">
                  <c:v>Prosinec</c:v>
                </c:pt>
              </c:strCache>
            </c:strRef>
          </c:cat>
          <c:val>
            <c:numRef>
              <c:f>('8.13'!$B$21,'8.13'!$D$21,'8.13'!$F$21)</c:f>
              <c:numCache>
                <c:formatCode>#,##0.0</c:formatCode>
                <c:ptCount val="3"/>
                <c:pt idx="0">
                  <c:v>365</c:v>
                </c:pt>
                <c:pt idx="1">
                  <c:v>30</c:v>
                </c:pt>
                <c:pt idx="2">
                  <c:v>30</c:v>
                </c:pt>
              </c:numCache>
            </c:numRef>
          </c:val>
        </c:ser>
        <c:ser>
          <c:idx val="13"/>
          <c:order val="13"/>
          <c:tx>
            <c:strRef>
              <c:f>'8.13'!$A$22</c:f>
              <c:strCache>
                <c:ptCount val="1"/>
                <c:pt idx="0">
                  <c:v>Ostatní</c:v>
                </c:pt>
              </c:strCache>
            </c:strRef>
          </c:tx>
          <c:invertIfNegative val="0"/>
          <c:cat>
            <c:strRef>
              <c:f>'8.13'!$B$2:$D$2</c:f>
              <c:strCache>
                <c:ptCount val="3"/>
                <c:pt idx="0">
                  <c:v>Říjen</c:v>
                </c:pt>
                <c:pt idx="1">
                  <c:v>Listopad</c:v>
                </c:pt>
                <c:pt idx="2">
                  <c:v>Prosinec</c:v>
                </c:pt>
              </c:strCache>
            </c:strRef>
          </c:cat>
          <c:val>
            <c:numRef>
              <c:f>('8.13'!$B$22,'8.13'!$D$22,'8.13'!$F$22)</c:f>
              <c:numCache>
                <c:formatCode>#,##0.0</c:formatCode>
                <c:ptCount val="3"/>
                <c:pt idx="0">
                  <c:v>0</c:v>
                </c:pt>
                <c:pt idx="1">
                  <c:v>0</c:v>
                </c:pt>
                <c:pt idx="2">
                  <c:v>0</c:v>
                </c:pt>
              </c:numCache>
            </c:numRef>
          </c:val>
        </c:ser>
        <c:ser>
          <c:idx val="14"/>
          <c:order val="14"/>
          <c:tx>
            <c:strRef>
              <c:f>'8.13'!$A$23</c:f>
              <c:strCache>
                <c:ptCount val="1"/>
                <c:pt idx="0">
                  <c:v>Topné oleje</c:v>
                </c:pt>
              </c:strCache>
            </c:strRef>
          </c:tx>
          <c:invertIfNegative val="0"/>
          <c:cat>
            <c:strRef>
              <c:f>'8.13'!$B$2:$D$2</c:f>
              <c:strCache>
                <c:ptCount val="3"/>
                <c:pt idx="0">
                  <c:v>Říjen</c:v>
                </c:pt>
                <c:pt idx="1">
                  <c:v>Listopad</c:v>
                </c:pt>
                <c:pt idx="2">
                  <c:v>Prosinec</c:v>
                </c:pt>
              </c:strCache>
            </c:strRef>
          </c:cat>
          <c:val>
            <c:numRef>
              <c:f>('8.13'!$B$23,'8.13'!$D$23,'8.13'!$F$23)</c:f>
              <c:numCache>
                <c:formatCode>#,##0.0</c:formatCode>
                <c:ptCount val="3"/>
                <c:pt idx="0">
                  <c:v>52.983000000000004</c:v>
                </c:pt>
                <c:pt idx="1">
                  <c:v>727.15099999999995</c:v>
                </c:pt>
                <c:pt idx="2">
                  <c:v>791.31299999999999</c:v>
                </c:pt>
              </c:numCache>
            </c:numRef>
          </c:val>
        </c:ser>
        <c:ser>
          <c:idx val="15"/>
          <c:order val="15"/>
          <c:tx>
            <c:strRef>
              <c:f>'8.13'!$A$24</c:f>
              <c:strCache>
                <c:ptCount val="1"/>
                <c:pt idx="0">
                  <c:v>Zemní plyn</c:v>
                </c:pt>
              </c:strCache>
            </c:strRef>
          </c:tx>
          <c:invertIfNegative val="0"/>
          <c:cat>
            <c:strRef>
              <c:f>'8.13'!$B$2:$D$2</c:f>
              <c:strCache>
                <c:ptCount val="3"/>
                <c:pt idx="0">
                  <c:v>Říjen</c:v>
                </c:pt>
                <c:pt idx="1">
                  <c:v>Listopad</c:v>
                </c:pt>
                <c:pt idx="2">
                  <c:v>Prosinec</c:v>
                </c:pt>
              </c:strCache>
            </c:strRef>
          </c:cat>
          <c:val>
            <c:numRef>
              <c:f>('8.13'!$B$24,'8.13'!$D$24,'8.13'!$F$24)</c:f>
              <c:numCache>
                <c:formatCode>#,##0.0</c:formatCode>
                <c:ptCount val="3"/>
                <c:pt idx="0">
                  <c:v>51645.731000000007</c:v>
                </c:pt>
                <c:pt idx="1">
                  <c:v>69432.183999999994</c:v>
                </c:pt>
                <c:pt idx="2">
                  <c:v>78471.216</c:v>
                </c:pt>
              </c:numCache>
            </c:numRef>
          </c:val>
        </c:ser>
        <c:dLbls>
          <c:showLegendKey val="0"/>
          <c:showVal val="0"/>
          <c:showCatName val="0"/>
          <c:showSerName val="0"/>
          <c:showPercent val="0"/>
          <c:showBubbleSize val="0"/>
        </c:dLbls>
        <c:gapWidth val="150"/>
        <c:overlap val="100"/>
        <c:axId val="288346880"/>
        <c:axId val="288348416"/>
      </c:barChart>
      <c:catAx>
        <c:axId val="288346880"/>
        <c:scaling>
          <c:orientation val="minMax"/>
        </c:scaling>
        <c:delete val="0"/>
        <c:axPos val="b"/>
        <c:numFmt formatCode="General" sourceLinked="1"/>
        <c:majorTickMark val="none"/>
        <c:minorTickMark val="none"/>
        <c:tickLblPos val="nextTo"/>
        <c:txPr>
          <a:bodyPr/>
          <a:lstStyle/>
          <a:p>
            <a:pPr>
              <a:defRPr sz="900"/>
            </a:pPr>
            <a:endParaRPr lang="cs-CZ"/>
          </a:p>
        </c:txPr>
        <c:crossAx val="288348416"/>
        <c:crosses val="autoZero"/>
        <c:auto val="1"/>
        <c:lblAlgn val="ctr"/>
        <c:lblOffset val="100"/>
        <c:noMultiLvlLbl val="0"/>
      </c:catAx>
      <c:valAx>
        <c:axId val="288348416"/>
        <c:scaling>
          <c:orientation val="minMax"/>
          <c:max val="18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88346880"/>
        <c:crosses val="autoZero"/>
        <c:crossBetween val="between"/>
        <c:majorUnit val="300000"/>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'8.14'!$M$9:$M$24</c:f>
              <c:numCache>
                <c:formatCode>0.0%</c:formatCode>
                <c:ptCount val="16"/>
              </c:numCache>
            </c:numRef>
          </c:cat>
          <c:val>
            <c:numRef>
              <c:f>'8.14'!$M$9:$M$24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'8.14'!$M$26:$M$33</c:f>
              <c:numCache>
                <c:formatCode>#,##0.0</c:formatCode>
                <c:ptCount val="8"/>
              </c:numCache>
            </c:numRef>
          </c:cat>
          <c:val>
            <c:numRef>
              <c:f>'8.14'!$M$26:$M$33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'8.14'!$A$26</c:f>
              <c:strCache>
                <c:ptCount val="1"/>
                <c:pt idx="0">
                  <c:v>Průmysl</c:v>
                </c:pt>
              </c:strCache>
            </c:strRef>
          </c:tx>
          <c:invertIfNegative val="0"/>
          <c:cat>
            <c:strRef>
              <c:f>'8.14'!$B$2:$D$2</c:f>
              <c:strCache>
                <c:ptCount val="3"/>
                <c:pt idx="0">
                  <c:v>Říjen</c:v>
                </c:pt>
                <c:pt idx="1">
                  <c:v>Listopad</c:v>
                </c:pt>
                <c:pt idx="2">
                  <c:v>Prosinec</c:v>
                </c:pt>
              </c:strCache>
            </c:strRef>
          </c:cat>
          <c:val>
            <c:numRef>
              <c:f>('8.14'!$B$26,'8.14'!$D$26,'8.14'!$F$26)</c:f>
              <c:numCache>
                <c:formatCode>#,##0.0</c:formatCode>
                <c:ptCount val="3"/>
                <c:pt idx="0">
                  <c:v>192307.27799999999</c:v>
                </c:pt>
                <c:pt idx="1">
                  <c:v>259697.08899999998</c:v>
                </c:pt>
                <c:pt idx="2">
                  <c:v>288501.62599999993</c:v>
                </c:pt>
              </c:numCache>
            </c:numRef>
          </c:val>
        </c:ser>
        <c:ser>
          <c:idx val="1"/>
          <c:order val="1"/>
          <c:tx>
            <c:strRef>
              <c:f>'8.14'!$A$27</c:f>
              <c:strCache>
                <c:ptCount val="1"/>
                <c:pt idx="0">
                  <c:v>Energetika</c:v>
                </c:pt>
              </c:strCache>
            </c:strRef>
          </c:tx>
          <c:invertIfNegative val="0"/>
          <c:cat>
            <c:strRef>
              <c:f>'8.14'!$B$2:$D$2</c:f>
              <c:strCache>
                <c:ptCount val="3"/>
                <c:pt idx="0">
                  <c:v>Říjen</c:v>
                </c:pt>
                <c:pt idx="1">
                  <c:v>Listopad</c:v>
                </c:pt>
                <c:pt idx="2">
                  <c:v>Prosinec</c:v>
                </c:pt>
              </c:strCache>
            </c:strRef>
          </c:cat>
          <c:val>
            <c:numRef>
              <c:f>('8.14'!$B$27,'8.14'!$D$27,'8.14'!$F$27)</c:f>
              <c:numCache>
                <c:formatCode>#,##0.0</c:formatCode>
                <c:ptCount val="3"/>
                <c:pt idx="0">
                  <c:v>19862.990000000002</c:v>
                </c:pt>
                <c:pt idx="1">
                  <c:v>42768.09</c:v>
                </c:pt>
                <c:pt idx="2">
                  <c:v>27505.23</c:v>
                </c:pt>
              </c:numCache>
            </c:numRef>
          </c:val>
        </c:ser>
        <c:ser>
          <c:idx val="2"/>
          <c:order val="2"/>
          <c:tx>
            <c:strRef>
              <c:f>'8.14'!$A$28</c:f>
              <c:strCache>
                <c:ptCount val="1"/>
                <c:pt idx="0">
                  <c:v>Doprava</c:v>
                </c:pt>
              </c:strCache>
            </c:strRef>
          </c:tx>
          <c:invertIfNegative val="0"/>
          <c:cat>
            <c:strRef>
              <c:f>'8.14'!$B$2:$D$2</c:f>
              <c:strCache>
                <c:ptCount val="3"/>
                <c:pt idx="0">
                  <c:v>Říjen</c:v>
                </c:pt>
                <c:pt idx="1">
                  <c:v>Listopad</c:v>
                </c:pt>
                <c:pt idx="2">
                  <c:v>Prosinec</c:v>
                </c:pt>
              </c:strCache>
            </c:strRef>
          </c:cat>
          <c:val>
            <c:numRef>
              <c:f>('8.14'!$B$28,'8.14'!$D$28,'8.14'!$F$28)</c:f>
              <c:numCache>
                <c:formatCode>#,##0.0</c:formatCode>
                <c:ptCount val="3"/>
                <c:pt idx="0">
                  <c:v>3473.32</c:v>
                </c:pt>
                <c:pt idx="1">
                  <c:v>5013.7529999999997</c:v>
                </c:pt>
                <c:pt idx="2">
                  <c:v>6000.7579999999998</c:v>
                </c:pt>
              </c:numCache>
            </c:numRef>
          </c:val>
        </c:ser>
        <c:ser>
          <c:idx val="3"/>
          <c:order val="3"/>
          <c:tx>
            <c:strRef>
              <c:f>'8.14'!$A$29</c:f>
              <c:strCache>
                <c:ptCount val="1"/>
                <c:pt idx="0">
                  <c:v>Stavebnictví</c:v>
                </c:pt>
              </c:strCache>
            </c:strRef>
          </c:tx>
          <c:invertIfNegative val="0"/>
          <c:cat>
            <c:strRef>
              <c:f>'8.14'!$B$2:$D$2</c:f>
              <c:strCache>
                <c:ptCount val="3"/>
                <c:pt idx="0">
                  <c:v>Říjen</c:v>
                </c:pt>
                <c:pt idx="1">
                  <c:v>Listopad</c:v>
                </c:pt>
                <c:pt idx="2">
                  <c:v>Prosinec</c:v>
                </c:pt>
              </c:strCache>
            </c:strRef>
          </c:cat>
          <c:val>
            <c:numRef>
              <c:f>('8.14'!$B$29,'8.14'!$D$29,'8.14'!$F$29)</c:f>
              <c:numCache>
                <c:formatCode>#,##0.0</c:formatCode>
                <c:ptCount val="3"/>
                <c:pt idx="0">
                  <c:v>28.251999999999999</c:v>
                </c:pt>
                <c:pt idx="1">
                  <c:v>58.866999999999997</c:v>
                </c:pt>
                <c:pt idx="2">
                  <c:v>76.298000000000002</c:v>
                </c:pt>
              </c:numCache>
            </c:numRef>
          </c:val>
        </c:ser>
        <c:ser>
          <c:idx val="4"/>
          <c:order val="4"/>
          <c:tx>
            <c:strRef>
              <c:f>'8.14'!$A$30</c:f>
              <c:strCache>
                <c:ptCount val="1"/>
                <c:pt idx="0">
                  <c:v>Zemědělství a lesnictví</c:v>
                </c:pt>
              </c:strCache>
            </c:strRef>
          </c:tx>
          <c:invertIfNegative val="0"/>
          <c:cat>
            <c:strRef>
              <c:f>'8.14'!$B$2:$D$2</c:f>
              <c:strCache>
                <c:ptCount val="3"/>
                <c:pt idx="0">
                  <c:v>Říjen</c:v>
                </c:pt>
                <c:pt idx="1">
                  <c:v>Listopad</c:v>
                </c:pt>
                <c:pt idx="2">
                  <c:v>Prosinec</c:v>
                </c:pt>
              </c:strCache>
            </c:strRef>
          </c:cat>
          <c:val>
            <c:numRef>
              <c:f>('8.14'!$B$30,'8.14'!$D$30,'8.14'!$F$30)</c:f>
              <c:numCache>
                <c:formatCode>#,##0.0</c:formatCode>
                <c:ptCount val="3"/>
                <c:pt idx="0">
                  <c:v>1658.6</c:v>
                </c:pt>
                <c:pt idx="1">
                  <c:v>2370.3050000000003</c:v>
                </c:pt>
                <c:pt idx="2">
                  <c:v>3248.05</c:v>
                </c:pt>
              </c:numCache>
            </c:numRef>
          </c:val>
        </c:ser>
        <c:ser>
          <c:idx val="5"/>
          <c:order val="5"/>
          <c:tx>
            <c:strRef>
              <c:f>'8.14'!$A$31</c:f>
              <c:strCache>
                <c:ptCount val="1"/>
                <c:pt idx="0">
                  <c:v>Domácnosti</c:v>
                </c:pt>
              </c:strCache>
            </c:strRef>
          </c:tx>
          <c:invertIfNegative val="0"/>
          <c:cat>
            <c:strRef>
              <c:f>'8.14'!$B$2:$D$2</c:f>
              <c:strCache>
                <c:ptCount val="3"/>
                <c:pt idx="0">
                  <c:v>Říjen</c:v>
                </c:pt>
                <c:pt idx="1">
                  <c:v>Listopad</c:v>
                </c:pt>
                <c:pt idx="2">
                  <c:v>Prosinec</c:v>
                </c:pt>
              </c:strCache>
            </c:strRef>
          </c:cat>
          <c:val>
            <c:numRef>
              <c:f>('8.14'!$B$31,'8.14'!$D$31,'8.14'!$F$31)</c:f>
              <c:numCache>
                <c:formatCode>#,##0.0</c:formatCode>
                <c:ptCount val="3"/>
                <c:pt idx="0">
                  <c:v>60538.395999999979</c:v>
                </c:pt>
                <c:pt idx="1">
                  <c:v>107925.67</c:v>
                </c:pt>
                <c:pt idx="2">
                  <c:v>137350.81199999998</c:v>
                </c:pt>
              </c:numCache>
            </c:numRef>
          </c:val>
        </c:ser>
        <c:ser>
          <c:idx val="6"/>
          <c:order val="6"/>
          <c:tx>
            <c:strRef>
              <c:f>'8.14'!$A$32</c:f>
              <c:strCache>
                <c:ptCount val="1"/>
                <c:pt idx="0">
                  <c:v>Obchod, služby, školství, zdravotnictví</c:v>
                </c:pt>
              </c:strCache>
            </c:strRef>
          </c:tx>
          <c:invertIfNegative val="0"/>
          <c:cat>
            <c:strRef>
              <c:f>'8.14'!$B$2:$D$2</c:f>
              <c:strCache>
                <c:ptCount val="3"/>
                <c:pt idx="0">
                  <c:v>Říjen</c:v>
                </c:pt>
                <c:pt idx="1">
                  <c:v>Listopad</c:v>
                </c:pt>
                <c:pt idx="2">
                  <c:v>Prosinec</c:v>
                </c:pt>
              </c:strCache>
            </c:strRef>
          </c:cat>
          <c:val>
            <c:numRef>
              <c:f>('8.14'!$B$32,'8.14'!$D$32,'8.14'!$F$32)</c:f>
              <c:numCache>
                <c:formatCode>#,##0.0</c:formatCode>
                <c:ptCount val="3"/>
                <c:pt idx="0">
                  <c:v>25448.999000000003</c:v>
                </c:pt>
                <c:pt idx="1">
                  <c:v>41689.713999999993</c:v>
                </c:pt>
                <c:pt idx="2">
                  <c:v>54264.985000000001</c:v>
                </c:pt>
              </c:numCache>
            </c:numRef>
          </c:val>
        </c:ser>
        <c:ser>
          <c:idx val="7"/>
          <c:order val="7"/>
          <c:tx>
            <c:strRef>
              <c:f>'8.14'!$A$33</c:f>
              <c:strCache>
                <c:ptCount val="1"/>
                <c:pt idx="0">
                  <c:v>Ostatní</c:v>
                </c:pt>
              </c:strCache>
            </c:strRef>
          </c:tx>
          <c:invertIfNegative val="0"/>
          <c:cat>
            <c:strRef>
              <c:f>'8.14'!$B$2:$D$2</c:f>
              <c:strCache>
                <c:ptCount val="3"/>
                <c:pt idx="0">
                  <c:v>Říjen</c:v>
                </c:pt>
                <c:pt idx="1">
                  <c:v>Listopad</c:v>
                </c:pt>
                <c:pt idx="2">
                  <c:v>Prosinec</c:v>
                </c:pt>
              </c:strCache>
            </c:strRef>
          </c:cat>
          <c:val>
            <c:numRef>
              <c:f>('8.14'!$B$33,'8.14'!$D$33,'8.14'!$F$33)</c:f>
              <c:numCache>
                <c:formatCode>#,##0.0</c:formatCode>
                <c:ptCount val="3"/>
                <c:pt idx="0">
                  <c:v>2264.5819999999999</c:v>
                </c:pt>
                <c:pt idx="1">
                  <c:v>3747.1410000000001</c:v>
                </c:pt>
                <c:pt idx="2">
                  <c:v>4960.9040000000005</c:v>
                </c:pt>
              </c:numCache>
            </c:numRef>
          </c:val>
        </c:ser>
        <c:dLbls>
          <c:showLegendKey val="0"/>
          <c:showVal val="0"/>
          <c:showCatName val="0"/>
          <c:showSerName val="0"/>
          <c:showPercent val="0"/>
          <c:showBubbleSize val="0"/>
        </c:dLbls>
        <c:gapWidth val="150"/>
        <c:overlap val="100"/>
        <c:axId val="288768000"/>
        <c:axId val="288769536"/>
      </c:barChart>
      <c:catAx>
        <c:axId val="288768000"/>
        <c:scaling>
          <c:orientation val="minMax"/>
        </c:scaling>
        <c:delete val="0"/>
        <c:axPos val="b"/>
        <c:numFmt formatCode="General" sourceLinked="1"/>
        <c:majorTickMark val="none"/>
        <c:minorTickMark val="none"/>
        <c:tickLblPos val="nextTo"/>
        <c:txPr>
          <a:bodyPr/>
          <a:lstStyle/>
          <a:p>
            <a:pPr>
              <a:defRPr sz="900"/>
            </a:pPr>
            <a:endParaRPr lang="cs-CZ"/>
          </a:p>
        </c:txPr>
        <c:crossAx val="288769536"/>
        <c:crosses val="autoZero"/>
        <c:auto val="1"/>
        <c:lblAlgn val="ctr"/>
        <c:lblOffset val="100"/>
        <c:noMultiLvlLbl val="0"/>
      </c:catAx>
      <c:valAx>
        <c:axId val="288769536"/>
        <c:scaling>
          <c:orientation val="minMax"/>
          <c:max val="6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88768000"/>
        <c:crosses val="autoZero"/>
        <c:crossBetween val="between"/>
        <c:majorUnit val="10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'8.14'!$G$38</c:f>
              <c:strCache>
                <c:ptCount val="1"/>
                <c:pt idx="0">
                  <c:v>dodávkách ČR</c:v>
                </c:pt>
              </c:strCache>
            </c:strRef>
          </c:tx>
          <c:invertIfNegative val="0"/>
          <c:val>
            <c:numRef>
              <c:f>'8.14'!$H$38</c:f>
              <c:numCache>
                <c:formatCode>0.0%</c:formatCode>
                <c:ptCount val="1"/>
                <c:pt idx="0">
                  <c:v>0.13315612190449042</c:v>
                </c:pt>
              </c:numCache>
            </c:numRef>
          </c:val>
        </c:ser>
        <c:ser>
          <c:idx val="1"/>
          <c:order val="1"/>
          <c:tx>
            <c:strRef>
              <c:f>'8.14'!$G$37</c:f>
              <c:strCache>
                <c:ptCount val="1"/>
                <c:pt idx="0">
                  <c:v>výrobě</c:v>
                </c:pt>
              </c:strCache>
            </c:strRef>
          </c:tx>
          <c:invertIfNegative val="0"/>
          <c:val>
            <c:numRef>
              <c:f>'8.14'!$H$37</c:f>
              <c:numCache>
                <c:formatCode>0.0%</c:formatCode>
                <c:ptCount val="1"/>
                <c:pt idx="0">
                  <c:v>0.15690355681888835</c:v>
                </c:pt>
              </c:numCache>
            </c:numRef>
          </c:val>
        </c:ser>
        <c:ser>
          <c:idx val="0"/>
          <c:order val="2"/>
          <c:tx>
            <c:strRef>
              <c:f>'8.14'!$G$36</c:f>
              <c:strCache>
                <c:ptCount val="1"/>
                <c:pt idx="0">
                  <c:v>instalovaném výkonu</c:v>
                </c:pt>
              </c:strCache>
            </c:strRef>
          </c:tx>
          <c:invertIfNegative val="0"/>
          <c:val>
            <c:numRef>
              <c:f>'8.14'!$H$36</c:f>
              <c:numCache>
                <c:formatCode>0.0%</c:formatCode>
                <c:ptCount val="1"/>
                <c:pt idx="0">
                  <c:v>0.25338129446123919</c:v>
                </c:pt>
              </c:numCache>
            </c:numRef>
          </c:val>
        </c:ser>
        <c:dLbls>
          <c:showLegendKey val="0"/>
          <c:showVal val="0"/>
          <c:showCatName val="0"/>
          <c:showSerName val="0"/>
          <c:showPercent val="0"/>
          <c:showBubbleSize val="0"/>
        </c:dLbls>
        <c:gapWidth val="150"/>
        <c:axId val="288799360"/>
        <c:axId val="288887168"/>
      </c:barChart>
      <c:catAx>
        <c:axId val="288799360"/>
        <c:scaling>
          <c:orientation val="minMax"/>
        </c:scaling>
        <c:delete val="1"/>
        <c:axPos val="l"/>
        <c:numFmt formatCode="0.0%" sourceLinked="1"/>
        <c:majorTickMark val="none"/>
        <c:minorTickMark val="none"/>
        <c:tickLblPos val="nextTo"/>
        <c:crossAx val="288887168"/>
        <c:crosses val="autoZero"/>
        <c:auto val="1"/>
        <c:lblAlgn val="ctr"/>
        <c:lblOffset val="100"/>
        <c:noMultiLvlLbl val="0"/>
      </c:catAx>
      <c:valAx>
        <c:axId val="28888716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8799360"/>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 krajích ČR </a:t>
            </a:r>
            <a:r>
              <a:rPr lang="en-US" sz="1000"/>
              <a:t>[</a:t>
            </a:r>
            <a:r>
              <a:rPr lang="cs-CZ" sz="1000"/>
              <a:t>TJ</a:t>
            </a:r>
            <a:r>
              <a:rPr lang="en-US" sz="1000"/>
              <a:t>]</a:t>
            </a:r>
          </a:p>
        </c:rich>
      </c:tx>
      <c:layout/>
      <c:overlay val="0"/>
    </c:title>
    <c:autoTitleDeleted val="0"/>
    <c:plotArea>
      <c:layout>
        <c:manualLayout>
          <c:layoutTarget val="inner"/>
          <c:xMode val="edge"/>
          <c:yMode val="edge"/>
          <c:x val="4.5996108930792527E-2"/>
          <c:y val="0.11518229385634159"/>
          <c:w val="0.94077636128817232"/>
          <c:h val="0.81844075420015616"/>
        </c:manualLayout>
      </c:layout>
      <c:barChart>
        <c:barDir val="col"/>
        <c:grouping val="stacked"/>
        <c:varyColors val="0"/>
        <c:ser>
          <c:idx val="0"/>
          <c:order val="0"/>
          <c:tx>
            <c:strRef>
              <c:f>'5.3'!$A$5</c:f>
              <c:strCache>
                <c:ptCount val="1"/>
                <c:pt idx="0">
                  <c:v>Biomasa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#,##0.0</c:formatCode>
                <c:ptCount val="14"/>
                <c:pt idx="0">
                  <c:v>0</c:v>
                </c:pt>
                <c:pt idx="1">
                  <c:v>162.52482799999996</c:v>
                </c:pt>
                <c:pt idx="2">
                  <c:v>163.86806000000001</c:v>
                </c:pt>
                <c:pt idx="3">
                  <c:v>112.449478</c:v>
                </c:pt>
                <c:pt idx="4">
                  <c:v>182.58352999999997</c:v>
                </c:pt>
                <c:pt idx="5">
                  <c:v>166.04759000000001</c:v>
                </c:pt>
                <c:pt idx="6">
                  <c:v>0.164327</c:v>
                </c:pt>
                <c:pt idx="7">
                  <c:v>252.44208000000003</c:v>
                </c:pt>
                <c:pt idx="8">
                  <c:v>26.279349999999997</c:v>
                </c:pt>
                <c:pt idx="9">
                  <c:v>13.554877000000001</c:v>
                </c:pt>
                <c:pt idx="10">
                  <c:v>190.41752000000002</c:v>
                </c:pt>
                <c:pt idx="11">
                  <c:v>209.25286199999999</c:v>
                </c:pt>
                <c:pt idx="12">
                  <c:v>213.15294000000003</c:v>
                </c:pt>
                <c:pt idx="13">
                  <c:v>56.54167799999999</c:v>
                </c:pt>
              </c:numCache>
            </c:numRef>
          </c:val>
        </c:ser>
        <c:ser>
          <c:idx val="1"/>
          <c:order val="1"/>
          <c:tx>
            <c:strRef>
              <c:f>'5.3'!$A$6</c:f>
              <c:strCache>
                <c:ptCount val="1"/>
                <c:pt idx="0">
                  <c:v>Bioplyn</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#,##0.0</c:formatCode>
                <c:ptCount val="14"/>
                <c:pt idx="0">
                  <c:v>10.271000000000001</c:v>
                </c:pt>
                <c:pt idx="1">
                  <c:v>20.350279999999998</c:v>
                </c:pt>
                <c:pt idx="2">
                  <c:v>26.070696000000002</c:v>
                </c:pt>
                <c:pt idx="3">
                  <c:v>2.302</c:v>
                </c:pt>
                <c:pt idx="4">
                  <c:v>16.182122</c:v>
                </c:pt>
                <c:pt idx="5">
                  <c:v>17.922304</c:v>
                </c:pt>
                <c:pt idx="6">
                  <c:v>4.1561400000000006</c:v>
                </c:pt>
                <c:pt idx="7">
                  <c:v>0.25905</c:v>
                </c:pt>
                <c:pt idx="8">
                  <c:v>18.342565000000004</c:v>
                </c:pt>
                <c:pt idx="9">
                  <c:v>10.512530999999997</c:v>
                </c:pt>
                <c:pt idx="10">
                  <c:v>20.880106000000001</c:v>
                </c:pt>
                <c:pt idx="11">
                  <c:v>12.423256000000004</c:v>
                </c:pt>
                <c:pt idx="12">
                  <c:v>5.2015570000000002</c:v>
                </c:pt>
                <c:pt idx="13">
                  <c:v>2.5051000000000005</c:v>
                </c:pt>
              </c:numCache>
            </c:numRef>
          </c:val>
        </c:ser>
        <c:ser>
          <c:idx val="2"/>
          <c:order val="2"/>
          <c:tx>
            <c:strRef>
              <c:f>'5.3'!$A$7</c:f>
              <c:strCache>
                <c:ptCount val="1"/>
                <c:pt idx="0">
                  <c:v>Černé uhlí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#,##0.0</c:formatCode>
                <c:ptCount val="14"/>
                <c:pt idx="0">
                  <c:v>0</c:v>
                </c:pt>
                <c:pt idx="1">
                  <c:v>0</c:v>
                </c:pt>
                <c:pt idx="2">
                  <c:v>0</c:v>
                </c:pt>
                <c:pt idx="3">
                  <c:v>0</c:v>
                </c:pt>
                <c:pt idx="4">
                  <c:v>0</c:v>
                </c:pt>
                <c:pt idx="5">
                  <c:v>3.7675000000000001</c:v>
                </c:pt>
                <c:pt idx="6">
                  <c:v>0</c:v>
                </c:pt>
                <c:pt idx="7">
                  <c:v>3300.3799579999995</c:v>
                </c:pt>
                <c:pt idx="8">
                  <c:v>359.78334899999999</c:v>
                </c:pt>
                <c:pt idx="9">
                  <c:v>60.487333</c:v>
                </c:pt>
                <c:pt idx="10">
                  <c:v>0</c:v>
                </c:pt>
                <c:pt idx="11">
                  <c:v>0</c:v>
                </c:pt>
                <c:pt idx="12">
                  <c:v>0</c:v>
                </c:pt>
                <c:pt idx="13">
                  <c:v>99.343860000000021</c:v>
                </c:pt>
              </c:numCache>
            </c:numRef>
          </c:val>
        </c:ser>
        <c:ser>
          <c:idx val="3"/>
          <c:order val="3"/>
          <c:tx>
            <c:strRef>
              <c:f>'5.3'!$A$8</c:f>
              <c:strCache>
                <c:ptCount val="1"/>
                <c:pt idx="0">
                  <c:v>Elektrická energie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#,##0.0</c:formatCode>
                <c:ptCount val="14"/>
                <c:pt idx="0">
                  <c:v>4.8029999999999999</c:v>
                </c:pt>
                <c:pt idx="1">
                  <c:v>5.3369E-2</c:v>
                </c:pt>
                <c:pt idx="2">
                  <c:v>2.3180000000000001</c:v>
                </c:pt>
                <c:pt idx="3">
                  <c:v>0</c:v>
                </c:pt>
                <c:pt idx="4">
                  <c:v>2.7E-2</c:v>
                </c:pt>
                <c:pt idx="5">
                  <c:v>0</c:v>
                </c:pt>
                <c:pt idx="6">
                  <c:v>0</c:v>
                </c:pt>
                <c:pt idx="7">
                  <c:v>0.45004700000000003</c:v>
                </c:pt>
                <c:pt idx="8">
                  <c:v>0</c:v>
                </c:pt>
                <c:pt idx="9">
                  <c:v>0</c:v>
                </c:pt>
                <c:pt idx="10">
                  <c:v>0.54238699999999995</c:v>
                </c:pt>
                <c:pt idx="11">
                  <c:v>0</c:v>
                </c:pt>
                <c:pt idx="12">
                  <c:v>0</c:v>
                </c:pt>
                <c:pt idx="13">
                  <c:v>2.5899999999999999E-2</c:v>
                </c:pt>
              </c:numCache>
            </c:numRef>
          </c:val>
        </c:ser>
        <c:ser>
          <c:idx val="4"/>
          <c:order val="4"/>
          <c:tx>
            <c:strRef>
              <c:f>'5.3'!$A$9</c:f>
              <c:strCache>
                <c:ptCount val="1"/>
                <c:pt idx="0">
                  <c:v>Energie prostředí (tepelné čerpadlo)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#,##0.0</c:formatCode>
                <c:ptCount val="14"/>
                <c:pt idx="0">
                  <c:v>0.13100000000000001</c:v>
                </c:pt>
                <c:pt idx="1">
                  <c:v>2.7347E-2</c:v>
                </c:pt>
                <c:pt idx="2">
                  <c:v>0.217</c:v>
                </c:pt>
                <c:pt idx="3">
                  <c:v>1.1649699999999998</c:v>
                </c:pt>
                <c:pt idx="4">
                  <c:v>0</c:v>
                </c:pt>
                <c:pt idx="5">
                  <c:v>0</c:v>
                </c:pt>
                <c:pt idx="6">
                  <c:v>0</c:v>
                </c:pt>
                <c:pt idx="7">
                  <c:v>0</c:v>
                </c:pt>
                <c:pt idx="8">
                  <c:v>0</c:v>
                </c:pt>
                <c:pt idx="9">
                  <c:v>0</c:v>
                </c:pt>
                <c:pt idx="10">
                  <c:v>0</c:v>
                </c:pt>
                <c:pt idx="11">
                  <c:v>0</c:v>
                </c:pt>
                <c:pt idx="12">
                  <c:v>1.1035500000000003</c:v>
                </c:pt>
                <c:pt idx="13">
                  <c:v>0</c:v>
                </c:pt>
              </c:numCache>
            </c:numRef>
          </c:val>
        </c:ser>
        <c:ser>
          <c:idx val="5"/>
          <c:order val="5"/>
          <c:tx>
            <c:strRef>
              <c:f>'5.3'!$A$10</c:f>
              <c:strCache>
                <c:ptCount val="1"/>
                <c:pt idx="0">
                  <c:v>Energie Slunce (solární kolektor)</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#,##0.0</c:formatCode>
                <c:ptCount val="14"/>
                <c:pt idx="0">
                  <c:v>0</c:v>
                </c:pt>
                <c:pt idx="1">
                  <c:v>0</c:v>
                </c:pt>
                <c:pt idx="2">
                  <c:v>1.6E-2</c:v>
                </c:pt>
                <c:pt idx="3">
                  <c:v>5.0000000000000001E-3</c:v>
                </c:pt>
                <c:pt idx="4">
                  <c:v>1.8600000000000002E-2</c:v>
                </c:pt>
                <c:pt idx="5">
                  <c:v>0</c:v>
                </c:pt>
                <c:pt idx="6">
                  <c:v>0</c:v>
                </c:pt>
                <c:pt idx="7">
                  <c:v>0</c:v>
                </c:pt>
                <c:pt idx="8">
                  <c:v>0</c:v>
                </c:pt>
                <c:pt idx="9">
                  <c:v>0</c:v>
                </c:pt>
                <c:pt idx="10">
                  <c:v>0</c:v>
                </c:pt>
                <c:pt idx="11">
                  <c:v>0</c:v>
                </c:pt>
                <c:pt idx="12">
                  <c:v>9.5899999999999996E-3</c:v>
                </c:pt>
                <c:pt idx="13">
                  <c:v>0</c:v>
                </c:pt>
              </c:numCache>
            </c:numRef>
          </c:val>
        </c:ser>
        <c:ser>
          <c:idx val="6"/>
          <c:order val="6"/>
          <c:tx>
            <c:strRef>
              <c:f>'5.3'!$A$11</c:f>
              <c:strCache>
                <c:ptCount val="1"/>
                <c:pt idx="0">
                  <c:v>Hnědé uhlí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#,##0.0</c:formatCode>
                <c:ptCount val="14"/>
                <c:pt idx="0">
                  <c:v>0</c:v>
                </c:pt>
                <c:pt idx="1">
                  <c:v>1136.5030919999999</c:v>
                </c:pt>
                <c:pt idx="2">
                  <c:v>1.80755</c:v>
                </c:pt>
                <c:pt idx="3">
                  <c:v>859.95361800000012</c:v>
                </c:pt>
                <c:pt idx="4">
                  <c:v>89.854647999999983</c:v>
                </c:pt>
                <c:pt idx="5">
                  <c:v>426.02393000000001</c:v>
                </c:pt>
                <c:pt idx="6">
                  <c:v>30.610340999999998</c:v>
                </c:pt>
                <c:pt idx="7">
                  <c:v>164.635966</c:v>
                </c:pt>
                <c:pt idx="8">
                  <c:v>426.94193799999999</c:v>
                </c:pt>
                <c:pt idx="9">
                  <c:v>1185.988237</c:v>
                </c:pt>
                <c:pt idx="10">
                  <c:v>832.241625</c:v>
                </c:pt>
                <c:pt idx="11">
                  <c:v>4684.8129439999993</c:v>
                </c:pt>
                <c:pt idx="12">
                  <c:v>3194.4940489999994</c:v>
                </c:pt>
                <c:pt idx="13">
                  <c:v>757.34521200000006</c:v>
                </c:pt>
              </c:numCache>
            </c:numRef>
          </c:val>
        </c:ser>
        <c:ser>
          <c:idx val="7"/>
          <c:order val="7"/>
          <c:tx>
            <c:strRef>
              <c:f>'5.3'!$A$12</c:f>
              <c:strCache>
                <c:ptCount val="1"/>
                <c:pt idx="0">
                  <c:v>Jaderné palivo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#,##0.0</c:formatCode>
                <c:ptCount val="14"/>
                <c:pt idx="0">
                  <c:v>0</c:v>
                </c:pt>
                <c:pt idx="1">
                  <c:v>65.228069999999988</c:v>
                </c:pt>
                <c:pt idx="2">
                  <c:v>0</c:v>
                </c:pt>
                <c:pt idx="3">
                  <c:v>0</c:v>
                </c:pt>
                <c:pt idx="4">
                  <c:v>14.828239999999999</c:v>
                </c:pt>
                <c:pt idx="5">
                  <c:v>0</c:v>
                </c:pt>
                <c:pt idx="6">
                  <c:v>0</c:v>
                </c:pt>
                <c:pt idx="7">
                  <c:v>0</c:v>
                </c:pt>
                <c:pt idx="8">
                  <c:v>0</c:v>
                </c:pt>
                <c:pt idx="9">
                  <c:v>0</c:v>
                </c:pt>
                <c:pt idx="10">
                  <c:v>0</c:v>
                </c:pt>
                <c:pt idx="11">
                  <c:v>0</c:v>
                </c:pt>
                <c:pt idx="12">
                  <c:v>0</c:v>
                </c:pt>
                <c:pt idx="13">
                  <c:v>0</c:v>
                </c:pt>
              </c:numCache>
            </c:numRef>
          </c:val>
        </c:ser>
        <c:ser>
          <c:idx val="8"/>
          <c:order val="8"/>
          <c:tx>
            <c:strRef>
              <c:f>'5.3'!$A$13</c:f>
              <c:strCache>
                <c:ptCount val="1"/>
                <c:pt idx="0">
                  <c:v>Koks</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#,##0.0</c:formatCode>
                <c:ptCount val="14"/>
                <c:pt idx="0">
                  <c:v>0</c:v>
                </c:pt>
                <c:pt idx="1">
                  <c:v>0</c:v>
                </c:pt>
                <c:pt idx="2">
                  <c:v>0</c:v>
                </c:pt>
                <c:pt idx="3">
                  <c:v>0</c:v>
                </c:pt>
                <c:pt idx="4">
                  <c:v>0</c:v>
                </c:pt>
                <c:pt idx="5">
                  <c:v>0</c:v>
                </c:pt>
                <c:pt idx="6">
                  <c:v>0</c:v>
                </c:pt>
                <c:pt idx="7">
                  <c:v>9.5147999999999996E-2</c:v>
                </c:pt>
                <c:pt idx="8">
                  <c:v>0</c:v>
                </c:pt>
                <c:pt idx="9">
                  <c:v>0</c:v>
                </c:pt>
                <c:pt idx="10">
                  <c:v>0</c:v>
                </c:pt>
                <c:pt idx="11">
                  <c:v>0.2094</c:v>
                </c:pt>
                <c:pt idx="12">
                  <c:v>0</c:v>
                </c:pt>
                <c:pt idx="13">
                  <c:v>0</c:v>
                </c:pt>
              </c:numCache>
            </c:numRef>
          </c:val>
        </c:ser>
        <c:ser>
          <c:idx val="9"/>
          <c:order val="9"/>
          <c:tx>
            <c:strRef>
              <c:f>'5.3'!$A$14</c:f>
              <c:strCache>
                <c:ptCount val="1"/>
                <c:pt idx="0">
                  <c:v>Odpadní teplo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#,##0.0</c:formatCode>
                <c:ptCount val="14"/>
                <c:pt idx="0">
                  <c:v>0</c:v>
                </c:pt>
                <c:pt idx="1">
                  <c:v>0</c:v>
                </c:pt>
                <c:pt idx="2">
                  <c:v>22.75113</c:v>
                </c:pt>
                <c:pt idx="3">
                  <c:v>0</c:v>
                </c:pt>
                <c:pt idx="4">
                  <c:v>5.407274000000001</c:v>
                </c:pt>
                <c:pt idx="5">
                  <c:v>0</c:v>
                </c:pt>
                <c:pt idx="6">
                  <c:v>1.0201</c:v>
                </c:pt>
                <c:pt idx="7">
                  <c:v>39.891949999999994</c:v>
                </c:pt>
                <c:pt idx="8">
                  <c:v>0</c:v>
                </c:pt>
                <c:pt idx="9">
                  <c:v>0</c:v>
                </c:pt>
                <c:pt idx="10">
                  <c:v>0</c:v>
                </c:pt>
                <c:pt idx="11">
                  <c:v>53.733501000000004</c:v>
                </c:pt>
                <c:pt idx="12">
                  <c:v>2.65</c:v>
                </c:pt>
                <c:pt idx="13">
                  <c:v>5.8630000000000004</c:v>
                </c:pt>
              </c:numCache>
            </c:numRef>
          </c:val>
        </c:ser>
        <c:ser>
          <c:idx val="10"/>
          <c:order val="10"/>
          <c:tx>
            <c:strRef>
              <c:f>'5.3'!$A$15</c:f>
              <c:strCache>
                <c:ptCount val="1"/>
                <c:pt idx="0">
                  <c:v>Ostatní kapalná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#,##0.0</c:formatCode>
                <c:ptCount val="14"/>
                <c:pt idx="0">
                  <c:v>0</c:v>
                </c:pt>
                <c:pt idx="1">
                  <c:v>8.0000000000000002E-3</c:v>
                </c:pt>
                <c:pt idx="2">
                  <c:v>0</c:v>
                </c:pt>
                <c:pt idx="3">
                  <c:v>0</c:v>
                </c:pt>
                <c:pt idx="4">
                  <c:v>0</c:v>
                </c:pt>
                <c:pt idx="5">
                  <c:v>0</c:v>
                </c:pt>
                <c:pt idx="6">
                  <c:v>0</c:v>
                </c:pt>
                <c:pt idx="7">
                  <c:v>0</c:v>
                </c:pt>
                <c:pt idx="8">
                  <c:v>10.860906000000002</c:v>
                </c:pt>
                <c:pt idx="9">
                  <c:v>0</c:v>
                </c:pt>
                <c:pt idx="10">
                  <c:v>0</c:v>
                </c:pt>
                <c:pt idx="11">
                  <c:v>5.0846670000000005</c:v>
                </c:pt>
                <c:pt idx="12">
                  <c:v>0</c:v>
                </c:pt>
                <c:pt idx="13">
                  <c:v>16.728999999999999</c:v>
                </c:pt>
              </c:numCache>
            </c:numRef>
          </c:val>
        </c:ser>
        <c:ser>
          <c:idx val="11"/>
          <c:order val="11"/>
          <c:tx>
            <c:strRef>
              <c:f>'5.3'!$A$16</c:f>
              <c:strCache>
                <c:ptCount val="1"/>
                <c:pt idx="0">
                  <c:v>Ostatní pevná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#,##0.0</c:formatCode>
                <c:ptCount val="14"/>
                <c:pt idx="0">
                  <c:v>217.14</c:v>
                </c:pt>
                <c:pt idx="1">
                  <c:v>2.4710000000000001</c:v>
                </c:pt>
                <c:pt idx="2">
                  <c:v>192.87270999999998</c:v>
                </c:pt>
                <c:pt idx="3">
                  <c:v>0</c:v>
                </c:pt>
                <c:pt idx="4">
                  <c:v>2.5550000000000002</c:v>
                </c:pt>
                <c:pt idx="5">
                  <c:v>0</c:v>
                </c:pt>
                <c:pt idx="6">
                  <c:v>188.042</c:v>
                </c:pt>
                <c:pt idx="7">
                  <c:v>15.276</c:v>
                </c:pt>
                <c:pt idx="8">
                  <c:v>0</c:v>
                </c:pt>
                <c:pt idx="9">
                  <c:v>2.6620000000000001E-2</c:v>
                </c:pt>
                <c:pt idx="10">
                  <c:v>96.573453000000015</c:v>
                </c:pt>
                <c:pt idx="11">
                  <c:v>25.978683730738382</c:v>
                </c:pt>
                <c:pt idx="12">
                  <c:v>5.3446600000000002</c:v>
                </c:pt>
                <c:pt idx="13">
                  <c:v>6.6836000000000002</c:v>
                </c:pt>
              </c:numCache>
            </c:numRef>
          </c:val>
        </c:ser>
        <c:ser>
          <c:idx val="12"/>
          <c:order val="12"/>
          <c:tx>
            <c:strRef>
              <c:f>'5.3'!$A$17</c:f>
              <c:strCache>
                <c:ptCount val="1"/>
                <c:pt idx="0">
                  <c:v>Ostatní plyny</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#,##0.0</c:formatCode>
                <c:ptCount val="14"/>
                <c:pt idx="0">
                  <c:v>0</c:v>
                </c:pt>
                <c:pt idx="1">
                  <c:v>0.28392000000000001</c:v>
                </c:pt>
                <c:pt idx="2">
                  <c:v>0</c:v>
                </c:pt>
                <c:pt idx="3">
                  <c:v>23.239139999999999</c:v>
                </c:pt>
                <c:pt idx="4">
                  <c:v>0</c:v>
                </c:pt>
                <c:pt idx="5">
                  <c:v>0</c:v>
                </c:pt>
                <c:pt idx="6">
                  <c:v>0</c:v>
                </c:pt>
                <c:pt idx="7">
                  <c:v>768.20127100000013</c:v>
                </c:pt>
                <c:pt idx="8">
                  <c:v>0</c:v>
                </c:pt>
                <c:pt idx="9">
                  <c:v>0</c:v>
                </c:pt>
                <c:pt idx="10">
                  <c:v>0.42499999999999999</c:v>
                </c:pt>
                <c:pt idx="11">
                  <c:v>292.87951999999996</c:v>
                </c:pt>
                <c:pt idx="12">
                  <c:v>35.698</c:v>
                </c:pt>
                <c:pt idx="13">
                  <c:v>31.478999999999999</c:v>
                </c:pt>
              </c:numCache>
            </c:numRef>
          </c:val>
        </c:ser>
        <c:ser>
          <c:idx val="13"/>
          <c:order val="13"/>
          <c:tx>
            <c:strRef>
              <c:f>'5.3'!$A$18</c:f>
              <c:strCache>
                <c:ptCount val="1"/>
                <c:pt idx="0">
                  <c:v>Ostatní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14"/>
          <c:order val="14"/>
          <c:tx>
            <c:strRef>
              <c:f>'5.3'!$A$19</c:f>
              <c:strCache>
                <c:ptCount val="1"/>
                <c:pt idx="0">
                  <c:v>Topné oleje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#,##0.0</c:formatCode>
                <c:ptCount val="14"/>
                <c:pt idx="0">
                  <c:v>0.90122400000000003</c:v>
                </c:pt>
                <c:pt idx="1">
                  <c:v>2.4192450000000001</c:v>
                </c:pt>
                <c:pt idx="2">
                  <c:v>6.6595000000000001E-2</c:v>
                </c:pt>
                <c:pt idx="3">
                  <c:v>0</c:v>
                </c:pt>
                <c:pt idx="4">
                  <c:v>6.9000000000000006E-2</c:v>
                </c:pt>
                <c:pt idx="5">
                  <c:v>0</c:v>
                </c:pt>
                <c:pt idx="6">
                  <c:v>2.7539999999999999E-2</c:v>
                </c:pt>
                <c:pt idx="7">
                  <c:v>0.86168899999999993</c:v>
                </c:pt>
                <c:pt idx="8">
                  <c:v>7.6021919999999996</c:v>
                </c:pt>
                <c:pt idx="9">
                  <c:v>0.23567100000000002</c:v>
                </c:pt>
                <c:pt idx="10">
                  <c:v>1.571447</c:v>
                </c:pt>
                <c:pt idx="11">
                  <c:v>2.0086040000000001</c:v>
                </c:pt>
                <c:pt idx="12">
                  <c:v>5.6251679999999986</c:v>
                </c:pt>
                <c:pt idx="13">
                  <c:v>0.21321000000000001</c:v>
                </c:pt>
              </c:numCache>
            </c:numRef>
          </c:val>
        </c:ser>
        <c:ser>
          <c:idx val="15"/>
          <c:order val="15"/>
          <c:tx>
            <c:strRef>
              <c:f>'5.3'!$A$20</c:f>
              <c:strCache>
                <c:ptCount val="1"/>
                <c:pt idx="0">
                  <c:v>Zemní plyn</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#,##0.0</c:formatCode>
                <c:ptCount val="14"/>
                <c:pt idx="0">
                  <c:v>1118.2429459999998</c:v>
                </c:pt>
                <c:pt idx="1">
                  <c:v>150.63818500000005</c:v>
                </c:pt>
                <c:pt idx="2">
                  <c:v>1396.0346939999999</c:v>
                </c:pt>
                <c:pt idx="3">
                  <c:v>205.82884209999995</c:v>
                </c:pt>
                <c:pt idx="4">
                  <c:v>185.22199839999999</c:v>
                </c:pt>
                <c:pt idx="5">
                  <c:v>345.34733499999999</c:v>
                </c:pt>
                <c:pt idx="6">
                  <c:v>490.86359425362605</c:v>
                </c:pt>
                <c:pt idx="7">
                  <c:v>484.24089700000002</c:v>
                </c:pt>
                <c:pt idx="8">
                  <c:v>243.58430400000003</c:v>
                </c:pt>
                <c:pt idx="9">
                  <c:v>169.41838700000002</c:v>
                </c:pt>
                <c:pt idx="10">
                  <c:v>199.54913099999999</c:v>
                </c:pt>
                <c:pt idx="11">
                  <c:v>1300.7946002692615</c:v>
                </c:pt>
                <c:pt idx="12">
                  <c:v>348.43837499999984</c:v>
                </c:pt>
                <c:pt idx="13">
                  <c:v>274.04990806751204</c:v>
                </c:pt>
              </c:numCache>
            </c:numRef>
          </c:val>
        </c:ser>
        <c:dLbls>
          <c:showLegendKey val="0"/>
          <c:showVal val="0"/>
          <c:showCatName val="0"/>
          <c:showSerName val="0"/>
          <c:showPercent val="0"/>
          <c:showBubbleSize val="0"/>
        </c:dLbls>
        <c:gapWidth val="104"/>
        <c:overlap val="100"/>
        <c:axId val="286332800"/>
        <c:axId val="286334336"/>
      </c:barChart>
      <c:catAx>
        <c:axId val="286332800"/>
        <c:scaling>
          <c:orientation val="minMax"/>
        </c:scaling>
        <c:delete val="0"/>
        <c:axPos val="b"/>
        <c:majorTickMark val="none"/>
        <c:minorTickMark val="none"/>
        <c:tickLblPos val="low"/>
        <c:txPr>
          <a:bodyPr rot="0" vert="horz"/>
          <a:lstStyle/>
          <a:p>
            <a:pPr>
              <a:defRPr sz="900"/>
            </a:pPr>
            <a:endParaRPr lang="cs-CZ"/>
          </a:p>
        </c:txPr>
        <c:crossAx val="286334336"/>
        <c:crosses val="autoZero"/>
        <c:auto val="1"/>
        <c:lblAlgn val="ctr"/>
        <c:lblOffset val="100"/>
        <c:noMultiLvlLbl val="0"/>
      </c:catAx>
      <c:valAx>
        <c:axId val="2863343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633280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'8.14'!$A$9</c:f>
              <c:strCache>
                <c:ptCount val="1"/>
                <c:pt idx="0">
                  <c:v>Biomasa</c:v>
                </c:pt>
              </c:strCache>
            </c:strRef>
          </c:tx>
          <c:invertIfNegative val="0"/>
          <c:cat>
            <c:strRef>
              <c:f>'8.14'!$B$2:$D$2</c:f>
              <c:strCache>
                <c:ptCount val="3"/>
                <c:pt idx="0">
                  <c:v>Říjen</c:v>
                </c:pt>
                <c:pt idx="1">
                  <c:v>Listopad</c:v>
                </c:pt>
                <c:pt idx="2">
                  <c:v>Prosinec</c:v>
                </c:pt>
              </c:strCache>
            </c:strRef>
          </c:cat>
          <c:val>
            <c:numRef>
              <c:f>('8.14'!$B$9,'8.14'!$D$9,'8.14'!$F$9)</c:f>
              <c:numCache>
                <c:formatCode>#,##0.0</c:formatCode>
                <c:ptCount val="3"/>
                <c:pt idx="0">
                  <c:v>30977.26</c:v>
                </c:pt>
                <c:pt idx="1">
                  <c:v>78215.929999999993</c:v>
                </c:pt>
                <c:pt idx="2">
                  <c:v>103959.75000000001</c:v>
                </c:pt>
              </c:numCache>
            </c:numRef>
          </c:val>
        </c:ser>
        <c:ser>
          <c:idx val="1"/>
          <c:order val="1"/>
          <c:tx>
            <c:strRef>
              <c:f>'8.14'!$A$10</c:f>
              <c:strCache>
                <c:ptCount val="1"/>
                <c:pt idx="0">
                  <c:v>Bioplyn</c:v>
                </c:pt>
              </c:strCache>
            </c:strRef>
          </c:tx>
          <c:invertIfNegative val="0"/>
          <c:cat>
            <c:strRef>
              <c:f>'8.14'!$B$2:$D$2</c:f>
              <c:strCache>
                <c:ptCount val="3"/>
                <c:pt idx="0">
                  <c:v>Říjen</c:v>
                </c:pt>
                <c:pt idx="1">
                  <c:v>Listopad</c:v>
                </c:pt>
                <c:pt idx="2">
                  <c:v>Prosinec</c:v>
                </c:pt>
              </c:strCache>
            </c:strRef>
          </c:cat>
          <c:val>
            <c:numRef>
              <c:f>('8.14'!$B$10,'8.14'!$D$10,'8.14'!$F$10)</c:f>
              <c:numCache>
                <c:formatCode>#,##0.0</c:formatCode>
                <c:ptCount val="3"/>
                <c:pt idx="0">
                  <c:v>1326.12</c:v>
                </c:pt>
                <c:pt idx="1">
                  <c:v>1638.14</c:v>
                </c:pt>
                <c:pt idx="2">
                  <c:v>2237.297</c:v>
                </c:pt>
              </c:numCache>
            </c:numRef>
          </c:val>
        </c:ser>
        <c:ser>
          <c:idx val="2"/>
          <c:order val="2"/>
          <c:tx>
            <c:strRef>
              <c:f>'8.14'!$A$11</c:f>
              <c:strCache>
                <c:ptCount val="1"/>
                <c:pt idx="0">
                  <c:v>Černé uhlí</c:v>
                </c:pt>
              </c:strCache>
            </c:strRef>
          </c:tx>
          <c:invertIfNegative val="0"/>
          <c:cat>
            <c:strRef>
              <c:f>'8.14'!$B$2:$D$2</c:f>
              <c:strCache>
                <c:ptCount val="3"/>
                <c:pt idx="0">
                  <c:v>Říjen</c:v>
                </c:pt>
                <c:pt idx="1">
                  <c:v>Listopad</c:v>
                </c:pt>
                <c:pt idx="2">
                  <c:v>Prosinec</c:v>
                </c:pt>
              </c:strCache>
            </c:strRef>
          </c:cat>
          <c:val>
            <c:numRef>
              <c:f>('8.14'!$B$11,'8.14'!$D$11,'8.14'!$F$11)</c:f>
              <c:numCache>
                <c:formatCode>#,##0.0</c:formatCode>
                <c:ptCount val="3"/>
                <c:pt idx="0">
                  <c:v>0</c:v>
                </c:pt>
                <c:pt idx="1">
                  <c:v>0</c:v>
                </c:pt>
                <c:pt idx="2">
                  <c:v>0</c:v>
                </c:pt>
              </c:numCache>
            </c:numRef>
          </c:val>
        </c:ser>
        <c:ser>
          <c:idx val="3"/>
          <c:order val="3"/>
          <c:tx>
            <c:strRef>
              <c:f>'8.14'!$A$12</c:f>
              <c:strCache>
                <c:ptCount val="1"/>
                <c:pt idx="0">
                  <c:v>Elektrická energie</c:v>
                </c:pt>
              </c:strCache>
            </c:strRef>
          </c:tx>
          <c:invertIfNegative val="0"/>
          <c:cat>
            <c:strRef>
              <c:f>'8.14'!$B$2:$D$2</c:f>
              <c:strCache>
                <c:ptCount val="3"/>
                <c:pt idx="0">
                  <c:v>Říjen</c:v>
                </c:pt>
                <c:pt idx="1">
                  <c:v>Listopad</c:v>
                </c:pt>
                <c:pt idx="2">
                  <c:v>Prosinec</c:v>
                </c:pt>
              </c:strCache>
            </c:strRef>
          </c:cat>
          <c:val>
            <c:numRef>
              <c:f>('8.14'!$B$12,'8.14'!$D$12,'8.14'!$F$12)</c:f>
              <c:numCache>
                <c:formatCode>#,##0.0</c:formatCode>
                <c:ptCount val="3"/>
                <c:pt idx="0">
                  <c:v>0</c:v>
                </c:pt>
                <c:pt idx="1">
                  <c:v>0</c:v>
                </c:pt>
                <c:pt idx="2">
                  <c:v>0</c:v>
                </c:pt>
              </c:numCache>
            </c:numRef>
          </c:val>
        </c:ser>
        <c:ser>
          <c:idx val="4"/>
          <c:order val="4"/>
          <c:tx>
            <c:strRef>
              <c:f>'8.14'!$A$13</c:f>
              <c:strCache>
                <c:ptCount val="1"/>
                <c:pt idx="0">
                  <c:v>Energie prostředí (tepelné čerpadlo)</c:v>
                </c:pt>
              </c:strCache>
            </c:strRef>
          </c:tx>
          <c:invertIfNegative val="0"/>
          <c:cat>
            <c:strRef>
              <c:f>'8.14'!$B$2:$D$2</c:f>
              <c:strCache>
                <c:ptCount val="3"/>
                <c:pt idx="0">
                  <c:v>Říjen</c:v>
                </c:pt>
                <c:pt idx="1">
                  <c:v>Listopad</c:v>
                </c:pt>
                <c:pt idx="2">
                  <c:v>Prosinec</c:v>
                </c:pt>
              </c:strCache>
            </c:strRef>
          </c:cat>
          <c:val>
            <c:numRef>
              <c:f>('8.14'!$B$13,'8.14'!$D$13,'8.14'!$F$13)</c:f>
              <c:numCache>
                <c:formatCode>#,##0.0</c:formatCode>
                <c:ptCount val="3"/>
                <c:pt idx="0">
                  <c:v>165.47</c:v>
                </c:pt>
                <c:pt idx="1">
                  <c:v>289.96000000000004</c:v>
                </c:pt>
                <c:pt idx="2">
                  <c:v>648.12</c:v>
                </c:pt>
              </c:numCache>
            </c:numRef>
          </c:val>
        </c:ser>
        <c:ser>
          <c:idx val="5"/>
          <c:order val="5"/>
          <c:tx>
            <c:strRef>
              <c:f>'8.14'!$A$14</c:f>
              <c:strCache>
                <c:ptCount val="1"/>
                <c:pt idx="0">
                  <c:v>Energie Slunce (solární kolektor)</c:v>
                </c:pt>
              </c:strCache>
            </c:strRef>
          </c:tx>
          <c:invertIfNegative val="0"/>
          <c:cat>
            <c:strRef>
              <c:f>'8.14'!$B$2:$D$2</c:f>
              <c:strCache>
                <c:ptCount val="3"/>
                <c:pt idx="0">
                  <c:v>Říjen</c:v>
                </c:pt>
                <c:pt idx="1">
                  <c:v>Listopad</c:v>
                </c:pt>
                <c:pt idx="2">
                  <c:v>Prosinec</c:v>
                </c:pt>
              </c:strCache>
            </c:strRef>
          </c:cat>
          <c:val>
            <c:numRef>
              <c:f>('8.14'!$B$14,'8.14'!$D$14,'8.14'!$F$14)</c:f>
              <c:numCache>
                <c:formatCode>#,##0.0</c:formatCode>
                <c:ptCount val="3"/>
                <c:pt idx="0">
                  <c:v>6.92</c:v>
                </c:pt>
                <c:pt idx="1">
                  <c:v>1.55</c:v>
                </c:pt>
                <c:pt idx="2">
                  <c:v>1.1200000000000001</c:v>
                </c:pt>
              </c:numCache>
            </c:numRef>
          </c:val>
        </c:ser>
        <c:ser>
          <c:idx val="6"/>
          <c:order val="6"/>
          <c:tx>
            <c:strRef>
              <c:f>'8.14'!$A$15</c:f>
              <c:strCache>
                <c:ptCount val="1"/>
                <c:pt idx="0">
                  <c:v>Hnědé uhlí</c:v>
                </c:pt>
              </c:strCache>
            </c:strRef>
          </c:tx>
          <c:invertIfNegative val="0"/>
          <c:cat>
            <c:strRef>
              <c:f>'8.14'!$B$2:$D$2</c:f>
              <c:strCache>
                <c:ptCount val="3"/>
                <c:pt idx="0">
                  <c:v>Říjen</c:v>
                </c:pt>
                <c:pt idx="1">
                  <c:v>Listopad</c:v>
                </c:pt>
                <c:pt idx="2">
                  <c:v>Prosinec</c:v>
                </c:pt>
              </c:strCache>
            </c:strRef>
          </c:cat>
          <c:val>
            <c:numRef>
              <c:f>('8.14'!$B$15,'8.14'!$D$15,'8.14'!$F$15)</c:f>
              <c:numCache>
                <c:formatCode>#,##0.0</c:formatCode>
                <c:ptCount val="3"/>
                <c:pt idx="0">
                  <c:v>813510.35199999996</c:v>
                </c:pt>
                <c:pt idx="1">
                  <c:v>1093008.246</c:v>
                </c:pt>
                <c:pt idx="2">
                  <c:v>1287975.4509999999</c:v>
                </c:pt>
              </c:numCache>
            </c:numRef>
          </c:val>
        </c:ser>
        <c:ser>
          <c:idx val="7"/>
          <c:order val="7"/>
          <c:tx>
            <c:strRef>
              <c:f>'8.14'!$A$16</c:f>
              <c:strCache>
                <c:ptCount val="1"/>
                <c:pt idx="0">
                  <c:v>Jaderné palivo</c:v>
                </c:pt>
              </c:strCache>
            </c:strRef>
          </c:tx>
          <c:invertIfNegative val="0"/>
          <c:cat>
            <c:strRef>
              <c:f>'8.14'!$B$2:$D$2</c:f>
              <c:strCache>
                <c:ptCount val="3"/>
                <c:pt idx="0">
                  <c:v>Říjen</c:v>
                </c:pt>
                <c:pt idx="1">
                  <c:v>Listopad</c:v>
                </c:pt>
                <c:pt idx="2">
                  <c:v>Prosinec</c:v>
                </c:pt>
              </c:strCache>
            </c:strRef>
          </c:cat>
          <c:val>
            <c:numRef>
              <c:f>('8.14'!$B$16,'8.14'!$D$16,'8.14'!$F$16)</c:f>
              <c:numCache>
                <c:formatCode>#,##0.0</c:formatCode>
                <c:ptCount val="3"/>
                <c:pt idx="0">
                  <c:v>0</c:v>
                </c:pt>
                <c:pt idx="1">
                  <c:v>0</c:v>
                </c:pt>
                <c:pt idx="2">
                  <c:v>0</c:v>
                </c:pt>
              </c:numCache>
            </c:numRef>
          </c:val>
        </c:ser>
        <c:ser>
          <c:idx val="8"/>
          <c:order val="8"/>
          <c:tx>
            <c:strRef>
              <c:f>'8.14'!$A$17</c:f>
              <c:strCache>
                <c:ptCount val="1"/>
                <c:pt idx="0">
                  <c:v>Koks</c:v>
                </c:pt>
              </c:strCache>
            </c:strRef>
          </c:tx>
          <c:invertIfNegative val="0"/>
          <c:cat>
            <c:strRef>
              <c:f>'8.14'!$B$2:$D$2</c:f>
              <c:strCache>
                <c:ptCount val="3"/>
                <c:pt idx="0">
                  <c:v>Říjen</c:v>
                </c:pt>
                <c:pt idx="1">
                  <c:v>Listopad</c:v>
                </c:pt>
                <c:pt idx="2">
                  <c:v>Prosinec</c:v>
                </c:pt>
              </c:strCache>
            </c:strRef>
          </c:cat>
          <c:val>
            <c:numRef>
              <c:f>('8.14'!$B$17,'8.14'!$D$17,'8.14'!$F$17)</c:f>
              <c:numCache>
                <c:formatCode>#,##0.0</c:formatCode>
                <c:ptCount val="3"/>
                <c:pt idx="0">
                  <c:v>0</c:v>
                </c:pt>
                <c:pt idx="1">
                  <c:v>0</c:v>
                </c:pt>
                <c:pt idx="2">
                  <c:v>0</c:v>
                </c:pt>
              </c:numCache>
            </c:numRef>
          </c:val>
        </c:ser>
        <c:ser>
          <c:idx val="9"/>
          <c:order val="9"/>
          <c:tx>
            <c:strRef>
              <c:f>'8.14'!$A$18</c:f>
              <c:strCache>
                <c:ptCount val="1"/>
                <c:pt idx="0">
                  <c:v>Odpadní teplo</c:v>
                </c:pt>
              </c:strCache>
            </c:strRef>
          </c:tx>
          <c:invertIfNegative val="0"/>
          <c:cat>
            <c:strRef>
              <c:f>'8.14'!$B$2:$D$2</c:f>
              <c:strCache>
                <c:ptCount val="3"/>
                <c:pt idx="0">
                  <c:v>Říjen</c:v>
                </c:pt>
                <c:pt idx="1">
                  <c:v>Listopad</c:v>
                </c:pt>
                <c:pt idx="2">
                  <c:v>Prosinec</c:v>
                </c:pt>
              </c:strCache>
            </c:strRef>
          </c:cat>
          <c:val>
            <c:numRef>
              <c:f>('8.14'!$B$18,'8.14'!$D$18,'8.14'!$F$18)</c:f>
              <c:numCache>
                <c:formatCode>#,##0.0</c:formatCode>
                <c:ptCount val="3"/>
                <c:pt idx="0">
                  <c:v>454</c:v>
                </c:pt>
                <c:pt idx="1">
                  <c:v>884</c:v>
                </c:pt>
                <c:pt idx="2">
                  <c:v>1312</c:v>
                </c:pt>
              </c:numCache>
            </c:numRef>
          </c:val>
        </c:ser>
        <c:ser>
          <c:idx val="10"/>
          <c:order val="10"/>
          <c:tx>
            <c:strRef>
              <c:f>'8.14'!$A$19</c:f>
              <c:strCache>
                <c:ptCount val="1"/>
                <c:pt idx="0">
                  <c:v>Ostatní kapalná paliva</c:v>
                </c:pt>
              </c:strCache>
            </c:strRef>
          </c:tx>
          <c:invertIfNegative val="0"/>
          <c:cat>
            <c:strRef>
              <c:f>'8.14'!$B$2:$D$2</c:f>
              <c:strCache>
                <c:ptCount val="3"/>
                <c:pt idx="0">
                  <c:v>Říjen</c:v>
                </c:pt>
                <c:pt idx="1">
                  <c:v>Listopad</c:v>
                </c:pt>
                <c:pt idx="2">
                  <c:v>Prosinec</c:v>
                </c:pt>
              </c:strCache>
            </c:strRef>
          </c:cat>
          <c:val>
            <c:numRef>
              <c:f>('8.14'!$B$19,'8.14'!$D$19,'8.14'!$F$19)</c:f>
              <c:numCache>
                <c:formatCode>#,##0.0</c:formatCode>
                <c:ptCount val="3"/>
                <c:pt idx="0">
                  <c:v>0</c:v>
                </c:pt>
                <c:pt idx="1">
                  <c:v>0</c:v>
                </c:pt>
                <c:pt idx="2">
                  <c:v>0</c:v>
                </c:pt>
              </c:numCache>
            </c:numRef>
          </c:val>
        </c:ser>
        <c:ser>
          <c:idx val="11"/>
          <c:order val="11"/>
          <c:tx>
            <c:strRef>
              <c:f>'8.14'!$A$20</c:f>
              <c:strCache>
                <c:ptCount val="1"/>
                <c:pt idx="0">
                  <c:v>Ostatní pevná paliva</c:v>
                </c:pt>
              </c:strCache>
            </c:strRef>
          </c:tx>
          <c:invertIfNegative val="0"/>
          <c:cat>
            <c:strRef>
              <c:f>'8.14'!$B$2:$D$2</c:f>
              <c:strCache>
                <c:ptCount val="3"/>
                <c:pt idx="0">
                  <c:v>Říjen</c:v>
                </c:pt>
                <c:pt idx="1">
                  <c:v>Listopad</c:v>
                </c:pt>
                <c:pt idx="2">
                  <c:v>Prosinec</c:v>
                </c:pt>
              </c:strCache>
            </c:strRef>
          </c:cat>
          <c:val>
            <c:numRef>
              <c:f>('8.14'!$B$20,'8.14'!$D$20,'8.14'!$F$20)</c:f>
              <c:numCache>
                <c:formatCode>#,##0.0</c:formatCode>
                <c:ptCount val="3"/>
                <c:pt idx="0">
                  <c:v>2051.4</c:v>
                </c:pt>
                <c:pt idx="1">
                  <c:v>2051.4</c:v>
                </c:pt>
                <c:pt idx="2">
                  <c:v>1241.8599999999999</c:v>
                </c:pt>
              </c:numCache>
            </c:numRef>
          </c:val>
        </c:ser>
        <c:ser>
          <c:idx val="12"/>
          <c:order val="12"/>
          <c:tx>
            <c:strRef>
              <c:f>'8.14'!$A$21</c:f>
              <c:strCache>
                <c:ptCount val="1"/>
                <c:pt idx="0">
                  <c:v>Ostatní plyny</c:v>
                </c:pt>
              </c:strCache>
            </c:strRef>
          </c:tx>
          <c:invertIfNegative val="0"/>
          <c:cat>
            <c:strRef>
              <c:f>'8.14'!$B$2:$D$2</c:f>
              <c:strCache>
                <c:ptCount val="3"/>
                <c:pt idx="0">
                  <c:v>Říjen</c:v>
                </c:pt>
                <c:pt idx="1">
                  <c:v>Listopad</c:v>
                </c:pt>
                <c:pt idx="2">
                  <c:v>Prosinec</c:v>
                </c:pt>
              </c:strCache>
            </c:strRef>
          </c:cat>
          <c:val>
            <c:numRef>
              <c:f>('8.14'!$B$21,'8.14'!$D$21,'8.14'!$F$21)</c:f>
              <c:numCache>
                <c:formatCode>#,##0.0</c:formatCode>
                <c:ptCount val="3"/>
                <c:pt idx="0">
                  <c:v>0</c:v>
                </c:pt>
                <c:pt idx="1">
                  <c:v>0</c:v>
                </c:pt>
                <c:pt idx="2">
                  <c:v>35698</c:v>
                </c:pt>
              </c:numCache>
            </c:numRef>
          </c:val>
        </c:ser>
        <c:ser>
          <c:idx val="13"/>
          <c:order val="13"/>
          <c:tx>
            <c:strRef>
              <c:f>'8.14'!$A$22</c:f>
              <c:strCache>
                <c:ptCount val="1"/>
                <c:pt idx="0">
                  <c:v>Ostatní</c:v>
                </c:pt>
              </c:strCache>
            </c:strRef>
          </c:tx>
          <c:invertIfNegative val="0"/>
          <c:cat>
            <c:strRef>
              <c:f>'8.14'!$B$2:$D$2</c:f>
              <c:strCache>
                <c:ptCount val="3"/>
                <c:pt idx="0">
                  <c:v>Říjen</c:v>
                </c:pt>
                <c:pt idx="1">
                  <c:v>Listopad</c:v>
                </c:pt>
                <c:pt idx="2">
                  <c:v>Prosinec</c:v>
                </c:pt>
              </c:strCache>
            </c:strRef>
          </c:cat>
          <c:val>
            <c:numRef>
              <c:f>('8.14'!$B$22,'8.14'!$D$22,'8.14'!$F$22)</c:f>
              <c:numCache>
                <c:formatCode>#,##0.0</c:formatCode>
                <c:ptCount val="3"/>
                <c:pt idx="0">
                  <c:v>0</c:v>
                </c:pt>
                <c:pt idx="1">
                  <c:v>0</c:v>
                </c:pt>
                <c:pt idx="2">
                  <c:v>0</c:v>
                </c:pt>
              </c:numCache>
            </c:numRef>
          </c:val>
        </c:ser>
        <c:ser>
          <c:idx val="14"/>
          <c:order val="14"/>
          <c:tx>
            <c:strRef>
              <c:f>'8.14'!$A$23</c:f>
              <c:strCache>
                <c:ptCount val="1"/>
                <c:pt idx="0">
                  <c:v>Topné oleje</c:v>
                </c:pt>
              </c:strCache>
            </c:strRef>
          </c:tx>
          <c:invertIfNegative val="0"/>
          <c:cat>
            <c:strRef>
              <c:f>'8.14'!$B$2:$D$2</c:f>
              <c:strCache>
                <c:ptCount val="3"/>
                <c:pt idx="0">
                  <c:v>Říjen</c:v>
                </c:pt>
                <c:pt idx="1">
                  <c:v>Listopad</c:v>
                </c:pt>
                <c:pt idx="2">
                  <c:v>Prosinec</c:v>
                </c:pt>
              </c:strCache>
            </c:strRef>
          </c:cat>
          <c:val>
            <c:numRef>
              <c:f>('8.14'!$B$23,'8.14'!$D$23,'8.14'!$F$23)</c:f>
              <c:numCache>
                <c:formatCode>#,##0.0</c:formatCode>
                <c:ptCount val="3"/>
                <c:pt idx="0">
                  <c:v>2565.4620000000004</c:v>
                </c:pt>
                <c:pt idx="1">
                  <c:v>1440.6920000000002</c:v>
                </c:pt>
                <c:pt idx="2">
                  <c:v>1619.0139999999999</c:v>
                </c:pt>
              </c:numCache>
            </c:numRef>
          </c:val>
        </c:ser>
        <c:ser>
          <c:idx val="15"/>
          <c:order val="15"/>
          <c:tx>
            <c:strRef>
              <c:f>'8.14'!$A$24</c:f>
              <c:strCache>
                <c:ptCount val="1"/>
                <c:pt idx="0">
                  <c:v>Zemní plyn</c:v>
                </c:pt>
              </c:strCache>
            </c:strRef>
          </c:tx>
          <c:invertIfNegative val="0"/>
          <c:cat>
            <c:strRef>
              <c:f>'8.14'!$B$2:$D$2</c:f>
              <c:strCache>
                <c:ptCount val="3"/>
                <c:pt idx="0">
                  <c:v>Říjen</c:v>
                </c:pt>
                <c:pt idx="1">
                  <c:v>Listopad</c:v>
                </c:pt>
                <c:pt idx="2">
                  <c:v>Prosinec</c:v>
                </c:pt>
              </c:strCache>
            </c:strRef>
          </c:cat>
          <c:val>
            <c:numRef>
              <c:f>('8.14'!$B$24,'8.14'!$D$24,'8.14'!$F$24)</c:f>
              <c:numCache>
                <c:formatCode>#,##0.0</c:formatCode>
                <c:ptCount val="3"/>
                <c:pt idx="0">
                  <c:v>77227.07299999996</c:v>
                </c:pt>
                <c:pt idx="1">
                  <c:v>137648.33100000001</c:v>
                </c:pt>
                <c:pt idx="2">
                  <c:v>133562.97100000002</c:v>
                </c:pt>
              </c:numCache>
            </c:numRef>
          </c:val>
        </c:ser>
        <c:dLbls>
          <c:showLegendKey val="0"/>
          <c:showVal val="0"/>
          <c:showCatName val="0"/>
          <c:showSerName val="0"/>
          <c:showPercent val="0"/>
          <c:showBubbleSize val="0"/>
        </c:dLbls>
        <c:gapWidth val="150"/>
        <c:overlap val="100"/>
        <c:axId val="288973184"/>
        <c:axId val="288974720"/>
      </c:barChart>
      <c:catAx>
        <c:axId val="288973184"/>
        <c:scaling>
          <c:orientation val="minMax"/>
        </c:scaling>
        <c:delete val="0"/>
        <c:axPos val="b"/>
        <c:numFmt formatCode="General" sourceLinked="1"/>
        <c:majorTickMark val="none"/>
        <c:minorTickMark val="none"/>
        <c:tickLblPos val="nextTo"/>
        <c:txPr>
          <a:bodyPr/>
          <a:lstStyle/>
          <a:p>
            <a:pPr>
              <a:defRPr sz="900"/>
            </a:pPr>
            <a:endParaRPr lang="cs-CZ"/>
          </a:p>
        </c:txPr>
        <c:crossAx val="288974720"/>
        <c:crosses val="autoZero"/>
        <c:auto val="1"/>
        <c:lblAlgn val="ctr"/>
        <c:lblOffset val="100"/>
        <c:noMultiLvlLbl val="0"/>
      </c:catAx>
      <c:valAx>
        <c:axId val="28897472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88973184"/>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'9'!$N$6</c:f>
              <c:strCache>
                <c:ptCount val="1"/>
              </c:strCache>
            </c:strRef>
          </c:tx>
          <c:invertIfNegative val="0"/>
          <c:cat>
            <c:numRef>
              <c:f>'9'!$O$5</c:f>
              <c:numCache>
                <c:formatCode>General</c:formatCode>
                <c:ptCount val="1"/>
              </c:numCache>
            </c:numRef>
          </c:cat>
          <c:val>
            <c:numRef>
              <c:f>'9'!$O$6</c:f>
              <c:numCache>
                <c:formatCode>0.0%</c:formatCode>
                <c:ptCount val="1"/>
              </c:numCache>
            </c:numRef>
          </c:val>
        </c:ser>
        <c:ser>
          <c:idx val="1"/>
          <c:order val="1"/>
          <c:tx>
            <c:strRef>
              <c:f>'9'!$N$7</c:f>
              <c:strCache>
                <c:ptCount val="1"/>
              </c:strCache>
            </c:strRef>
          </c:tx>
          <c:invertIfNegative val="0"/>
          <c:cat>
            <c:numRef>
              <c:f>'9'!$O$5</c:f>
              <c:numCache>
                <c:formatCode>General</c:formatCode>
                <c:ptCount val="1"/>
              </c:numCache>
            </c:numRef>
          </c:cat>
          <c:val>
            <c:numRef>
              <c:f>'9'!$O$7</c:f>
              <c:numCache>
                <c:formatCode>0.0%</c:formatCode>
                <c:ptCount val="1"/>
              </c:numCache>
            </c:numRef>
          </c:val>
        </c:ser>
        <c:ser>
          <c:idx val="2"/>
          <c:order val="2"/>
          <c:tx>
            <c:strRef>
              <c:f>'9'!$N$8</c:f>
              <c:strCache>
                <c:ptCount val="1"/>
              </c:strCache>
            </c:strRef>
          </c:tx>
          <c:invertIfNegative val="0"/>
          <c:cat>
            <c:numRef>
              <c:f>'9'!$O$5</c:f>
              <c:numCache>
                <c:formatCode>General</c:formatCode>
                <c:ptCount val="1"/>
              </c:numCache>
            </c:numRef>
          </c:cat>
          <c:val>
            <c:numRef>
              <c:f>'9'!$O$8</c:f>
              <c:numCache>
                <c:formatCode>0.0%</c:formatCode>
                <c:ptCount val="1"/>
              </c:numCache>
            </c:numRef>
          </c:val>
        </c:ser>
        <c:ser>
          <c:idx val="3"/>
          <c:order val="3"/>
          <c:tx>
            <c:strRef>
              <c:f>'9'!$N$9</c:f>
              <c:strCache>
                <c:ptCount val="1"/>
              </c:strCache>
            </c:strRef>
          </c:tx>
          <c:invertIfNegative val="0"/>
          <c:cat>
            <c:numRef>
              <c:f>'9'!$O$5</c:f>
              <c:numCache>
                <c:formatCode>General</c:formatCode>
                <c:ptCount val="1"/>
              </c:numCache>
            </c:numRef>
          </c:cat>
          <c:val>
            <c:numRef>
              <c:f>'9'!$O$9</c:f>
              <c:numCache>
                <c:formatCode>0.0%</c:formatCode>
                <c:ptCount val="1"/>
              </c:numCache>
            </c:numRef>
          </c:val>
        </c:ser>
        <c:ser>
          <c:idx val="4"/>
          <c:order val="4"/>
          <c:tx>
            <c:strRef>
              <c:f>'9'!$N$10</c:f>
              <c:strCache>
                <c:ptCount val="1"/>
              </c:strCache>
            </c:strRef>
          </c:tx>
          <c:invertIfNegative val="0"/>
          <c:cat>
            <c:numRef>
              <c:f>'9'!$O$5</c:f>
              <c:numCache>
                <c:formatCode>General</c:formatCode>
                <c:ptCount val="1"/>
              </c:numCache>
            </c:numRef>
          </c:cat>
          <c:val>
            <c:numRef>
              <c:f>'9'!$O$10</c:f>
              <c:numCache>
                <c:formatCode>0.0%</c:formatCode>
                <c:ptCount val="1"/>
              </c:numCache>
            </c:numRef>
          </c:val>
        </c:ser>
        <c:ser>
          <c:idx val="5"/>
          <c:order val="5"/>
          <c:tx>
            <c:strRef>
              <c:f>'9'!$N$11</c:f>
              <c:strCache>
                <c:ptCount val="1"/>
              </c:strCache>
            </c:strRef>
          </c:tx>
          <c:invertIfNegative val="0"/>
          <c:cat>
            <c:numRef>
              <c:f>'9'!$O$5</c:f>
              <c:numCache>
                <c:formatCode>General</c:formatCode>
                <c:ptCount val="1"/>
              </c:numCache>
            </c:numRef>
          </c:cat>
          <c:val>
            <c:numRef>
              <c:f>'9'!$O$11</c:f>
              <c:numCache>
                <c:formatCode>0.0%</c:formatCode>
                <c:ptCount val="1"/>
              </c:numCache>
            </c:numRef>
          </c:val>
        </c:ser>
        <c:ser>
          <c:idx val="6"/>
          <c:order val="6"/>
          <c:tx>
            <c:strRef>
              <c:f>'9'!$N$12</c:f>
              <c:strCache>
                <c:ptCount val="1"/>
              </c:strCache>
            </c:strRef>
          </c:tx>
          <c:invertIfNegative val="0"/>
          <c:cat>
            <c:numRef>
              <c:f>'9'!$O$5</c:f>
              <c:numCache>
                <c:formatCode>General</c:formatCode>
                <c:ptCount val="1"/>
              </c:numCache>
            </c:numRef>
          </c:cat>
          <c:val>
            <c:numRef>
              <c:f>'9'!$O$12</c:f>
              <c:numCache>
                <c:formatCode>0.0%</c:formatCode>
                <c:ptCount val="1"/>
              </c:numCache>
            </c:numRef>
          </c:val>
        </c:ser>
        <c:ser>
          <c:idx val="7"/>
          <c:order val="7"/>
          <c:tx>
            <c:strRef>
              <c:f>'9'!$N$13</c:f>
              <c:strCache>
                <c:ptCount val="1"/>
              </c:strCache>
            </c:strRef>
          </c:tx>
          <c:invertIfNegative val="0"/>
          <c:cat>
            <c:numRef>
              <c:f>'9'!$O$5</c:f>
              <c:numCache>
                <c:formatCode>General</c:formatCode>
                <c:ptCount val="1"/>
              </c:numCache>
            </c:numRef>
          </c:cat>
          <c:val>
            <c:numRef>
              <c:f>'9'!$O$13</c:f>
              <c:numCache>
                <c:formatCode>0.0%</c:formatCode>
                <c:ptCount val="1"/>
              </c:numCache>
            </c:numRef>
          </c:val>
        </c:ser>
        <c:ser>
          <c:idx val="8"/>
          <c:order val="8"/>
          <c:tx>
            <c:strRef>
              <c:f>'9'!$N$14</c:f>
              <c:strCache>
                <c:ptCount val="1"/>
              </c:strCache>
            </c:strRef>
          </c:tx>
          <c:invertIfNegative val="0"/>
          <c:cat>
            <c:numRef>
              <c:f>'9'!$O$5</c:f>
              <c:numCache>
                <c:formatCode>General</c:formatCode>
                <c:ptCount val="1"/>
              </c:numCache>
            </c:numRef>
          </c:cat>
          <c:val>
            <c:numRef>
              <c:f>'9'!$O$14</c:f>
              <c:numCache>
                <c:formatCode>0.0%</c:formatCode>
                <c:ptCount val="1"/>
              </c:numCache>
            </c:numRef>
          </c:val>
        </c:ser>
        <c:ser>
          <c:idx val="9"/>
          <c:order val="9"/>
          <c:tx>
            <c:strRef>
              <c:f>'9'!$N$15</c:f>
              <c:strCache>
                <c:ptCount val="1"/>
              </c:strCache>
            </c:strRef>
          </c:tx>
          <c:invertIfNegative val="0"/>
          <c:cat>
            <c:numRef>
              <c:f>'9'!$O$5</c:f>
              <c:numCache>
                <c:formatCode>General</c:formatCode>
                <c:ptCount val="1"/>
              </c:numCache>
            </c:numRef>
          </c:cat>
          <c:val>
            <c:numRef>
              <c:f>'9'!$O$15</c:f>
              <c:numCache>
                <c:formatCode>0.0%</c:formatCode>
                <c:ptCount val="1"/>
              </c:numCache>
            </c:numRef>
          </c:val>
        </c:ser>
        <c:ser>
          <c:idx val="10"/>
          <c:order val="10"/>
          <c:tx>
            <c:strRef>
              <c:f>'9'!$N$16</c:f>
              <c:strCache>
                <c:ptCount val="1"/>
              </c:strCache>
            </c:strRef>
          </c:tx>
          <c:invertIfNegative val="0"/>
          <c:cat>
            <c:numRef>
              <c:f>'9'!$O$5</c:f>
              <c:numCache>
                <c:formatCode>General</c:formatCode>
                <c:ptCount val="1"/>
              </c:numCache>
            </c:numRef>
          </c:cat>
          <c:val>
            <c:numRef>
              <c:f>'9'!$O$16</c:f>
              <c:numCache>
                <c:formatCode>0.0%</c:formatCode>
                <c:ptCount val="1"/>
              </c:numCache>
            </c:numRef>
          </c:val>
        </c:ser>
        <c:ser>
          <c:idx val="11"/>
          <c:order val="11"/>
          <c:tx>
            <c:strRef>
              <c:f>'9'!$N$17</c:f>
              <c:strCache>
                <c:ptCount val="1"/>
              </c:strCache>
            </c:strRef>
          </c:tx>
          <c:invertIfNegative val="0"/>
          <c:cat>
            <c:numRef>
              <c:f>'9'!$O$5</c:f>
              <c:numCache>
                <c:formatCode>General</c:formatCode>
                <c:ptCount val="1"/>
              </c:numCache>
            </c:numRef>
          </c:cat>
          <c:val>
            <c:numRef>
              <c:f>'9'!$O$17</c:f>
              <c:numCache>
                <c:formatCode>0.0%</c:formatCode>
                <c:ptCount val="1"/>
              </c:numCache>
            </c:numRef>
          </c:val>
        </c:ser>
        <c:ser>
          <c:idx val="12"/>
          <c:order val="12"/>
          <c:tx>
            <c:strRef>
              <c:f>'9'!$N$18</c:f>
              <c:strCache>
                <c:ptCount val="1"/>
              </c:strCache>
            </c:strRef>
          </c:tx>
          <c:invertIfNegative val="0"/>
          <c:cat>
            <c:numRef>
              <c:f>'9'!$O$5</c:f>
              <c:numCache>
                <c:formatCode>General</c:formatCode>
                <c:ptCount val="1"/>
              </c:numCache>
            </c:numRef>
          </c:cat>
          <c:val>
            <c:numRef>
              <c:f>'9'!$O$18</c:f>
              <c:numCache>
                <c:formatCode>0.0%</c:formatCode>
                <c:ptCount val="1"/>
              </c:numCache>
            </c:numRef>
          </c:val>
        </c:ser>
        <c:ser>
          <c:idx val="13"/>
          <c:order val="13"/>
          <c:tx>
            <c:strRef>
              <c:f>'9'!$N$19</c:f>
              <c:strCache>
                <c:ptCount val="1"/>
              </c:strCache>
            </c:strRef>
          </c:tx>
          <c:invertIfNegative val="0"/>
          <c:cat>
            <c:numRef>
              <c:f>'9'!$O$5</c:f>
              <c:numCache>
                <c:formatCode>General</c:formatCode>
                <c:ptCount val="1"/>
              </c:numCache>
            </c:numRef>
          </c:cat>
          <c:val>
            <c:numRef>
              <c:f>'9'!$O$19</c:f>
              <c:numCache>
                <c:formatCode>0.0%</c:formatCode>
                <c:ptCount val="1"/>
              </c:numCache>
            </c:numRef>
          </c:val>
        </c:ser>
        <c:ser>
          <c:idx val="14"/>
          <c:order val="14"/>
          <c:tx>
            <c:strRef>
              <c:f>'9'!$N$20</c:f>
              <c:strCache>
                <c:ptCount val="1"/>
              </c:strCache>
            </c:strRef>
          </c:tx>
          <c:invertIfNegative val="0"/>
          <c:cat>
            <c:numRef>
              <c:f>'9'!$O$5</c:f>
              <c:numCache>
                <c:formatCode>General</c:formatCode>
                <c:ptCount val="1"/>
              </c:numCache>
            </c:numRef>
          </c:cat>
          <c:val>
            <c:numRef>
              <c:f>'9'!$O$20</c:f>
              <c:numCache>
                <c:formatCode>0.0%</c:formatCode>
                <c:ptCount val="1"/>
              </c:numCache>
            </c:numRef>
          </c:val>
        </c:ser>
        <c:ser>
          <c:idx val="15"/>
          <c:order val="15"/>
          <c:tx>
            <c:strRef>
              <c:f>'9'!$N$21</c:f>
              <c:strCache>
                <c:ptCount val="1"/>
              </c:strCache>
            </c:strRef>
          </c:tx>
          <c:invertIfNegative val="0"/>
          <c:cat>
            <c:numRef>
              <c:f>'9'!$O$5</c:f>
              <c:numCache>
                <c:formatCode>General</c:formatCode>
                <c:ptCount val="1"/>
              </c:numCache>
            </c:numRef>
          </c:cat>
          <c:val>
            <c:numRef>
              <c:f>'9'!$O$21</c:f>
              <c:numCache>
                <c:formatCode>0.0%</c:formatCode>
                <c:ptCount val="1"/>
              </c:numCache>
            </c:numRef>
          </c:val>
        </c:ser>
        <c:dLbls>
          <c:showLegendKey val="0"/>
          <c:showVal val="0"/>
          <c:showCatName val="0"/>
          <c:showSerName val="0"/>
          <c:showPercent val="0"/>
          <c:showBubbleSize val="0"/>
        </c:dLbls>
        <c:gapWidth val="150"/>
        <c:axId val="276670336"/>
        <c:axId val="276671872"/>
      </c:barChart>
      <c:catAx>
        <c:axId val="276670336"/>
        <c:scaling>
          <c:orientation val="minMax"/>
        </c:scaling>
        <c:delete val="1"/>
        <c:axPos val="b"/>
        <c:numFmt formatCode="General" sourceLinked="1"/>
        <c:majorTickMark val="out"/>
        <c:minorTickMark val="none"/>
        <c:tickLblPos val="nextTo"/>
        <c:crossAx val="276671872"/>
        <c:crosses val="autoZero"/>
        <c:auto val="1"/>
        <c:lblAlgn val="ctr"/>
        <c:lblOffset val="100"/>
        <c:noMultiLvlLbl val="0"/>
      </c:catAx>
      <c:valAx>
        <c:axId val="276671872"/>
        <c:scaling>
          <c:orientation val="minMax"/>
        </c:scaling>
        <c:delete val="1"/>
        <c:axPos val="l"/>
        <c:numFmt formatCode="0.0%" sourceLinked="1"/>
        <c:majorTickMark val="out"/>
        <c:minorTickMark val="none"/>
        <c:tickLblPos val="nextTo"/>
        <c:crossAx val="27667033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netto a výroba tepla z KVET podle paliv </a:t>
            </a:r>
            <a:r>
              <a:rPr lang="en-US" sz="1000"/>
              <a:t>[</a:t>
            </a:r>
            <a:r>
              <a:rPr lang="cs-CZ" sz="1000"/>
              <a:t>TJ</a:t>
            </a:r>
            <a:r>
              <a:rPr lang="en-US" sz="1000"/>
              <a:t>]</a:t>
            </a:r>
            <a:endParaRPr lang="cs-CZ" sz="1000"/>
          </a:p>
        </c:rich>
      </c:tx>
      <c:layout/>
      <c:overlay val="0"/>
    </c:title>
    <c:autoTitleDeleted val="0"/>
    <c:plotArea>
      <c:layout/>
      <c:barChart>
        <c:barDir val="col"/>
        <c:grouping val="stacked"/>
        <c:varyColors val="0"/>
        <c:ser>
          <c:idx val="0"/>
          <c:order val="0"/>
          <c:tx>
            <c:strRef>
              <c:f>'9'!$A$6</c:f>
              <c:strCache>
                <c:ptCount val="1"/>
                <c:pt idx="0">
                  <c:v>Biomasa</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0</c:v>
                  </c:pt>
                  <c:pt idx="2">
                    <c:v>0</c:v>
                  </c:pt>
                  <c:pt idx="4">
                    <c:v>0</c:v>
                  </c:pt>
                </c:lvl>
              </c:multiLvlStrCache>
            </c:multiLvlStrRef>
          </c:cat>
          <c:val>
            <c:numRef>
              <c:f>('9'!$B$6:$C$6,'9'!$E$6:$F$6,'9'!$H$6:$I$6)</c:f>
              <c:numCache>
                <c:formatCode>#,##0.0</c:formatCode>
                <c:ptCount val="6"/>
                <c:pt idx="0">
                  <c:v>1039.3603069999999</c:v>
                </c:pt>
                <c:pt idx="1">
                  <c:v>805.01518199999998</c:v>
                </c:pt>
                <c:pt idx="2">
                  <c:v>1462.5804089999997</c:v>
                </c:pt>
                <c:pt idx="3">
                  <c:v>925.59138259999997</c:v>
                </c:pt>
                <c:pt idx="4">
                  <c:v>1757.0301999999997</c:v>
                </c:pt>
                <c:pt idx="5">
                  <c:v>1022.8950386</c:v>
                </c:pt>
              </c:numCache>
            </c:numRef>
          </c:val>
        </c:ser>
        <c:ser>
          <c:idx val="1"/>
          <c:order val="1"/>
          <c:tx>
            <c:strRef>
              <c:f>'9'!$A$7</c:f>
              <c:strCache>
                <c:ptCount val="1"/>
                <c:pt idx="0">
                  <c:v>Bioplyn</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0</c:v>
                  </c:pt>
                  <c:pt idx="2">
                    <c:v>0</c:v>
                  </c:pt>
                  <c:pt idx="4">
                    <c:v>0</c:v>
                  </c:pt>
                </c:lvl>
              </c:multiLvlStrCache>
            </c:multiLvlStrRef>
          </c:cat>
          <c:val>
            <c:numRef>
              <c:f>('9'!$B$7:$C$7,'9'!$E$7:$F$7,'9'!$H$7:$I$7)</c:f>
              <c:numCache>
                <c:formatCode>#,##0.0</c:formatCode>
                <c:ptCount val="6"/>
                <c:pt idx="0">
                  <c:v>177.70698199999998</c:v>
                </c:pt>
                <c:pt idx="1">
                  <c:v>173.10047399999999</c:v>
                </c:pt>
                <c:pt idx="2">
                  <c:v>197.89271299999999</c:v>
                </c:pt>
                <c:pt idx="3">
                  <c:v>191.08391600000002</c:v>
                </c:pt>
                <c:pt idx="4">
                  <c:v>223.08426500000016</c:v>
                </c:pt>
                <c:pt idx="5">
                  <c:v>218.23273700000001</c:v>
                </c:pt>
              </c:numCache>
            </c:numRef>
          </c:val>
        </c:ser>
        <c:ser>
          <c:idx val="2"/>
          <c:order val="2"/>
          <c:tx>
            <c:strRef>
              <c:f>'9'!$A$8</c:f>
              <c:strCache>
                <c:ptCount val="1"/>
                <c:pt idx="0">
                  <c:v>Černé uhlí</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0</c:v>
                  </c:pt>
                  <c:pt idx="2">
                    <c:v>0</c:v>
                  </c:pt>
                  <c:pt idx="4">
                    <c:v>0</c:v>
                  </c:pt>
                </c:lvl>
              </c:multiLvlStrCache>
            </c:multiLvlStrRef>
          </c:cat>
          <c:val>
            <c:numRef>
              <c:f>('9'!$B$8:$C$8,'9'!$E$8:$F$8,'9'!$H$8:$I$8)</c:f>
              <c:numCache>
                <c:formatCode>#,##0.0</c:formatCode>
                <c:ptCount val="6"/>
                <c:pt idx="0">
                  <c:v>1253.9701940000004</c:v>
                </c:pt>
                <c:pt idx="1">
                  <c:v>1026.2577805999999</c:v>
                </c:pt>
                <c:pt idx="2">
                  <c:v>1750.7079170000002</c:v>
                </c:pt>
                <c:pt idx="3">
                  <c:v>1402.8667940000003</c:v>
                </c:pt>
                <c:pt idx="4">
                  <c:v>2235.9024060000006</c:v>
                </c:pt>
                <c:pt idx="5">
                  <c:v>1819.1912460000001</c:v>
                </c:pt>
              </c:numCache>
            </c:numRef>
          </c:val>
        </c:ser>
        <c:ser>
          <c:idx val="3"/>
          <c:order val="3"/>
          <c:tx>
            <c:strRef>
              <c:f>'9'!$A$9</c:f>
              <c:strCache>
                <c:ptCount val="1"/>
                <c:pt idx="0">
                  <c:v>Elektrická energie</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0</c:v>
                  </c:pt>
                  <c:pt idx="2">
                    <c:v>0</c:v>
                  </c:pt>
                  <c:pt idx="4">
                    <c:v>0</c:v>
                  </c:pt>
                </c:lvl>
              </c:multiLvlStrCache>
            </c:multiLvlStrRef>
          </c:cat>
          <c:val>
            <c:numRef>
              <c:f>('9'!$B$9:$C$9,'9'!$E$9:$F$9,'9'!$H$9:$I$9)</c:f>
              <c:numCache>
                <c:formatCode>#,##0.0</c:formatCode>
                <c:ptCount val="6"/>
                <c:pt idx="0">
                  <c:v>1.7849280000000001</c:v>
                </c:pt>
                <c:pt idx="1">
                  <c:v>0</c:v>
                </c:pt>
                <c:pt idx="2">
                  <c:v>1.6034759999999999</c:v>
                </c:pt>
                <c:pt idx="3">
                  <c:v>0</c:v>
                </c:pt>
                <c:pt idx="4">
                  <c:v>7.0074359999999993</c:v>
                </c:pt>
                <c:pt idx="5">
                  <c:v>0</c:v>
                </c:pt>
              </c:numCache>
            </c:numRef>
          </c:val>
        </c:ser>
        <c:ser>
          <c:idx val="4"/>
          <c:order val="4"/>
          <c:tx>
            <c:strRef>
              <c:f>'9'!$A$10</c:f>
              <c:strCache>
                <c:ptCount val="1"/>
                <c:pt idx="0">
                  <c:v>Energie prostředí (tepelné čerpadlo)</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0</c:v>
                  </c:pt>
                  <c:pt idx="2">
                    <c:v>0</c:v>
                  </c:pt>
                  <c:pt idx="4">
                    <c:v>0</c:v>
                  </c:pt>
                </c:lvl>
              </c:multiLvlStrCache>
            </c:multiLvlStrRef>
          </c:cat>
          <c:val>
            <c:numRef>
              <c:f>('9'!$B$10:$C$10,'9'!$E$10:$F$10,'9'!$H$10:$I$10)</c:f>
              <c:numCache>
                <c:formatCode>#,##0.0</c:formatCode>
                <c:ptCount val="6"/>
                <c:pt idx="0">
                  <c:v>0.94920599999999988</c:v>
                </c:pt>
                <c:pt idx="1">
                  <c:v>0</c:v>
                </c:pt>
                <c:pt idx="2">
                  <c:v>0.95559700000000003</c:v>
                </c:pt>
                <c:pt idx="3">
                  <c:v>0</c:v>
                </c:pt>
                <c:pt idx="4">
                  <c:v>1.180064</c:v>
                </c:pt>
                <c:pt idx="5">
                  <c:v>0</c:v>
                </c:pt>
              </c:numCache>
            </c:numRef>
          </c:val>
        </c:ser>
        <c:ser>
          <c:idx val="5"/>
          <c:order val="5"/>
          <c:tx>
            <c:strRef>
              <c:f>'9'!$A$11</c:f>
              <c:strCache>
                <c:ptCount val="1"/>
                <c:pt idx="0">
                  <c:v>Energie Slunce (solární kolektor)</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0</c:v>
                  </c:pt>
                  <c:pt idx="2">
                    <c:v>0</c:v>
                  </c:pt>
                  <c:pt idx="4">
                    <c:v>0</c:v>
                  </c:pt>
                </c:lvl>
              </c:multiLvlStrCache>
            </c:multiLvlStrRef>
          </c:cat>
          <c:val>
            <c:numRef>
              <c:f>('9'!$B$11:$C$11,'9'!$E$11:$F$11,'9'!$H$11:$I$11)</c:f>
              <c:numCache>
                <c:formatCode>#,##0.0</c:formatCode>
                <c:ptCount val="6"/>
                <c:pt idx="0">
                  <c:v>3.5720000000000002E-2</c:v>
                </c:pt>
                <c:pt idx="1">
                  <c:v>0</c:v>
                </c:pt>
                <c:pt idx="2">
                  <c:v>7.6499999999999997E-3</c:v>
                </c:pt>
                <c:pt idx="3">
                  <c:v>0</c:v>
                </c:pt>
                <c:pt idx="4">
                  <c:v>5.8200000000000005E-3</c:v>
                </c:pt>
                <c:pt idx="5">
                  <c:v>0</c:v>
                </c:pt>
              </c:numCache>
            </c:numRef>
          </c:val>
        </c:ser>
        <c:ser>
          <c:idx val="6"/>
          <c:order val="6"/>
          <c:tx>
            <c:strRef>
              <c:f>'9'!$A$12</c:f>
              <c:strCache>
                <c:ptCount val="1"/>
                <c:pt idx="0">
                  <c:v>Hnědé uhlí</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0</c:v>
                  </c:pt>
                  <c:pt idx="2">
                    <c:v>0</c:v>
                  </c:pt>
                  <c:pt idx="4">
                    <c:v>0</c:v>
                  </c:pt>
                </c:lvl>
              </c:multiLvlStrCache>
            </c:multiLvlStrRef>
          </c:cat>
          <c:val>
            <c:numRef>
              <c:f>('9'!$B$12:$C$12,'9'!$E$12:$F$12,'9'!$H$12:$I$12)</c:f>
              <c:numCache>
                <c:formatCode>#,##0.0</c:formatCode>
                <c:ptCount val="6"/>
                <c:pt idx="0">
                  <c:v>5415.1525249999995</c:v>
                </c:pt>
                <c:pt idx="1">
                  <c:v>4583.1377580000008</c:v>
                </c:pt>
                <c:pt idx="2">
                  <c:v>6988.3796330000032</c:v>
                </c:pt>
                <c:pt idx="3">
                  <c:v>5905.8843859999997</c:v>
                </c:pt>
                <c:pt idx="4">
                  <c:v>8575.3070229999994</c:v>
                </c:pt>
                <c:pt idx="5">
                  <c:v>7237.9556159999993</c:v>
                </c:pt>
              </c:numCache>
            </c:numRef>
          </c:val>
        </c:ser>
        <c:ser>
          <c:idx val="7"/>
          <c:order val="7"/>
          <c:tx>
            <c:strRef>
              <c:f>'9'!$A$13</c:f>
              <c:strCache>
                <c:ptCount val="1"/>
                <c:pt idx="0">
                  <c:v>Jaderné palivo</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0</c:v>
                  </c:pt>
                  <c:pt idx="2">
                    <c:v>0</c:v>
                  </c:pt>
                  <c:pt idx="4">
                    <c:v>0</c:v>
                  </c:pt>
                </c:lvl>
              </c:multiLvlStrCache>
            </c:multiLvlStrRef>
          </c:cat>
          <c:val>
            <c:numRef>
              <c:f>('9'!$B$13:$C$13,'9'!$E$13:$F$13,'9'!$H$13:$I$13)</c:f>
              <c:numCache>
                <c:formatCode>#,##0.0</c:formatCode>
                <c:ptCount val="6"/>
                <c:pt idx="0">
                  <c:v>72.677999999999997</c:v>
                </c:pt>
                <c:pt idx="1">
                  <c:v>0</c:v>
                </c:pt>
                <c:pt idx="2">
                  <c:v>99.010999999999996</c:v>
                </c:pt>
                <c:pt idx="3">
                  <c:v>0</c:v>
                </c:pt>
                <c:pt idx="4">
                  <c:v>136.74100000000001</c:v>
                </c:pt>
                <c:pt idx="5">
                  <c:v>0</c:v>
                </c:pt>
              </c:numCache>
            </c:numRef>
          </c:val>
        </c:ser>
        <c:ser>
          <c:idx val="8"/>
          <c:order val="8"/>
          <c:tx>
            <c:strRef>
              <c:f>'9'!$A$14</c:f>
              <c:strCache>
                <c:ptCount val="1"/>
                <c:pt idx="0">
                  <c:v>Koks</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0</c:v>
                  </c:pt>
                  <c:pt idx="2">
                    <c:v>0</c:v>
                  </c:pt>
                  <c:pt idx="4">
                    <c:v>0</c:v>
                  </c:pt>
                </c:lvl>
              </c:multiLvlStrCache>
            </c:multiLvlStrRef>
          </c:cat>
          <c:val>
            <c:numRef>
              <c:f>('9'!$B$14:$C$14,'9'!$E$14:$F$14,'9'!$H$14:$I$14)</c:f>
              <c:numCache>
                <c:formatCode>#,##0.0</c:formatCode>
                <c:ptCount val="6"/>
                <c:pt idx="0">
                  <c:v>1.0572E-2</c:v>
                </c:pt>
                <c:pt idx="1">
                  <c:v>0</c:v>
                </c:pt>
                <c:pt idx="2">
                  <c:v>0.15483</c:v>
                </c:pt>
                <c:pt idx="3">
                  <c:v>0</c:v>
                </c:pt>
                <c:pt idx="4">
                  <c:v>0.13914600000000002</c:v>
                </c:pt>
                <c:pt idx="5">
                  <c:v>0</c:v>
                </c:pt>
              </c:numCache>
            </c:numRef>
          </c:val>
        </c:ser>
        <c:ser>
          <c:idx val="9"/>
          <c:order val="9"/>
          <c:tx>
            <c:strRef>
              <c:f>'9'!$A$15</c:f>
              <c:strCache>
                <c:ptCount val="1"/>
                <c:pt idx="0">
                  <c:v>Odpadní teplo</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0</c:v>
                  </c:pt>
                  <c:pt idx="2">
                    <c:v>0</c:v>
                  </c:pt>
                  <c:pt idx="4">
                    <c:v>0</c:v>
                  </c:pt>
                </c:lvl>
              </c:multiLvlStrCache>
            </c:multiLvlStrRef>
          </c:cat>
          <c:val>
            <c:numRef>
              <c:f>('9'!$B$15:$C$15,'9'!$E$15:$F$15,'9'!$H$15:$I$15)</c:f>
              <c:numCache>
                <c:formatCode>#,##0.0</c:formatCode>
                <c:ptCount val="6"/>
                <c:pt idx="0">
                  <c:v>578.20652900000005</c:v>
                </c:pt>
                <c:pt idx="1">
                  <c:v>31.334619999999997</c:v>
                </c:pt>
                <c:pt idx="2">
                  <c:v>597.64247799999998</c:v>
                </c:pt>
                <c:pt idx="3">
                  <c:v>45.73263</c:v>
                </c:pt>
                <c:pt idx="4">
                  <c:v>616.82824399999993</c:v>
                </c:pt>
                <c:pt idx="5">
                  <c:v>52.144500000000001</c:v>
                </c:pt>
              </c:numCache>
            </c:numRef>
          </c:val>
        </c:ser>
        <c:ser>
          <c:idx val="10"/>
          <c:order val="10"/>
          <c:tx>
            <c:strRef>
              <c:f>'9'!$A$16</c:f>
              <c:strCache>
                <c:ptCount val="1"/>
                <c:pt idx="0">
                  <c:v>Ostatní kapalná paliva</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0</c:v>
                  </c:pt>
                  <c:pt idx="2">
                    <c:v>0</c:v>
                  </c:pt>
                  <c:pt idx="4">
                    <c:v>0</c:v>
                  </c:pt>
                </c:lvl>
              </c:multiLvlStrCache>
            </c:multiLvlStrRef>
          </c:cat>
          <c:val>
            <c:numRef>
              <c:f>('9'!$B$16:$C$16,'9'!$E$16:$F$16,'9'!$H$16:$I$16)</c:f>
              <c:numCache>
                <c:formatCode>#,##0.0</c:formatCode>
                <c:ptCount val="6"/>
                <c:pt idx="0">
                  <c:v>39.846845000000002</c:v>
                </c:pt>
                <c:pt idx="1">
                  <c:v>37.646991999999997</c:v>
                </c:pt>
                <c:pt idx="2">
                  <c:v>47.177405999999998</c:v>
                </c:pt>
                <c:pt idx="3">
                  <c:v>20.705733000000002</c:v>
                </c:pt>
                <c:pt idx="4">
                  <c:v>50.321161999999994</c:v>
                </c:pt>
                <c:pt idx="5">
                  <c:v>25.388619000000002</c:v>
                </c:pt>
              </c:numCache>
            </c:numRef>
          </c:val>
        </c:ser>
        <c:ser>
          <c:idx val="11"/>
          <c:order val="11"/>
          <c:tx>
            <c:strRef>
              <c:f>'9'!$A$17</c:f>
              <c:strCache>
                <c:ptCount val="1"/>
                <c:pt idx="0">
                  <c:v>Ostatní pevná paliva</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0</c:v>
                  </c:pt>
                  <c:pt idx="2">
                    <c:v>0</c:v>
                  </c:pt>
                  <c:pt idx="4">
                    <c:v>0</c:v>
                  </c:pt>
                </c:lvl>
              </c:multiLvlStrCache>
            </c:multiLvlStrRef>
          </c:cat>
          <c:val>
            <c:numRef>
              <c:f>('9'!$B$17:$C$17,'9'!$E$17:$F$17,'9'!$H$17:$I$17)</c:f>
              <c:numCache>
                <c:formatCode>#,##0.0</c:formatCode>
                <c:ptCount val="6"/>
                <c:pt idx="0">
                  <c:v>286.34202883966702</c:v>
                </c:pt>
                <c:pt idx="1">
                  <c:v>201.85248200000001</c:v>
                </c:pt>
                <c:pt idx="2">
                  <c:v>272.64817278638424</c:v>
                </c:pt>
                <c:pt idx="3">
                  <c:v>147.57473300000001</c:v>
                </c:pt>
                <c:pt idx="4">
                  <c:v>316.10635732674507</c:v>
                </c:pt>
                <c:pt idx="5">
                  <c:v>175.13818799999999</c:v>
                </c:pt>
              </c:numCache>
            </c:numRef>
          </c:val>
        </c:ser>
        <c:ser>
          <c:idx val="12"/>
          <c:order val="12"/>
          <c:tx>
            <c:strRef>
              <c:f>'9'!$A$18</c:f>
              <c:strCache>
                <c:ptCount val="1"/>
                <c:pt idx="0">
                  <c:v>Ostatní plyny</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0</c:v>
                  </c:pt>
                  <c:pt idx="2">
                    <c:v>0</c:v>
                  </c:pt>
                  <c:pt idx="4">
                    <c:v>0</c:v>
                  </c:pt>
                </c:lvl>
              </c:multiLvlStrCache>
            </c:multiLvlStrRef>
          </c:cat>
          <c:val>
            <c:numRef>
              <c:f>('9'!$B$18:$C$18,'9'!$E$18:$F$18,'9'!$H$18:$I$18)</c:f>
              <c:numCache>
                <c:formatCode>#,##0.0</c:formatCode>
                <c:ptCount val="6"/>
                <c:pt idx="0">
                  <c:v>800.11191699999995</c:v>
                </c:pt>
                <c:pt idx="1">
                  <c:v>412.13887900000003</c:v>
                </c:pt>
                <c:pt idx="2">
                  <c:v>835.59953500000006</c:v>
                </c:pt>
                <c:pt idx="3">
                  <c:v>408.00080100000002</c:v>
                </c:pt>
                <c:pt idx="4">
                  <c:v>967.29377200000022</c:v>
                </c:pt>
                <c:pt idx="5">
                  <c:v>482.23610400000001</c:v>
                </c:pt>
              </c:numCache>
            </c:numRef>
          </c:val>
        </c:ser>
        <c:ser>
          <c:idx val="13"/>
          <c:order val="13"/>
          <c:tx>
            <c:strRef>
              <c:f>'9'!$A$19</c:f>
              <c:strCache>
                <c:ptCount val="1"/>
                <c:pt idx="0">
                  <c:v>Ostatní</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0</c:v>
                  </c:pt>
                  <c:pt idx="2">
                    <c:v>0</c:v>
                  </c:pt>
                  <c:pt idx="4">
                    <c:v>0</c:v>
                  </c:pt>
                </c:lvl>
              </c:multiLvlStrCache>
            </c:multiLvlStrRef>
          </c:cat>
          <c:val>
            <c:numRef>
              <c:f>('9'!$B$19:$C$19,'9'!$E$19:$F$19,'9'!$H$19:$I$19)</c:f>
              <c:numCache>
                <c:formatCode>#,##0.0</c:formatCode>
                <c:ptCount val="6"/>
                <c:pt idx="0">
                  <c:v>0</c:v>
                </c:pt>
                <c:pt idx="1">
                  <c:v>0</c:v>
                </c:pt>
                <c:pt idx="2">
                  <c:v>0</c:v>
                </c:pt>
                <c:pt idx="3">
                  <c:v>0</c:v>
                </c:pt>
                <c:pt idx="4">
                  <c:v>0</c:v>
                </c:pt>
                <c:pt idx="5">
                  <c:v>0</c:v>
                </c:pt>
              </c:numCache>
            </c:numRef>
          </c:val>
        </c:ser>
        <c:ser>
          <c:idx val="14"/>
          <c:order val="14"/>
          <c:tx>
            <c:strRef>
              <c:f>'9'!$A$20</c:f>
              <c:strCache>
                <c:ptCount val="1"/>
                <c:pt idx="0">
                  <c:v>Topné oleje</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0</c:v>
                  </c:pt>
                  <c:pt idx="2">
                    <c:v>0</c:v>
                  </c:pt>
                  <c:pt idx="4">
                    <c:v>0</c:v>
                  </c:pt>
                </c:lvl>
              </c:multiLvlStrCache>
            </c:multiLvlStrRef>
          </c:cat>
          <c:val>
            <c:numRef>
              <c:f>('9'!$B$20:$C$20,'9'!$E$20:$F$20,'9'!$H$20:$I$20)</c:f>
              <c:numCache>
                <c:formatCode>#,##0.0</c:formatCode>
                <c:ptCount val="6"/>
                <c:pt idx="0">
                  <c:v>15.881082000000001</c:v>
                </c:pt>
                <c:pt idx="1">
                  <c:v>6.3309785999999999</c:v>
                </c:pt>
                <c:pt idx="2">
                  <c:v>22.629094999999989</c:v>
                </c:pt>
                <c:pt idx="3">
                  <c:v>10.918572399999999</c:v>
                </c:pt>
                <c:pt idx="4">
                  <c:v>15.693719999999995</c:v>
                </c:pt>
                <c:pt idx="5">
                  <c:v>7.0142604000000004</c:v>
                </c:pt>
              </c:numCache>
            </c:numRef>
          </c:val>
        </c:ser>
        <c:ser>
          <c:idx val="15"/>
          <c:order val="15"/>
          <c:tx>
            <c:strRef>
              <c:f>'9'!$A$21</c:f>
              <c:strCache>
                <c:ptCount val="1"/>
                <c:pt idx="0">
                  <c:v>Zemní plyn</c:v>
                </c:pt>
              </c:strCache>
            </c:strRef>
          </c:tx>
          <c:invertIfNegative val="0"/>
          <c:cat>
            <c:multiLvlStrRef>
              <c:f>('9'!$B$3:$C$4,'9'!$E$3:$F$4,'9'!$H$3:$I$4)</c:f>
              <c:multiLvlStrCache>
                <c:ptCount val="6"/>
                <c:lvl>
                  <c:pt idx="0">
                    <c:v>Qnetto</c:v>
                  </c:pt>
                  <c:pt idx="1">
                    <c:v>QKVET</c:v>
                  </c:pt>
                  <c:pt idx="2">
                    <c:v>Qnetto</c:v>
                  </c:pt>
                  <c:pt idx="3">
                    <c:v>QKVET</c:v>
                  </c:pt>
                  <c:pt idx="4">
                    <c:v>Qnetto</c:v>
                  </c:pt>
                  <c:pt idx="5">
                    <c:v>QKVET</c:v>
                  </c:pt>
                </c:lvl>
                <c:lvl>
                  <c:pt idx="0">
                    <c:v>0</c:v>
                  </c:pt>
                  <c:pt idx="2">
                    <c:v>0</c:v>
                  </c:pt>
                  <c:pt idx="4">
                    <c:v>0</c:v>
                  </c:pt>
                </c:lvl>
              </c:multiLvlStrCache>
            </c:multiLvlStrRef>
          </c:cat>
          <c:val>
            <c:numRef>
              <c:f>('9'!$B$21:$C$21,'9'!$E$21:$F$21,'9'!$H$21:$I$21)</c:f>
              <c:numCache>
                <c:formatCode>#,##0.0</c:formatCode>
                <c:ptCount val="6"/>
                <c:pt idx="0">
                  <c:v>2416.0215875563317</c:v>
                </c:pt>
                <c:pt idx="1">
                  <c:v>1019.289537</c:v>
                </c:pt>
                <c:pt idx="2">
                  <c:v>3392.0294798856189</c:v>
                </c:pt>
                <c:pt idx="3">
                  <c:v>1368.085568</c:v>
                </c:pt>
                <c:pt idx="4">
                  <c:v>4019.8718019052535</c:v>
                </c:pt>
                <c:pt idx="5">
                  <c:v>1544.1035440000001</c:v>
                </c:pt>
              </c:numCache>
            </c:numRef>
          </c:val>
        </c:ser>
        <c:dLbls>
          <c:showLegendKey val="0"/>
          <c:showVal val="0"/>
          <c:showCatName val="0"/>
          <c:showSerName val="0"/>
          <c:showPercent val="0"/>
          <c:showBubbleSize val="0"/>
        </c:dLbls>
        <c:gapWidth val="104"/>
        <c:overlap val="100"/>
        <c:axId val="284081536"/>
        <c:axId val="284087424"/>
      </c:barChart>
      <c:catAx>
        <c:axId val="284081536"/>
        <c:scaling>
          <c:orientation val="minMax"/>
        </c:scaling>
        <c:delete val="0"/>
        <c:axPos val="b"/>
        <c:numFmt formatCode="General" sourceLinked="1"/>
        <c:majorTickMark val="none"/>
        <c:minorTickMark val="none"/>
        <c:tickLblPos val="nextTo"/>
        <c:txPr>
          <a:bodyPr/>
          <a:lstStyle/>
          <a:p>
            <a:pPr>
              <a:defRPr sz="900"/>
            </a:pPr>
            <a:endParaRPr lang="cs-CZ"/>
          </a:p>
        </c:txPr>
        <c:crossAx val="284087424"/>
        <c:crosses val="autoZero"/>
        <c:auto val="1"/>
        <c:lblAlgn val="ctr"/>
        <c:lblOffset val="100"/>
        <c:noMultiLvlLbl val="0"/>
      </c:catAx>
      <c:valAx>
        <c:axId val="28408742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40815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z KVET</a:t>
            </a:r>
          </a:p>
        </c:rich>
      </c:tx>
      <c:layout/>
      <c:overlay val="0"/>
    </c:title>
    <c:autoTitleDeleted val="0"/>
    <c:plotArea>
      <c:layout>
        <c:manualLayout>
          <c:layoutTarget val="inner"/>
          <c:xMode val="edge"/>
          <c:yMode val="edge"/>
          <c:x val="0.23950992125984252"/>
          <c:y val="0.12881318413030871"/>
          <c:w val="0.55564682414698163"/>
          <c:h val="0.77280492769486231"/>
        </c:manualLayout>
      </c:layout>
      <c:doughnutChart>
        <c:varyColors val="1"/>
        <c:ser>
          <c:idx val="0"/>
          <c:order val="0"/>
          <c:dLbls>
            <c:dLbl>
              <c:idx val="1"/>
              <c:layout>
                <c:manualLayout>
                  <c:x val="1.5216170260079095E-2"/>
                  <c:y val="-1.1368549578960843E-2"/>
                </c:manualLayout>
              </c:layout>
              <c:showLegendKey val="0"/>
              <c:showVal val="0"/>
              <c:showCatName val="0"/>
              <c:showSerName val="0"/>
              <c:showPercent val="1"/>
              <c:showBubbleSize val="0"/>
            </c:dLbl>
            <c:dLbl>
              <c:idx val="3"/>
              <c:delete val="1"/>
            </c:dLbl>
            <c:dLbl>
              <c:idx val="4"/>
              <c:delete val="1"/>
            </c:dLbl>
            <c:dLbl>
              <c:idx val="5"/>
              <c:delete val="1"/>
            </c:dLbl>
            <c:dLbl>
              <c:idx val="7"/>
              <c:layout>
                <c:manualLayout>
                  <c:x val="-5.1240792836849861E-2"/>
                  <c:y val="-0.19867223014288143"/>
                </c:manualLayout>
              </c:layout>
              <c:tx>
                <c:rich>
                  <a:bodyPr/>
                  <a:lstStyle/>
                  <a:p>
                    <a:r>
                      <a:rPr lang="en-US"/>
                      <a:t>0,</a:t>
                    </a:r>
                    <a:r>
                      <a:rPr lang="cs-CZ"/>
                      <a:t>2</a:t>
                    </a:r>
                    <a:r>
                      <a:rPr lang="en-US"/>
                      <a:t>%</a:t>
                    </a:r>
                  </a:p>
                </c:rich>
              </c:tx>
              <c:showLegendKey val="0"/>
              <c:showVal val="0"/>
              <c:showCatName val="0"/>
              <c:showSerName val="0"/>
              <c:showPercent val="1"/>
              <c:showBubbleSize val="0"/>
            </c:dLbl>
            <c:dLbl>
              <c:idx val="8"/>
              <c:layout>
                <c:manualLayout>
                  <c:x val="-0.11405750461467744"/>
                  <c:y val="-5.9027439097399187E-2"/>
                </c:manualLayout>
              </c:layout>
              <c:tx>
                <c:rich>
                  <a:bodyPr/>
                  <a:lstStyle/>
                  <a:p>
                    <a:r>
                      <a:rPr lang="en-US"/>
                      <a:t>0,</a:t>
                    </a:r>
                    <a:r>
                      <a:rPr lang="cs-CZ"/>
                      <a:t>3</a:t>
                    </a:r>
                    <a:r>
                      <a:rPr lang="en-US"/>
                      <a:t>%</a:t>
                    </a:r>
                  </a:p>
                </c:rich>
              </c:tx>
              <c:showLegendKey val="0"/>
              <c:showVal val="0"/>
              <c:showCatName val="0"/>
              <c:showSerName val="0"/>
              <c:showPercent val="1"/>
              <c:showBubbleSize val="0"/>
            </c:dLbl>
            <c:dLbl>
              <c:idx val="9"/>
              <c:layout>
                <c:manualLayout>
                  <c:x val="-0.1211929211064094"/>
                  <c:y val="7.417708698986461E-3"/>
                </c:manualLayout>
              </c:layout>
              <c:showLegendKey val="0"/>
              <c:showVal val="0"/>
              <c:showCatName val="0"/>
              <c:showSerName val="0"/>
              <c:showPercent val="1"/>
              <c:showBubbleSize val="0"/>
            </c:dLbl>
            <c:dLbl>
              <c:idx val="10"/>
              <c:delete val="1"/>
            </c:dLbl>
            <c:dLbl>
              <c:idx val="13"/>
              <c:delete val="1"/>
            </c:dLbl>
            <c:dLbl>
              <c:idx val="14"/>
              <c:delete val="1"/>
            </c:dLbl>
            <c:numFmt formatCode="0.0%" sourceLinked="0"/>
            <c:showLegendKey val="0"/>
            <c:showVal val="0"/>
            <c:showCatName val="0"/>
            <c:showSerName val="0"/>
            <c:showPercent val="1"/>
            <c:showBubbleSize val="0"/>
            <c:showLeaderLines val="1"/>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#,##0.0</c:formatCode>
                <c:ptCount val="16"/>
                <c:pt idx="0">
                  <c:v>2753.5016031999999</c:v>
                </c:pt>
                <c:pt idx="1">
                  <c:v>582.41712700000005</c:v>
                </c:pt>
                <c:pt idx="2">
                  <c:v>4248.3158206000007</c:v>
                </c:pt>
                <c:pt idx="3">
                  <c:v>0</c:v>
                </c:pt>
                <c:pt idx="4">
                  <c:v>0</c:v>
                </c:pt>
                <c:pt idx="5">
                  <c:v>0</c:v>
                </c:pt>
                <c:pt idx="6">
                  <c:v>17726.977760000002</c:v>
                </c:pt>
                <c:pt idx="7">
                  <c:v>0</c:v>
                </c:pt>
                <c:pt idx="8">
                  <c:v>0</c:v>
                </c:pt>
                <c:pt idx="9">
                  <c:v>129.21174999999999</c:v>
                </c:pt>
                <c:pt idx="10">
                  <c:v>83.741343999999998</c:v>
                </c:pt>
                <c:pt idx="11">
                  <c:v>524.56540300000006</c:v>
                </c:pt>
                <c:pt idx="12">
                  <c:v>1302.3757840000001</c:v>
                </c:pt>
                <c:pt idx="13">
                  <c:v>0</c:v>
                </c:pt>
                <c:pt idx="14">
                  <c:v>24.263811399999998</c:v>
                </c:pt>
                <c:pt idx="15">
                  <c:v>3931.4786490000001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'10.1'!$B$3:$D$3</c:f>
              <c:strCache>
                <c:ptCount val="1"/>
                <c:pt idx="0">
                  <c:v>I. čtvrtletí 2018</c:v>
                </c:pt>
              </c:strCache>
            </c:strRef>
          </c:tx>
          <c:invertIfNegative val="0"/>
          <c:cat>
            <c:strRef>
              <c:f>'10.1'!$B$4:$D$4</c:f>
              <c:strCache>
                <c:ptCount val="3"/>
                <c:pt idx="0">
                  <c:v>Leden</c:v>
                </c:pt>
                <c:pt idx="1">
                  <c:v>Únor</c:v>
                </c:pt>
                <c:pt idx="2">
                  <c:v>Březen</c:v>
                </c:pt>
              </c:strCache>
            </c:strRef>
          </c:cat>
          <c:val>
            <c:numRef>
              <c:f>'10.1'!$B$6:$D$6</c:f>
              <c:numCache>
                <c:formatCode>#,##0.0</c:formatCode>
                <c:ptCount val="3"/>
                <c:pt idx="0">
                  <c:v>20093.802195418848</c:v>
                </c:pt>
                <c:pt idx="1">
                  <c:v>19774.447635910845</c:v>
                </c:pt>
                <c:pt idx="2">
                  <c:v>19535.15762830562</c:v>
                </c:pt>
              </c:numCache>
            </c:numRef>
          </c:val>
        </c:ser>
        <c:ser>
          <c:idx val="1"/>
          <c:order val="1"/>
          <c:tx>
            <c:strRef>
              <c:f>'10.1'!$E$3:$G$3</c:f>
              <c:strCache>
                <c:ptCount val="1"/>
                <c:pt idx="0">
                  <c:v>I. čtvrtletí 2017</c:v>
                </c:pt>
              </c:strCache>
            </c:strRef>
          </c:tx>
          <c:invertIfNegative val="0"/>
          <c:cat>
            <c:strRef>
              <c:f>'10.1'!$B$4:$D$4</c:f>
              <c:strCache>
                <c:ptCount val="3"/>
                <c:pt idx="0">
                  <c:v>Leden</c:v>
                </c:pt>
                <c:pt idx="1">
                  <c:v>Únor</c:v>
                </c:pt>
                <c:pt idx="2">
                  <c:v>Březen</c:v>
                </c:pt>
              </c:strCache>
            </c:strRef>
          </c:cat>
          <c:val>
            <c:numRef>
              <c:f>'10.1'!$E$6:$G$6</c:f>
              <c:numCache>
                <c:formatCode>#,##0.0</c:formatCode>
                <c:ptCount val="3"/>
                <c:pt idx="0">
                  <c:v>24714.3</c:v>
                </c:pt>
                <c:pt idx="1">
                  <c:v>18536.400000000001</c:v>
                </c:pt>
                <c:pt idx="2">
                  <c:v>16053.4</c:v>
                </c:pt>
              </c:numCache>
            </c:numRef>
          </c:val>
        </c:ser>
        <c:ser>
          <c:idx val="2"/>
          <c:order val="2"/>
          <c:tx>
            <c:strRef>
              <c:f>'10.1'!$H$3:$J$3</c:f>
              <c:strCache>
                <c:ptCount val="1"/>
                <c:pt idx="0">
                  <c:v>Rozdíl (2018 - 2017)</c:v>
                </c:pt>
              </c:strCache>
            </c:strRef>
          </c:tx>
          <c:invertIfNegative val="0"/>
          <c:cat>
            <c:strRef>
              <c:f>'10.1'!$B$4:$D$4</c:f>
              <c:strCache>
                <c:ptCount val="3"/>
                <c:pt idx="0">
                  <c:v>Leden</c:v>
                </c:pt>
                <c:pt idx="1">
                  <c:v>Únor</c:v>
                </c:pt>
                <c:pt idx="2">
                  <c:v>Březen</c:v>
                </c:pt>
              </c:strCache>
            </c:strRef>
          </c:cat>
          <c:val>
            <c:numRef>
              <c:f>'10.1'!$H$6:$J$6</c:f>
              <c:numCache>
                <c:formatCode>#,##0.0</c:formatCode>
                <c:ptCount val="3"/>
                <c:pt idx="0">
                  <c:v>-4620.4978045811513</c:v>
                </c:pt>
                <c:pt idx="1">
                  <c:v>1238.0476359108434</c:v>
                </c:pt>
                <c:pt idx="2">
                  <c:v>3481.7576283056205</c:v>
                </c:pt>
              </c:numCache>
            </c:numRef>
          </c:val>
        </c:ser>
        <c:dLbls>
          <c:showLegendKey val="0"/>
          <c:showVal val="0"/>
          <c:showCatName val="0"/>
          <c:showSerName val="0"/>
          <c:showPercent val="0"/>
          <c:showBubbleSize val="0"/>
        </c:dLbls>
        <c:gapWidth val="100"/>
        <c:overlap val="-10"/>
        <c:axId val="289127040"/>
        <c:axId val="289128832"/>
      </c:barChart>
      <c:catAx>
        <c:axId val="289127040"/>
        <c:scaling>
          <c:orientation val="minMax"/>
        </c:scaling>
        <c:delete val="0"/>
        <c:axPos val="b"/>
        <c:numFmt formatCode="General" sourceLinked="1"/>
        <c:majorTickMark val="none"/>
        <c:minorTickMark val="none"/>
        <c:tickLblPos val="low"/>
        <c:txPr>
          <a:bodyPr/>
          <a:lstStyle/>
          <a:p>
            <a:pPr>
              <a:defRPr sz="900"/>
            </a:pPr>
            <a:endParaRPr lang="cs-CZ"/>
          </a:p>
        </c:txPr>
        <c:crossAx val="289128832"/>
        <c:crosses val="autoZero"/>
        <c:auto val="1"/>
        <c:lblAlgn val="ctr"/>
        <c:lblOffset val="100"/>
        <c:noMultiLvlLbl val="0"/>
      </c:catAx>
      <c:valAx>
        <c:axId val="289128832"/>
        <c:scaling>
          <c:orientation val="minMax"/>
          <c:max val="30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289127040"/>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'10.1'!$B$3:$D$3</c:f>
              <c:strCache>
                <c:ptCount val="1"/>
                <c:pt idx="0">
                  <c:v>I. čtvrtletí 2018</c:v>
                </c:pt>
              </c:strCache>
            </c:strRef>
          </c:tx>
          <c:invertIfNegative val="0"/>
          <c:cat>
            <c:strRef>
              <c:f>'10.1'!$B$4:$D$4</c:f>
              <c:strCache>
                <c:ptCount val="3"/>
                <c:pt idx="0">
                  <c:v>Leden</c:v>
                </c:pt>
                <c:pt idx="1">
                  <c:v>Únor</c:v>
                </c:pt>
                <c:pt idx="2">
                  <c:v>Březen</c:v>
                </c:pt>
              </c:strCache>
            </c:strRef>
          </c:cat>
          <c:val>
            <c:numRef>
              <c:f>'10.1'!$B$8:$D$8</c:f>
              <c:numCache>
                <c:formatCode>#,##0.0</c:formatCode>
                <c:ptCount val="3"/>
                <c:pt idx="0">
                  <c:v>12352.052337099543</c:v>
                </c:pt>
                <c:pt idx="1">
                  <c:v>13032.732553299895</c:v>
                </c:pt>
                <c:pt idx="2">
                  <c:v>12515.116852406891</c:v>
                </c:pt>
              </c:numCache>
            </c:numRef>
          </c:val>
        </c:ser>
        <c:ser>
          <c:idx val="1"/>
          <c:order val="1"/>
          <c:tx>
            <c:strRef>
              <c:f>'10.1'!$E$3:$G$3</c:f>
              <c:strCache>
                <c:ptCount val="1"/>
                <c:pt idx="0">
                  <c:v>I. čtvrtletí 2017</c:v>
                </c:pt>
              </c:strCache>
            </c:strRef>
          </c:tx>
          <c:invertIfNegative val="0"/>
          <c:cat>
            <c:strRef>
              <c:f>'10.1'!$B$4:$D$4</c:f>
              <c:strCache>
                <c:ptCount val="3"/>
                <c:pt idx="0">
                  <c:v>Leden</c:v>
                </c:pt>
                <c:pt idx="1">
                  <c:v>Únor</c:v>
                </c:pt>
                <c:pt idx="2">
                  <c:v>Březen</c:v>
                </c:pt>
              </c:strCache>
            </c:strRef>
          </c:cat>
          <c:val>
            <c:numRef>
              <c:f>'10.1'!$E$8:$G$8</c:f>
              <c:numCache>
                <c:formatCode>#,##0.0</c:formatCode>
                <c:ptCount val="3"/>
                <c:pt idx="0">
                  <c:v>16416.5</c:v>
                </c:pt>
                <c:pt idx="1">
                  <c:v>11608</c:v>
                </c:pt>
                <c:pt idx="2">
                  <c:v>9326.7999999999993</c:v>
                </c:pt>
              </c:numCache>
            </c:numRef>
          </c:val>
        </c:ser>
        <c:ser>
          <c:idx val="2"/>
          <c:order val="2"/>
          <c:tx>
            <c:strRef>
              <c:f>'10.1'!$H$3:$J$3</c:f>
              <c:strCache>
                <c:ptCount val="1"/>
                <c:pt idx="0">
                  <c:v>Rozdíl (2018 - 2017)</c:v>
                </c:pt>
              </c:strCache>
            </c:strRef>
          </c:tx>
          <c:invertIfNegative val="0"/>
          <c:cat>
            <c:strRef>
              <c:f>'10.1'!$B$4:$D$4</c:f>
              <c:strCache>
                <c:ptCount val="3"/>
                <c:pt idx="0">
                  <c:v>Leden</c:v>
                </c:pt>
                <c:pt idx="1">
                  <c:v>Únor</c:v>
                </c:pt>
                <c:pt idx="2">
                  <c:v>Březen</c:v>
                </c:pt>
              </c:strCache>
            </c:strRef>
          </c:cat>
          <c:val>
            <c:numRef>
              <c:f>'10.1'!$H$8:$J$8</c:f>
              <c:numCache>
                <c:formatCode>#,##0.0</c:formatCode>
                <c:ptCount val="3"/>
                <c:pt idx="0">
                  <c:v>-4064.4476629004566</c:v>
                </c:pt>
                <c:pt idx="1">
                  <c:v>1424.7325532998948</c:v>
                </c:pt>
                <c:pt idx="2">
                  <c:v>3188.3168524068915</c:v>
                </c:pt>
              </c:numCache>
            </c:numRef>
          </c:val>
        </c:ser>
        <c:dLbls>
          <c:showLegendKey val="0"/>
          <c:showVal val="0"/>
          <c:showCatName val="0"/>
          <c:showSerName val="0"/>
          <c:showPercent val="0"/>
          <c:showBubbleSize val="0"/>
        </c:dLbls>
        <c:gapWidth val="100"/>
        <c:overlap val="-10"/>
        <c:axId val="289556352"/>
        <c:axId val="289557888"/>
      </c:barChart>
      <c:catAx>
        <c:axId val="289556352"/>
        <c:scaling>
          <c:orientation val="minMax"/>
        </c:scaling>
        <c:delete val="0"/>
        <c:axPos val="b"/>
        <c:numFmt formatCode="General" sourceLinked="1"/>
        <c:majorTickMark val="none"/>
        <c:minorTickMark val="none"/>
        <c:tickLblPos val="low"/>
        <c:txPr>
          <a:bodyPr/>
          <a:lstStyle/>
          <a:p>
            <a:pPr>
              <a:defRPr sz="900"/>
            </a:pPr>
            <a:endParaRPr lang="cs-CZ"/>
          </a:p>
        </c:txPr>
        <c:crossAx val="289557888"/>
        <c:crosses val="autoZero"/>
        <c:auto val="1"/>
        <c:lblAlgn val="ctr"/>
        <c:lblOffset val="100"/>
        <c:noMultiLvlLbl val="0"/>
      </c:catAx>
      <c:valAx>
        <c:axId val="289557888"/>
        <c:scaling>
          <c:orientation val="minMax"/>
          <c:max val="30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289556352"/>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'10.1'!$B$14:$D$14</c:f>
              <c:strCache>
                <c:ptCount val="1"/>
                <c:pt idx="0">
                  <c:v>II. čtvrtletí 2018</c:v>
                </c:pt>
              </c:strCache>
            </c:strRef>
          </c:tx>
          <c:invertIfNegative val="0"/>
          <c:cat>
            <c:strRef>
              <c:f>'10.1'!$B$15:$D$15</c:f>
              <c:strCache>
                <c:ptCount val="3"/>
                <c:pt idx="0">
                  <c:v>Duben</c:v>
                </c:pt>
                <c:pt idx="1">
                  <c:v>Květen</c:v>
                </c:pt>
                <c:pt idx="2">
                  <c:v>Červen</c:v>
                </c:pt>
              </c:strCache>
            </c:strRef>
          </c:cat>
          <c:val>
            <c:numRef>
              <c:f>'10.1'!$B$17:$D$17</c:f>
              <c:numCache>
                <c:formatCode>#,##0.0</c:formatCode>
                <c:ptCount val="3"/>
                <c:pt idx="0">
                  <c:v>11051.156638</c:v>
                </c:pt>
                <c:pt idx="1">
                  <c:v>9067.5696679999965</c:v>
                </c:pt>
                <c:pt idx="2">
                  <c:v>8283.6799360000005</c:v>
                </c:pt>
              </c:numCache>
            </c:numRef>
          </c:val>
        </c:ser>
        <c:ser>
          <c:idx val="1"/>
          <c:order val="1"/>
          <c:tx>
            <c:strRef>
              <c:f>'10.1'!$E$14:$G$14</c:f>
              <c:strCache>
                <c:ptCount val="1"/>
                <c:pt idx="0">
                  <c:v>II. čtvrtletí 2017</c:v>
                </c:pt>
              </c:strCache>
            </c:strRef>
          </c:tx>
          <c:invertIfNegative val="0"/>
          <c:cat>
            <c:strRef>
              <c:f>'10.1'!$B$15:$D$15</c:f>
              <c:strCache>
                <c:ptCount val="3"/>
                <c:pt idx="0">
                  <c:v>Duben</c:v>
                </c:pt>
                <c:pt idx="1">
                  <c:v>Květen</c:v>
                </c:pt>
                <c:pt idx="2">
                  <c:v>Červen</c:v>
                </c:pt>
              </c:strCache>
            </c:strRef>
          </c:cat>
          <c:val>
            <c:numRef>
              <c:f>'10.1'!$E$17:$G$17</c:f>
              <c:numCache>
                <c:formatCode>#,##0.0</c:formatCode>
                <c:ptCount val="3"/>
                <c:pt idx="0">
                  <c:v>14105.7</c:v>
                </c:pt>
                <c:pt idx="1">
                  <c:v>10974.1</c:v>
                </c:pt>
                <c:pt idx="2">
                  <c:v>8405</c:v>
                </c:pt>
              </c:numCache>
            </c:numRef>
          </c:val>
        </c:ser>
        <c:ser>
          <c:idx val="2"/>
          <c:order val="2"/>
          <c:tx>
            <c:strRef>
              <c:f>'10.1'!$H$14:$J$14</c:f>
              <c:strCache>
                <c:ptCount val="1"/>
                <c:pt idx="0">
                  <c:v>Rozdíl (2018 - 2017)</c:v>
                </c:pt>
              </c:strCache>
            </c:strRef>
          </c:tx>
          <c:invertIfNegative val="0"/>
          <c:cat>
            <c:strRef>
              <c:f>'10.1'!$B$15:$D$15</c:f>
              <c:strCache>
                <c:ptCount val="3"/>
                <c:pt idx="0">
                  <c:v>Duben</c:v>
                </c:pt>
                <c:pt idx="1">
                  <c:v>Květen</c:v>
                </c:pt>
                <c:pt idx="2">
                  <c:v>Červen</c:v>
                </c:pt>
              </c:strCache>
            </c:strRef>
          </c:cat>
          <c:val>
            <c:numRef>
              <c:f>'10.1'!$H$17:$J$17</c:f>
              <c:numCache>
                <c:formatCode>#,##0.0</c:formatCode>
                <c:ptCount val="3"/>
                <c:pt idx="0">
                  <c:v>-3054.5433620000003</c:v>
                </c:pt>
                <c:pt idx="1">
                  <c:v>-1906.5303320000039</c:v>
                </c:pt>
                <c:pt idx="2">
                  <c:v>-121.32006399999955</c:v>
                </c:pt>
              </c:numCache>
            </c:numRef>
          </c:val>
        </c:ser>
        <c:dLbls>
          <c:showLegendKey val="0"/>
          <c:showVal val="0"/>
          <c:showCatName val="0"/>
          <c:showSerName val="0"/>
          <c:showPercent val="0"/>
          <c:showBubbleSize val="0"/>
        </c:dLbls>
        <c:gapWidth val="100"/>
        <c:overlap val="-10"/>
        <c:axId val="289600640"/>
        <c:axId val="289602176"/>
      </c:barChart>
      <c:catAx>
        <c:axId val="289600640"/>
        <c:scaling>
          <c:orientation val="minMax"/>
        </c:scaling>
        <c:delete val="0"/>
        <c:axPos val="b"/>
        <c:numFmt formatCode="General" sourceLinked="1"/>
        <c:majorTickMark val="none"/>
        <c:minorTickMark val="none"/>
        <c:tickLblPos val="low"/>
        <c:txPr>
          <a:bodyPr/>
          <a:lstStyle/>
          <a:p>
            <a:pPr>
              <a:defRPr sz="900"/>
            </a:pPr>
            <a:endParaRPr lang="cs-CZ"/>
          </a:p>
        </c:txPr>
        <c:crossAx val="289602176"/>
        <c:crosses val="autoZero"/>
        <c:auto val="1"/>
        <c:lblAlgn val="ctr"/>
        <c:lblOffset val="100"/>
        <c:noMultiLvlLbl val="0"/>
      </c:catAx>
      <c:valAx>
        <c:axId val="289602176"/>
        <c:scaling>
          <c:orientation val="minMax"/>
          <c:max val="15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289600640"/>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'10.1'!$B$14:$D$14</c:f>
              <c:strCache>
                <c:ptCount val="1"/>
                <c:pt idx="0">
                  <c:v>II. čtvrtletí 2018</c:v>
                </c:pt>
              </c:strCache>
            </c:strRef>
          </c:tx>
          <c:invertIfNegative val="0"/>
          <c:cat>
            <c:strRef>
              <c:f>'10.1'!$B$15:$D$15</c:f>
              <c:strCache>
                <c:ptCount val="3"/>
                <c:pt idx="0">
                  <c:v>Duben</c:v>
                </c:pt>
                <c:pt idx="1">
                  <c:v>Květen</c:v>
                </c:pt>
                <c:pt idx="2">
                  <c:v>Červen</c:v>
                </c:pt>
              </c:strCache>
            </c:strRef>
          </c:cat>
          <c:val>
            <c:numRef>
              <c:f>'10.1'!$B$19:$D$19</c:f>
              <c:numCache>
                <c:formatCode>#,##0.0</c:formatCode>
                <c:ptCount val="3"/>
                <c:pt idx="0">
                  <c:v>5419.7560549999998</c:v>
                </c:pt>
                <c:pt idx="1">
                  <c:v>3699.9961249999997</c:v>
                </c:pt>
                <c:pt idx="2">
                  <c:v>3114.0898660000003</c:v>
                </c:pt>
              </c:numCache>
            </c:numRef>
          </c:val>
        </c:ser>
        <c:ser>
          <c:idx val="1"/>
          <c:order val="1"/>
          <c:tx>
            <c:strRef>
              <c:f>'10.1'!$E$14:$G$14</c:f>
              <c:strCache>
                <c:ptCount val="1"/>
                <c:pt idx="0">
                  <c:v>II. čtvrtletí 2017</c:v>
                </c:pt>
              </c:strCache>
            </c:strRef>
          </c:tx>
          <c:invertIfNegative val="0"/>
          <c:cat>
            <c:strRef>
              <c:f>'10.1'!$B$15:$D$15</c:f>
              <c:strCache>
                <c:ptCount val="3"/>
                <c:pt idx="0">
                  <c:v>Duben</c:v>
                </c:pt>
                <c:pt idx="1">
                  <c:v>Květen</c:v>
                </c:pt>
                <c:pt idx="2">
                  <c:v>Červen</c:v>
                </c:pt>
              </c:strCache>
            </c:strRef>
          </c:cat>
          <c:val>
            <c:numRef>
              <c:f>'10.1'!$E$19:$G$19</c:f>
              <c:numCache>
                <c:formatCode>#,##0.0</c:formatCode>
                <c:ptCount val="3"/>
                <c:pt idx="0">
                  <c:v>7792.2</c:v>
                </c:pt>
                <c:pt idx="1">
                  <c:v>5009.3999999999996</c:v>
                </c:pt>
                <c:pt idx="2">
                  <c:v>3145.4</c:v>
                </c:pt>
              </c:numCache>
            </c:numRef>
          </c:val>
        </c:ser>
        <c:ser>
          <c:idx val="2"/>
          <c:order val="2"/>
          <c:tx>
            <c:strRef>
              <c:f>'10.1'!$H$14:$J$14</c:f>
              <c:strCache>
                <c:ptCount val="1"/>
                <c:pt idx="0">
                  <c:v>Rozdíl (2018 - 2017)</c:v>
                </c:pt>
              </c:strCache>
            </c:strRef>
          </c:tx>
          <c:invertIfNegative val="0"/>
          <c:cat>
            <c:strRef>
              <c:f>'10.1'!$B$15:$D$15</c:f>
              <c:strCache>
                <c:ptCount val="3"/>
                <c:pt idx="0">
                  <c:v>Duben</c:v>
                </c:pt>
                <c:pt idx="1">
                  <c:v>Květen</c:v>
                </c:pt>
                <c:pt idx="2">
                  <c:v>Červen</c:v>
                </c:pt>
              </c:strCache>
            </c:strRef>
          </c:cat>
          <c:val>
            <c:numRef>
              <c:f>'10.1'!$H$19:$J$19</c:f>
              <c:numCache>
                <c:formatCode>#,##0.0</c:formatCode>
                <c:ptCount val="3"/>
                <c:pt idx="0">
                  <c:v>-2372.443945</c:v>
                </c:pt>
                <c:pt idx="1">
                  <c:v>-1309.403875</c:v>
                </c:pt>
                <c:pt idx="2">
                  <c:v>-31.310133999999834</c:v>
                </c:pt>
              </c:numCache>
            </c:numRef>
          </c:val>
        </c:ser>
        <c:dLbls>
          <c:showLegendKey val="0"/>
          <c:showVal val="0"/>
          <c:showCatName val="0"/>
          <c:showSerName val="0"/>
          <c:showPercent val="0"/>
          <c:showBubbleSize val="0"/>
        </c:dLbls>
        <c:gapWidth val="100"/>
        <c:overlap val="-10"/>
        <c:axId val="290681216"/>
        <c:axId val="290682752"/>
      </c:barChart>
      <c:catAx>
        <c:axId val="290681216"/>
        <c:scaling>
          <c:orientation val="minMax"/>
        </c:scaling>
        <c:delete val="0"/>
        <c:axPos val="b"/>
        <c:numFmt formatCode="General" sourceLinked="1"/>
        <c:majorTickMark val="none"/>
        <c:minorTickMark val="none"/>
        <c:tickLblPos val="low"/>
        <c:txPr>
          <a:bodyPr/>
          <a:lstStyle/>
          <a:p>
            <a:pPr>
              <a:defRPr sz="900"/>
            </a:pPr>
            <a:endParaRPr lang="cs-CZ"/>
          </a:p>
        </c:txPr>
        <c:crossAx val="290682752"/>
        <c:crosses val="autoZero"/>
        <c:auto val="1"/>
        <c:lblAlgn val="ctr"/>
        <c:lblOffset val="100"/>
        <c:noMultiLvlLbl val="0"/>
      </c:catAx>
      <c:valAx>
        <c:axId val="290682752"/>
        <c:scaling>
          <c:orientation val="minMax"/>
          <c:max val="15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290681216"/>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'10.2'!$B$3:$D$3</c:f>
              <c:strCache>
                <c:ptCount val="1"/>
                <c:pt idx="0">
                  <c:v>III. čtvrtletí 2018</c:v>
                </c:pt>
              </c:strCache>
            </c:strRef>
          </c:tx>
          <c:invertIfNegative val="0"/>
          <c:cat>
            <c:strRef>
              <c:f>'10.2'!$B$4:$D$4</c:f>
              <c:strCache>
                <c:ptCount val="3"/>
                <c:pt idx="0">
                  <c:v>Červenec</c:v>
                </c:pt>
                <c:pt idx="1">
                  <c:v>Srpen</c:v>
                </c:pt>
                <c:pt idx="2">
                  <c:v>Září</c:v>
                </c:pt>
              </c:strCache>
            </c:strRef>
          </c:cat>
          <c:val>
            <c:numRef>
              <c:f>'10.2'!$B$6:$D$6</c:f>
              <c:numCache>
                <c:formatCode>#,##0.0</c:formatCode>
                <c:ptCount val="3"/>
                <c:pt idx="0">
                  <c:v>7852.5140154948494</c:v>
                </c:pt>
                <c:pt idx="1">
                  <c:v>7692.3225415928555</c:v>
                </c:pt>
                <c:pt idx="2">
                  <c:v>8617.4721525931527</c:v>
                </c:pt>
              </c:numCache>
            </c:numRef>
          </c:val>
        </c:ser>
        <c:ser>
          <c:idx val="1"/>
          <c:order val="1"/>
          <c:tx>
            <c:strRef>
              <c:f>'10.2'!$E$3:$G$3</c:f>
              <c:strCache>
                <c:ptCount val="1"/>
                <c:pt idx="0">
                  <c:v>III. čtvrtletí 2017</c:v>
                </c:pt>
              </c:strCache>
            </c:strRef>
          </c:tx>
          <c:invertIfNegative val="0"/>
          <c:cat>
            <c:strRef>
              <c:f>'10.2'!$B$4:$D$4</c:f>
              <c:strCache>
                <c:ptCount val="3"/>
                <c:pt idx="0">
                  <c:v>Červenec</c:v>
                </c:pt>
                <c:pt idx="1">
                  <c:v>Srpen</c:v>
                </c:pt>
                <c:pt idx="2">
                  <c:v>Září</c:v>
                </c:pt>
              </c:strCache>
            </c:strRef>
          </c:cat>
          <c:val>
            <c:numRef>
              <c:f>'10.2'!$E$6:$G$6</c:f>
              <c:numCache>
                <c:formatCode>#,##0.0</c:formatCode>
                <c:ptCount val="3"/>
                <c:pt idx="0">
                  <c:v>7799.3</c:v>
                </c:pt>
                <c:pt idx="1">
                  <c:v>7997.9</c:v>
                </c:pt>
                <c:pt idx="2">
                  <c:v>10305.5</c:v>
                </c:pt>
              </c:numCache>
            </c:numRef>
          </c:val>
        </c:ser>
        <c:ser>
          <c:idx val="2"/>
          <c:order val="2"/>
          <c:tx>
            <c:strRef>
              <c:f>'10.2'!$H$3:$J$3</c:f>
              <c:strCache>
                <c:ptCount val="1"/>
                <c:pt idx="0">
                  <c:v>Rozdíl (2018 - 2017)</c:v>
                </c:pt>
              </c:strCache>
            </c:strRef>
          </c:tx>
          <c:invertIfNegative val="0"/>
          <c:cat>
            <c:strRef>
              <c:f>'10.2'!$B$4:$D$4</c:f>
              <c:strCache>
                <c:ptCount val="3"/>
                <c:pt idx="0">
                  <c:v>Červenec</c:v>
                </c:pt>
                <c:pt idx="1">
                  <c:v>Srpen</c:v>
                </c:pt>
                <c:pt idx="2">
                  <c:v>Září</c:v>
                </c:pt>
              </c:strCache>
            </c:strRef>
          </c:cat>
          <c:val>
            <c:numRef>
              <c:f>'10.2'!$H$6:$J$6</c:f>
              <c:numCache>
                <c:formatCode>#,##0.0</c:formatCode>
                <c:ptCount val="3"/>
                <c:pt idx="0">
                  <c:v>53.214015494849264</c:v>
                </c:pt>
                <c:pt idx="1">
                  <c:v>-305.57745840714415</c:v>
                </c:pt>
                <c:pt idx="2">
                  <c:v>-1688.0278474068473</c:v>
                </c:pt>
              </c:numCache>
            </c:numRef>
          </c:val>
        </c:ser>
        <c:dLbls>
          <c:showLegendKey val="0"/>
          <c:showVal val="0"/>
          <c:showCatName val="0"/>
          <c:showSerName val="0"/>
          <c:showPercent val="0"/>
          <c:showBubbleSize val="0"/>
        </c:dLbls>
        <c:gapWidth val="100"/>
        <c:overlap val="-10"/>
        <c:axId val="291266560"/>
        <c:axId val="291268096"/>
      </c:barChart>
      <c:catAx>
        <c:axId val="291266560"/>
        <c:scaling>
          <c:orientation val="minMax"/>
        </c:scaling>
        <c:delete val="0"/>
        <c:axPos val="b"/>
        <c:numFmt formatCode="General" sourceLinked="1"/>
        <c:majorTickMark val="none"/>
        <c:minorTickMark val="none"/>
        <c:tickLblPos val="low"/>
        <c:txPr>
          <a:bodyPr/>
          <a:lstStyle/>
          <a:p>
            <a:pPr>
              <a:defRPr sz="900"/>
            </a:pPr>
            <a:endParaRPr lang="cs-CZ"/>
          </a:p>
        </c:txPr>
        <c:crossAx val="291268096"/>
        <c:crosses val="autoZero"/>
        <c:auto val="1"/>
        <c:lblAlgn val="ctr"/>
        <c:lblOffset val="100"/>
        <c:noMultiLvlLbl val="0"/>
      </c:catAx>
      <c:valAx>
        <c:axId val="291268096"/>
        <c:scaling>
          <c:orientation val="minMax"/>
          <c:max val="12000"/>
          <c:min val="-2000"/>
        </c:scaling>
        <c:delete val="0"/>
        <c:axPos val="l"/>
        <c:majorGridlines/>
        <c:numFmt formatCode="#,##0" sourceLinked="0"/>
        <c:majorTickMark val="out"/>
        <c:minorTickMark val="none"/>
        <c:tickLblPos val="nextTo"/>
        <c:spPr>
          <a:ln>
            <a:noFill/>
          </a:ln>
        </c:spPr>
        <c:txPr>
          <a:bodyPr/>
          <a:lstStyle/>
          <a:p>
            <a:pPr>
              <a:defRPr sz="900"/>
            </a:pPr>
            <a:endParaRPr lang="cs-CZ"/>
          </a:p>
        </c:txPr>
        <c:crossAx val="291266560"/>
        <c:crosses val="autoZero"/>
        <c:crossBetween val="between"/>
        <c:majorUnit val="2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'10.2'!$B$14:$D$14</c:f>
              <c:strCache>
                <c:ptCount val="1"/>
                <c:pt idx="0">
                  <c:v>IV. čtvrtletí 2018</c:v>
                </c:pt>
              </c:strCache>
            </c:strRef>
          </c:tx>
          <c:invertIfNegative val="0"/>
          <c:cat>
            <c:strRef>
              <c:f>'10.2'!$B$15:$D$15</c:f>
              <c:strCache>
                <c:ptCount val="3"/>
                <c:pt idx="0">
                  <c:v>Říjen</c:v>
                </c:pt>
                <c:pt idx="1">
                  <c:v>Listopad</c:v>
                </c:pt>
                <c:pt idx="2">
                  <c:v>Prosinec</c:v>
                </c:pt>
              </c:strCache>
            </c:strRef>
          </c:cat>
          <c:val>
            <c:numRef>
              <c:f>'10.2'!$B$17:$D$17</c:f>
              <c:numCache>
                <c:formatCode>#,##0.0</c:formatCode>
                <c:ptCount val="3"/>
                <c:pt idx="0">
                  <c:v>13008.186848395995</c:v>
                </c:pt>
                <c:pt idx="1">
                  <c:v>16607.274446672003</c:v>
                </c:pt>
                <c:pt idx="2">
                  <c:v>19958.238369232</c:v>
                </c:pt>
              </c:numCache>
            </c:numRef>
          </c:val>
        </c:ser>
        <c:ser>
          <c:idx val="1"/>
          <c:order val="1"/>
          <c:tx>
            <c:strRef>
              <c:f>'10.2'!$E$14:$G$14</c:f>
              <c:strCache>
                <c:ptCount val="1"/>
                <c:pt idx="0">
                  <c:v>IV. čtvrtletí 2017</c:v>
                </c:pt>
              </c:strCache>
            </c:strRef>
          </c:tx>
          <c:invertIfNegative val="0"/>
          <c:cat>
            <c:strRef>
              <c:f>'10.2'!$B$15:$D$15</c:f>
              <c:strCache>
                <c:ptCount val="3"/>
                <c:pt idx="0">
                  <c:v>Říjen</c:v>
                </c:pt>
                <c:pt idx="1">
                  <c:v>Listopad</c:v>
                </c:pt>
                <c:pt idx="2">
                  <c:v>Prosinec</c:v>
                </c:pt>
              </c:strCache>
            </c:strRef>
          </c:cat>
          <c:val>
            <c:numRef>
              <c:f>'10.2'!$E$17:$G$17</c:f>
              <c:numCache>
                <c:formatCode>#,##0.0</c:formatCode>
                <c:ptCount val="3"/>
                <c:pt idx="0">
                  <c:v>13386.9</c:v>
                </c:pt>
                <c:pt idx="1">
                  <c:v>17275.3</c:v>
                </c:pt>
                <c:pt idx="2">
                  <c:v>20026</c:v>
                </c:pt>
              </c:numCache>
            </c:numRef>
          </c:val>
        </c:ser>
        <c:ser>
          <c:idx val="2"/>
          <c:order val="2"/>
          <c:tx>
            <c:strRef>
              <c:f>'10.2'!$H$14:$J$14</c:f>
              <c:strCache>
                <c:ptCount val="1"/>
                <c:pt idx="0">
                  <c:v>Rozdíl (2018 - 2017)</c:v>
                </c:pt>
              </c:strCache>
            </c:strRef>
          </c:tx>
          <c:invertIfNegative val="0"/>
          <c:cat>
            <c:strRef>
              <c:f>'10.2'!$B$15:$D$15</c:f>
              <c:strCache>
                <c:ptCount val="3"/>
                <c:pt idx="0">
                  <c:v>Říjen</c:v>
                </c:pt>
                <c:pt idx="1">
                  <c:v>Listopad</c:v>
                </c:pt>
                <c:pt idx="2">
                  <c:v>Prosinec</c:v>
                </c:pt>
              </c:strCache>
            </c:strRef>
          </c:cat>
          <c:val>
            <c:numRef>
              <c:f>'10.2'!$H$17:$J$17</c:f>
              <c:numCache>
                <c:formatCode>#,##0.0</c:formatCode>
                <c:ptCount val="3"/>
                <c:pt idx="0">
                  <c:v>-378.71315160400445</c:v>
                </c:pt>
                <c:pt idx="1">
                  <c:v>-668.02555332799602</c:v>
                </c:pt>
                <c:pt idx="2">
                  <c:v>-67.761630768000032</c:v>
                </c:pt>
              </c:numCache>
            </c:numRef>
          </c:val>
        </c:ser>
        <c:dLbls>
          <c:showLegendKey val="0"/>
          <c:showVal val="0"/>
          <c:showCatName val="0"/>
          <c:showSerName val="0"/>
          <c:showPercent val="0"/>
          <c:showBubbleSize val="0"/>
        </c:dLbls>
        <c:gapWidth val="100"/>
        <c:overlap val="-10"/>
        <c:axId val="291290112"/>
        <c:axId val="291291904"/>
      </c:barChart>
      <c:catAx>
        <c:axId val="291290112"/>
        <c:scaling>
          <c:orientation val="minMax"/>
        </c:scaling>
        <c:delete val="0"/>
        <c:axPos val="b"/>
        <c:numFmt formatCode="General" sourceLinked="1"/>
        <c:majorTickMark val="none"/>
        <c:minorTickMark val="none"/>
        <c:tickLblPos val="low"/>
        <c:txPr>
          <a:bodyPr/>
          <a:lstStyle/>
          <a:p>
            <a:pPr>
              <a:defRPr sz="900"/>
            </a:pPr>
            <a:endParaRPr lang="cs-CZ"/>
          </a:p>
        </c:txPr>
        <c:crossAx val="291291904"/>
        <c:crosses val="autoZero"/>
        <c:auto val="1"/>
        <c:lblAlgn val="ctr"/>
        <c:lblOffset val="100"/>
        <c:noMultiLvlLbl val="0"/>
      </c:catAx>
      <c:valAx>
        <c:axId val="291291904"/>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291290112"/>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0.00%</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0.00%</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0.00%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0.00%</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0.00%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0.00%</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0.00%</c:formatCode>
                <c:ptCount val="1"/>
              </c:numCache>
            </c:numRef>
          </c:val>
        </c:ser>
        <c:dLbls>
          <c:showLegendKey val="0"/>
          <c:showVal val="0"/>
          <c:showCatName val="0"/>
          <c:showSerName val="0"/>
          <c:showPercent val="0"/>
          <c:showBubbleSize val="0"/>
        </c:dLbls>
        <c:gapWidth val="150"/>
        <c:axId val="286403968"/>
        <c:axId val="286409856"/>
      </c:barChart>
      <c:catAx>
        <c:axId val="286403968"/>
        <c:scaling>
          <c:orientation val="minMax"/>
        </c:scaling>
        <c:delete val="1"/>
        <c:axPos val="b"/>
        <c:numFmt formatCode="General" sourceLinked="1"/>
        <c:majorTickMark val="out"/>
        <c:minorTickMark val="none"/>
        <c:tickLblPos val="nextTo"/>
        <c:crossAx val="286409856"/>
        <c:crosses val="autoZero"/>
        <c:auto val="1"/>
        <c:lblAlgn val="ctr"/>
        <c:lblOffset val="100"/>
        <c:noMultiLvlLbl val="0"/>
      </c:catAx>
      <c:valAx>
        <c:axId val="286409856"/>
        <c:scaling>
          <c:orientation val="minMax"/>
        </c:scaling>
        <c:delete val="1"/>
        <c:axPos val="l"/>
        <c:numFmt formatCode="0.00%" sourceLinked="1"/>
        <c:majorTickMark val="out"/>
        <c:minorTickMark val="none"/>
        <c:tickLblPos val="nextTo"/>
        <c:crossAx val="2864039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'10.2'!$B$14:$D$14</c:f>
              <c:strCache>
                <c:ptCount val="1"/>
                <c:pt idx="0">
                  <c:v>IV. čtvrtletí 2018</c:v>
                </c:pt>
              </c:strCache>
            </c:strRef>
          </c:tx>
          <c:invertIfNegative val="0"/>
          <c:cat>
            <c:strRef>
              <c:f>'10.2'!$B$15:$D$15</c:f>
              <c:strCache>
                <c:ptCount val="3"/>
                <c:pt idx="0">
                  <c:v>Říjen</c:v>
                </c:pt>
                <c:pt idx="1">
                  <c:v>Listopad</c:v>
                </c:pt>
                <c:pt idx="2">
                  <c:v>Prosinec</c:v>
                </c:pt>
              </c:strCache>
            </c:strRef>
          </c:cat>
          <c:val>
            <c:numRef>
              <c:f>'10.2'!$B$19:$D$19</c:f>
              <c:numCache>
                <c:formatCode>#,##0.0</c:formatCode>
                <c:ptCount val="3"/>
                <c:pt idx="0">
                  <c:v>6718.1669469763783</c:v>
                </c:pt>
                <c:pt idx="1">
                  <c:v>9749.0859179418294</c:v>
                </c:pt>
                <c:pt idx="2">
                  <c:v>12158.677617902931</c:v>
                </c:pt>
              </c:numCache>
            </c:numRef>
          </c:val>
        </c:ser>
        <c:ser>
          <c:idx val="1"/>
          <c:order val="1"/>
          <c:tx>
            <c:strRef>
              <c:f>'10.2'!$E$14:$G$14</c:f>
              <c:strCache>
                <c:ptCount val="1"/>
                <c:pt idx="0">
                  <c:v>IV. čtvrtletí 2017</c:v>
                </c:pt>
              </c:strCache>
            </c:strRef>
          </c:tx>
          <c:invertIfNegative val="0"/>
          <c:cat>
            <c:strRef>
              <c:f>'10.2'!$B$15:$D$15</c:f>
              <c:strCache>
                <c:ptCount val="3"/>
                <c:pt idx="0">
                  <c:v>Říjen</c:v>
                </c:pt>
                <c:pt idx="1">
                  <c:v>Listopad</c:v>
                </c:pt>
                <c:pt idx="2">
                  <c:v>Prosinec</c:v>
                </c:pt>
              </c:strCache>
            </c:strRef>
          </c:cat>
          <c:val>
            <c:numRef>
              <c:f>'10.2'!$E$19:$G$19</c:f>
              <c:numCache>
                <c:formatCode>#,##0.0</c:formatCode>
                <c:ptCount val="3"/>
                <c:pt idx="0">
                  <c:v>7010.1</c:v>
                </c:pt>
                <c:pt idx="1">
                  <c:v>10259.9</c:v>
                </c:pt>
                <c:pt idx="2">
                  <c:v>12370.2</c:v>
                </c:pt>
              </c:numCache>
            </c:numRef>
          </c:val>
        </c:ser>
        <c:ser>
          <c:idx val="2"/>
          <c:order val="2"/>
          <c:tx>
            <c:strRef>
              <c:f>'10.2'!$H$14:$J$14</c:f>
              <c:strCache>
                <c:ptCount val="1"/>
                <c:pt idx="0">
                  <c:v>Rozdíl (2018 - 2017)</c:v>
                </c:pt>
              </c:strCache>
            </c:strRef>
          </c:tx>
          <c:invertIfNegative val="0"/>
          <c:cat>
            <c:strRef>
              <c:f>'10.2'!$B$15:$D$15</c:f>
              <c:strCache>
                <c:ptCount val="3"/>
                <c:pt idx="0">
                  <c:v>Říjen</c:v>
                </c:pt>
                <c:pt idx="1">
                  <c:v>Listopad</c:v>
                </c:pt>
                <c:pt idx="2">
                  <c:v>Prosinec</c:v>
                </c:pt>
              </c:strCache>
            </c:strRef>
          </c:cat>
          <c:val>
            <c:numRef>
              <c:f>'10.2'!$H$19:$J$19</c:f>
              <c:numCache>
                <c:formatCode>#,##0.0</c:formatCode>
                <c:ptCount val="3"/>
                <c:pt idx="0">
                  <c:v>-291.93305302362205</c:v>
                </c:pt>
                <c:pt idx="1">
                  <c:v>-510.81408205817024</c:v>
                </c:pt>
                <c:pt idx="2">
                  <c:v>-211.52238209706957</c:v>
                </c:pt>
              </c:numCache>
            </c:numRef>
          </c:val>
        </c:ser>
        <c:dLbls>
          <c:showLegendKey val="0"/>
          <c:showVal val="0"/>
          <c:showCatName val="0"/>
          <c:showSerName val="0"/>
          <c:showPercent val="0"/>
          <c:showBubbleSize val="0"/>
        </c:dLbls>
        <c:gapWidth val="100"/>
        <c:overlap val="-10"/>
        <c:axId val="290748672"/>
        <c:axId val="290754560"/>
      </c:barChart>
      <c:catAx>
        <c:axId val="290748672"/>
        <c:scaling>
          <c:orientation val="minMax"/>
        </c:scaling>
        <c:delete val="0"/>
        <c:axPos val="b"/>
        <c:numFmt formatCode="General" sourceLinked="1"/>
        <c:majorTickMark val="none"/>
        <c:minorTickMark val="none"/>
        <c:tickLblPos val="low"/>
        <c:txPr>
          <a:bodyPr/>
          <a:lstStyle/>
          <a:p>
            <a:pPr>
              <a:defRPr sz="900"/>
            </a:pPr>
            <a:endParaRPr lang="cs-CZ"/>
          </a:p>
        </c:txPr>
        <c:crossAx val="290754560"/>
        <c:crosses val="autoZero"/>
        <c:auto val="1"/>
        <c:lblAlgn val="ctr"/>
        <c:lblOffset val="100"/>
        <c:noMultiLvlLbl val="0"/>
      </c:catAx>
      <c:valAx>
        <c:axId val="290754560"/>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290748672"/>
        <c:crosses val="autoZero"/>
        <c:crossBetween val="between"/>
        <c:majorUnit val="5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layout/>
      <c:overlay val="0"/>
    </c:title>
    <c:autoTitleDeleted val="0"/>
    <c:plotArea>
      <c:layout/>
      <c:barChart>
        <c:barDir val="col"/>
        <c:grouping val="clustered"/>
        <c:varyColors val="0"/>
        <c:ser>
          <c:idx val="0"/>
          <c:order val="0"/>
          <c:tx>
            <c:strRef>
              <c:f>'10.2'!$B$3:$D$3</c:f>
              <c:strCache>
                <c:ptCount val="1"/>
                <c:pt idx="0">
                  <c:v>III. čtvrtletí 2018</c:v>
                </c:pt>
              </c:strCache>
            </c:strRef>
          </c:tx>
          <c:invertIfNegative val="0"/>
          <c:cat>
            <c:strRef>
              <c:f>'10.2'!$B$4:$D$4</c:f>
              <c:strCache>
                <c:ptCount val="3"/>
                <c:pt idx="0">
                  <c:v>Červenec</c:v>
                </c:pt>
                <c:pt idx="1">
                  <c:v>Srpen</c:v>
                </c:pt>
                <c:pt idx="2">
                  <c:v>Září</c:v>
                </c:pt>
              </c:strCache>
            </c:strRef>
          </c:cat>
          <c:val>
            <c:numRef>
              <c:f>'10.2'!$B$8:$D$8</c:f>
              <c:numCache>
                <c:formatCode>#,##0.0</c:formatCode>
                <c:ptCount val="3"/>
                <c:pt idx="0">
                  <c:v>2990.005201015103</c:v>
                </c:pt>
                <c:pt idx="1">
                  <c:v>2945.0658272416931</c:v>
                </c:pt>
                <c:pt idx="2">
                  <c:v>3620.6313942868283</c:v>
                </c:pt>
              </c:numCache>
            </c:numRef>
          </c:val>
        </c:ser>
        <c:ser>
          <c:idx val="1"/>
          <c:order val="1"/>
          <c:tx>
            <c:strRef>
              <c:f>'10.2'!$E$3:$G$3</c:f>
              <c:strCache>
                <c:ptCount val="1"/>
                <c:pt idx="0">
                  <c:v>III. čtvrtletí 2017</c:v>
                </c:pt>
              </c:strCache>
            </c:strRef>
          </c:tx>
          <c:invertIfNegative val="0"/>
          <c:cat>
            <c:strRef>
              <c:f>'10.2'!$B$4:$D$4</c:f>
              <c:strCache>
                <c:ptCount val="3"/>
                <c:pt idx="0">
                  <c:v>Červenec</c:v>
                </c:pt>
                <c:pt idx="1">
                  <c:v>Srpen</c:v>
                </c:pt>
                <c:pt idx="2">
                  <c:v>Září</c:v>
                </c:pt>
              </c:strCache>
            </c:strRef>
          </c:cat>
          <c:val>
            <c:numRef>
              <c:f>'10.2'!$E$8:$G$8</c:f>
              <c:numCache>
                <c:formatCode>#,##0.0</c:formatCode>
                <c:ptCount val="3"/>
                <c:pt idx="0">
                  <c:v>2988.2</c:v>
                </c:pt>
                <c:pt idx="1">
                  <c:v>3053.6</c:v>
                </c:pt>
                <c:pt idx="2">
                  <c:v>4753.3</c:v>
                </c:pt>
              </c:numCache>
            </c:numRef>
          </c:val>
        </c:ser>
        <c:ser>
          <c:idx val="2"/>
          <c:order val="2"/>
          <c:tx>
            <c:strRef>
              <c:f>'10.2'!$H$3:$J$3</c:f>
              <c:strCache>
                <c:ptCount val="1"/>
                <c:pt idx="0">
                  <c:v>Rozdíl (2018 - 2017)</c:v>
                </c:pt>
              </c:strCache>
            </c:strRef>
          </c:tx>
          <c:invertIfNegative val="0"/>
          <c:cat>
            <c:strRef>
              <c:f>'10.2'!$B$4:$D$4</c:f>
              <c:strCache>
                <c:ptCount val="3"/>
                <c:pt idx="0">
                  <c:v>Červenec</c:v>
                </c:pt>
                <c:pt idx="1">
                  <c:v>Srpen</c:v>
                </c:pt>
                <c:pt idx="2">
                  <c:v>Září</c:v>
                </c:pt>
              </c:strCache>
            </c:strRef>
          </c:cat>
          <c:val>
            <c:numRef>
              <c:f>'10.2'!$H$8:$J$8</c:f>
              <c:numCache>
                <c:formatCode>#,##0.0</c:formatCode>
                <c:ptCount val="3"/>
                <c:pt idx="0">
                  <c:v>1.8052010151031936</c:v>
                </c:pt>
                <c:pt idx="1">
                  <c:v>-108.5341727583068</c:v>
                </c:pt>
                <c:pt idx="2">
                  <c:v>-1132.6686057131719</c:v>
                </c:pt>
              </c:numCache>
            </c:numRef>
          </c:val>
        </c:ser>
        <c:dLbls>
          <c:showLegendKey val="0"/>
          <c:showVal val="0"/>
          <c:showCatName val="0"/>
          <c:showSerName val="0"/>
          <c:showPercent val="0"/>
          <c:showBubbleSize val="0"/>
        </c:dLbls>
        <c:gapWidth val="100"/>
        <c:overlap val="-10"/>
        <c:axId val="290866688"/>
        <c:axId val="290868224"/>
      </c:barChart>
      <c:catAx>
        <c:axId val="290866688"/>
        <c:scaling>
          <c:orientation val="minMax"/>
        </c:scaling>
        <c:delete val="0"/>
        <c:axPos val="b"/>
        <c:numFmt formatCode="General" sourceLinked="1"/>
        <c:majorTickMark val="none"/>
        <c:minorTickMark val="none"/>
        <c:tickLblPos val="low"/>
        <c:txPr>
          <a:bodyPr/>
          <a:lstStyle/>
          <a:p>
            <a:pPr>
              <a:defRPr sz="900"/>
            </a:pPr>
            <a:endParaRPr lang="cs-CZ"/>
          </a:p>
        </c:txPr>
        <c:crossAx val="290868224"/>
        <c:crosses val="autoZero"/>
        <c:auto val="1"/>
        <c:lblAlgn val="ctr"/>
        <c:lblOffset val="100"/>
        <c:noMultiLvlLbl val="0"/>
      </c:catAx>
      <c:valAx>
        <c:axId val="290868224"/>
        <c:scaling>
          <c:orientation val="minMax"/>
          <c:max val="12000"/>
          <c:min val="-2000"/>
        </c:scaling>
        <c:delete val="0"/>
        <c:axPos val="l"/>
        <c:majorGridlines/>
        <c:numFmt formatCode="#,##0" sourceLinked="0"/>
        <c:majorTickMark val="out"/>
        <c:minorTickMark val="none"/>
        <c:tickLblPos val="nextTo"/>
        <c:spPr>
          <a:ln>
            <a:noFill/>
          </a:ln>
        </c:spPr>
        <c:txPr>
          <a:bodyPr/>
          <a:lstStyle/>
          <a:p>
            <a:pPr>
              <a:defRPr sz="900"/>
            </a:pPr>
            <a:endParaRPr lang="cs-CZ"/>
          </a:p>
        </c:txPr>
        <c:crossAx val="290866688"/>
        <c:crosses val="autoZero"/>
        <c:crossBetween val="between"/>
        <c:majorUnit val="2000"/>
      </c:valAx>
    </c:plotArea>
    <c:legend>
      <c:legendPos val="b"/>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baseline="0"/>
              <a:t>uhlí</a:t>
            </a:r>
            <a:r>
              <a:rPr lang="en-US" sz="1000"/>
              <a:t> na </a:t>
            </a:r>
            <a:r>
              <a:rPr lang="cs-CZ" sz="1000"/>
              <a:t>dodávkách tepla</a:t>
            </a:r>
            <a:endParaRPr lang="en-US" sz="1000"/>
          </a:p>
        </c:rich>
      </c:tx>
      <c:layout>
        <c:manualLayout>
          <c:xMode val="edge"/>
          <c:yMode val="edge"/>
          <c:x val="0.1356477012954026"/>
          <c:y val="7.5122299853363408E-3"/>
        </c:manualLayout>
      </c:layout>
      <c:overlay val="1"/>
    </c:title>
    <c:autoTitleDeleted val="0"/>
    <c:plotArea>
      <c:layout>
        <c:manualLayout>
          <c:layoutTarget val="inner"/>
          <c:xMode val="edge"/>
          <c:yMode val="edge"/>
          <c:x val="0.28611209889086447"/>
          <c:y val="0.30733919676051508"/>
          <c:w val="0.46404411142155616"/>
          <c:h val="0.52073703602710841"/>
        </c:manualLayout>
      </c:layout>
      <c:doughnutChart>
        <c:varyColors val="1"/>
        <c:ser>
          <c:idx val="0"/>
          <c:order val="0"/>
          <c:dLbls>
            <c:dLbl>
              <c:idx val="0"/>
              <c:layout>
                <c:manualLayout>
                  <c:x val="1.6129032258064516E-2"/>
                  <c:y val="-0.11256820580838431"/>
                </c:manualLayout>
              </c:layout>
              <c:numFmt formatCode="0.0%" sourceLinked="0"/>
              <c:spPr/>
              <c:txPr>
                <a:bodyPr/>
                <a:lstStyle/>
                <a:p>
                  <a:pPr>
                    <a:defRPr sz="900"/>
                  </a:pPr>
                  <a:endParaRPr lang="cs-CZ"/>
                </a:p>
              </c:txPr>
              <c:showLegendKey val="0"/>
              <c:showVal val="1"/>
              <c:showCatName val="0"/>
              <c:showSerName val="0"/>
              <c:showPercent val="0"/>
              <c:showBubbleSize val="0"/>
            </c:dLbl>
            <c:dLbl>
              <c:idx val="2"/>
              <c:layout>
                <c:manualLayout>
                  <c:x val="0.13440817881635764"/>
                  <c:y val="-5.1989856657352451E-2"/>
                </c:manualLayout>
              </c:layout>
              <c:numFmt formatCode="0.0%" sourceLinked="0"/>
              <c:spPr/>
              <c:txPr>
                <a:bodyPr/>
                <a:lstStyle/>
                <a:p>
                  <a:pPr>
                    <a:defRPr sz="900"/>
                  </a:pPr>
                  <a:endParaRPr lang="cs-CZ"/>
                </a:p>
              </c:txPr>
              <c:showLegendKey val="0"/>
              <c:showVal val="1"/>
              <c:showCatName val="0"/>
              <c:showSerName val="0"/>
              <c:showPercent val="0"/>
              <c:showBubbleSize val="0"/>
            </c:dLbl>
            <c:dLbl>
              <c:idx val="5"/>
              <c:delete val="1"/>
            </c:dLbl>
            <c:dLbl>
              <c:idx val="6"/>
              <c:delete val="1"/>
            </c:dLbl>
            <c:dLbl>
              <c:idx val="7"/>
              <c:delete val="1"/>
            </c:dLbl>
            <c:txPr>
              <a:bodyPr/>
              <a:lstStyle/>
              <a:p>
                <a:pPr>
                  <a:defRPr sz="900"/>
                </a:pPr>
                <a:endParaRPr lang="cs-CZ"/>
              </a:p>
            </c:txPr>
            <c:showLegendKey val="0"/>
            <c:showVal val="1"/>
            <c:showCatName val="0"/>
            <c:showSerName val="0"/>
            <c:showPercent val="0"/>
            <c:showBubbleSize val="0"/>
            <c:showLeaderLines val="1"/>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3.4556392774701137E-3</c:v>
                </c:pt>
                <c:pt idx="1">
                  <c:v>0.20983298406753645</c:v>
                </c:pt>
                <c:pt idx="2">
                  <c:v>3.7858810149953579E-3</c:v>
                </c:pt>
                <c:pt idx="3">
                  <c:v>6.9660884591142905E-2</c:v>
                </c:pt>
                <c:pt idx="4">
                  <c:v>0.71316034692220387</c:v>
                </c:pt>
                <c:pt idx="5">
                  <c:v>1.0426412665135098E-4</c:v>
                </c:pt>
                <c:pt idx="6">
                  <c:v>0</c:v>
                </c:pt>
                <c:pt idx="7">
                  <c:v>0</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Bilance tepla </a:t>
            </a:r>
            <a:r>
              <a:rPr lang="en-US" sz="1000"/>
              <a:t>[</a:t>
            </a:r>
            <a:r>
              <a:rPr lang="cs-CZ" sz="1000"/>
              <a:t>TJ</a:t>
            </a:r>
            <a:r>
              <a:rPr lang="en-US" sz="1000"/>
              <a:t>]</a:t>
            </a:r>
            <a:endParaRPr lang="cs-CZ" sz="1000"/>
          </a:p>
        </c:rich>
      </c:tx>
      <c:layout/>
      <c:overlay val="0"/>
    </c:title>
    <c:autoTitleDeleted val="0"/>
    <c:plotArea>
      <c:layout/>
      <c:barChart>
        <c:barDir val="col"/>
        <c:grouping val="stacked"/>
        <c:varyColors val="0"/>
        <c:ser>
          <c:idx val="0"/>
          <c:order val="0"/>
          <c:tx>
            <c:strRef>
              <c:f>'3'!$A$18</c:f>
              <c:strCache>
                <c:ptCount val="1"/>
                <c:pt idx="0">
                  <c:v>Výroba tepla brutto</c:v>
                </c:pt>
              </c:strCache>
            </c:strRef>
          </c:tx>
          <c:invertIfNegative val="0"/>
          <c:val>
            <c:numRef>
              <c:f>'3'!$B$18:$M$18</c:f>
              <c:numCache>
                <c:formatCode>#,##0.0</c:formatCode>
                <c:ptCount val="12"/>
                <c:pt idx="0">
                  <c:v>20093.802195418848</c:v>
                </c:pt>
                <c:pt idx="1">
                  <c:v>19774.447635910845</c:v>
                </c:pt>
                <c:pt idx="2">
                  <c:v>19535.15762830562</c:v>
                </c:pt>
                <c:pt idx="3">
                  <c:v>11051.156638</c:v>
                </c:pt>
                <c:pt idx="4">
                  <c:v>9067.5696679999965</c:v>
                </c:pt>
                <c:pt idx="5">
                  <c:v>8283.6799360000005</c:v>
                </c:pt>
                <c:pt idx="6">
                  <c:v>7852.5140154948494</c:v>
                </c:pt>
                <c:pt idx="7">
                  <c:v>7692.3225415928555</c:v>
                </c:pt>
                <c:pt idx="8">
                  <c:v>8617.4721525931527</c:v>
                </c:pt>
                <c:pt idx="9">
                  <c:v>13008.186848395995</c:v>
                </c:pt>
                <c:pt idx="10">
                  <c:v>16607.274446672003</c:v>
                </c:pt>
                <c:pt idx="11">
                  <c:v>19958.238369232</c:v>
                </c:pt>
              </c:numCache>
            </c:numRef>
          </c:val>
        </c:ser>
        <c:ser>
          <c:idx val="1"/>
          <c:order val="1"/>
          <c:tx>
            <c:strRef>
              <c:f>'3'!$A$19</c:f>
              <c:strCache>
                <c:ptCount val="1"/>
                <c:pt idx="0">
                  <c:v>Technologická vlastní spotřeba tepla </c:v>
                </c:pt>
              </c:strCache>
            </c:strRef>
          </c:tx>
          <c:invertIfNegative val="0"/>
          <c:val>
            <c:numRef>
              <c:f>'3'!$B$19:$M$19</c:f>
              <c:numCache>
                <c:formatCode>#,##0.0</c:formatCode>
                <c:ptCount val="12"/>
                <c:pt idx="0">
                  <c:v>-1134.3127999999981</c:v>
                </c:pt>
                <c:pt idx="1">
                  <c:v>-963.65700400000026</c:v>
                </c:pt>
                <c:pt idx="2">
                  <c:v>-981.37464200000056</c:v>
                </c:pt>
                <c:pt idx="3">
                  <c:v>-918.51606600000025</c:v>
                </c:pt>
                <c:pt idx="4">
                  <c:v>-814.16746999999918</c:v>
                </c:pt>
                <c:pt idx="5">
                  <c:v>-858.16088499999967</c:v>
                </c:pt>
                <c:pt idx="6">
                  <c:v>-768.76464499999997</c:v>
                </c:pt>
                <c:pt idx="7">
                  <c:v>-753.36418100000049</c:v>
                </c:pt>
                <c:pt idx="8">
                  <c:v>-853.04571300000066</c:v>
                </c:pt>
                <c:pt idx="9">
                  <c:v>-910.12842500000011</c:v>
                </c:pt>
                <c:pt idx="10">
                  <c:v>-938.25505499999849</c:v>
                </c:pt>
                <c:pt idx="11">
                  <c:v>-1035.7259519999993</c:v>
                </c:pt>
              </c:numCache>
            </c:numRef>
          </c:val>
        </c:ser>
        <c:ser>
          <c:idx val="2"/>
          <c:order val="2"/>
          <c:tx>
            <c:strRef>
              <c:f>'3'!$A$20</c:f>
              <c:strCache>
                <c:ptCount val="1"/>
                <c:pt idx="0">
                  <c:v>Ztráty</c:v>
                </c:pt>
              </c:strCache>
            </c:strRef>
          </c:tx>
          <c:invertIfNegative val="0"/>
          <c:val>
            <c:numRef>
              <c:f>'3'!$B$20:$M$20</c:f>
              <c:numCache>
                <c:formatCode>#,##0.0</c:formatCode>
                <c:ptCount val="12"/>
                <c:pt idx="0">
                  <c:v>-1383.5080051792957</c:v>
                </c:pt>
                <c:pt idx="1">
                  <c:v>-1326.396814670951</c:v>
                </c:pt>
                <c:pt idx="2">
                  <c:v>-1325.6297378587315</c:v>
                </c:pt>
                <c:pt idx="3">
                  <c:v>-1004.2095939999997</c:v>
                </c:pt>
                <c:pt idx="4">
                  <c:v>-940.29993199999956</c:v>
                </c:pt>
                <c:pt idx="5">
                  <c:v>-790.05613000000005</c:v>
                </c:pt>
                <c:pt idx="6">
                  <c:v>-695.22067387974994</c:v>
                </c:pt>
                <c:pt idx="7">
                  <c:v>-704.35595435116534</c:v>
                </c:pt>
                <c:pt idx="8">
                  <c:v>-741.34066530632253</c:v>
                </c:pt>
                <c:pt idx="9">
                  <c:v>-1054.2061672658383</c:v>
                </c:pt>
                <c:pt idx="10">
                  <c:v>-1202.708442056271</c:v>
                </c:pt>
                <c:pt idx="11">
                  <c:v>-1333.9124306250626</c:v>
                </c:pt>
              </c:numCache>
            </c:numRef>
          </c:val>
        </c:ser>
        <c:ser>
          <c:idx val="3"/>
          <c:order val="3"/>
          <c:tx>
            <c:strRef>
              <c:f>'3'!$A$21</c:f>
              <c:strCache>
                <c:ptCount val="1"/>
                <c:pt idx="0">
                  <c:v>Dodávky tepla do vlastního podniku</c:v>
                </c:pt>
              </c:strCache>
            </c:strRef>
          </c:tx>
          <c:invertIfNegative val="0"/>
          <c:val>
            <c:numRef>
              <c:f>'3'!$B$21:$M$21</c:f>
              <c:numCache>
                <c:formatCode>#,##0.0</c:formatCode>
                <c:ptCount val="12"/>
                <c:pt idx="0">
                  <c:v>-5207.5781711399977</c:v>
                </c:pt>
                <c:pt idx="1">
                  <c:v>-4435.3361449399981</c:v>
                </c:pt>
                <c:pt idx="2">
                  <c:v>-4697.8753100399981</c:v>
                </c:pt>
                <c:pt idx="3">
                  <c:v>-3685.6036530000015</c:v>
                </c:pt>
                <c:pt idx="4">
                  <c:v>-3596.4830059999977</c:v>
                </c:pt>
                <c:pt idx="5">
                  <c:v>-3505.951982999999</c:v>
                </c:pt>
                <c:pt idx="6">
                  <c:v>-3382.5636245999963</c:v>
                </c:pt>
                <c:pt idx="7">
                  <c:v>-3272.8086039999976</c:v>
                </c:pt>
                <c:pt idx="8">
                  <c:v>-3386.5044520000029</c:v>
                </c:pt>
                <c:pt idx="9">
                  <c:v>-4306.3572641537867</c:v>
                </c:pt>
                <c:pt idx="10">
                  <c:v>-4681.4304326738993</c:v>
                </c:pt>
                <c:pt idx="11">
                  <c:v>-5408.9974697040043</c:v>
                </c:pt>
              </c:numCache>
            </c:numRef>
          </c:val>
        </c:ser>
        <c:ser>
          <c:idx val="4"/>
          <c:order val="4"/>
          <c:tx>
            <c:strRef>
              <c:f>'3'!$A$22</c:f>
              <c:strCache>
                <c:ptCount val="1"/>
                <c:pt idx="0">
                  <c:v>Dodávky tepla cizím subjektům</c:v>
                </c:pt>
              </c:strCache>
            </c:strRef>
          </c:tx>
          <c:invertIfNegative val="0"/>
          <c:val>
            <c:numRef>
              <c:f>'3'!$B$22:$M$22</c:f>
              <c:numCache>
                <c:formatCode>#,##0.0</c:formatCode>
                <c:ptCount val="12"/>
                <c:pt idx="0">
                  <c:v>-12352.052337099543</c:v>
                </c:pt>
                <c:pt idx="1">
                  <c:v>-13032.732553299895</c:v>
                </c:pt>
                <c:pt idx="2">
                  <c:v>-12515.116852406891</c:v>
                </c:pt>
                <c:pt idx="3">
                  <c:v>-5419.7560549999998</c:v>
                </c:pt>
                <c:pt idx="4">
                  <c:v>-3699.9961249999997</c:v>
                </c:pt>
                <c:pt idx="5">
                  <c:v>-3114.0898660000003</c:v>
                </c:pt>
                <c:pt idx="6">
                  <c:v>-2990.005201015103</c:v>
                </c:pt>
                <c:pt idx="7">
                  <c:v>-2945.0658272416931</c:v>
                </c:pt>
                <c:pt idx="8">
                  <c:v>-3620.6313942868283</c:v>
                </c:pt>
                <c:pt idx="9">
                  <c:v>-6718.1669469763783</c:v>
                </c:pt>
                <c:pt idx="10">
                  <c:v>-9749.0859179418294</c:v>
                </c:pt>
                <c:pt idx="11">
                  <c:v>-12158.677617902931</c:v>
                </c:pt>
              </c:numCache>
            </c:numRef>
          </c:val>
        </c:ser>
        <c:ser>
          <c:idx val="5"/>
          <c:order val="5"/>
          <c:tx>
            <c:strRef>
              <c:f>'3'!$A$23</c:f>
              <c:strCache>
                <c:ptCount val="1"/>
                <c:pt idx="0">
                  <c:v>Bilanční rozdíl</c:v>
                </c:pt>
              </c:strCache>
            </c:strRef>
          </c:tx>
          <c:invertIfNegative val="0"/>
          <c:val>
            <c:numRef>
              <c:f>'3'!$B$23:$M$23</c:f>
              <c:numCache>
                <c:formatCode>#,##0.0</c:formatCode>
                <c:ptCount val="12"/>
                <c:pt idx="0">
                  <c:v>-16.350882000013371</c:v>
                </c:pt>
                <c:pt idx="1">
                  <c:v>-16.325118999999177</c:v>
                </c:pt>
                <c:pt idx="2">
                  <c:v>-15.161086000001887</c:v>
                </c:pt>
                <c:pt idx="3">
                  <c:v>-23.071269999998549</c:v>
                </c:pt>
                <c:pt idx="4">
                  <c:v>-16.62313500000073</c:v>
                </c:pt>
                <c:pt idx="5">
                  <c:v>-15.421072000001914</c:v>
                </c:pt>
                <c:pt idx="6">
                  <c:v>-15.959871000000476</c:v>
                </c:pt>
                <c:pt idx="7">
                  <c:v>-16.727974999998423</c:v>
                </c:pt>
                <c:pt idx="8">
                  <c:v>-15.94992799999909</c:v>
                </c:pt>
                <c:pt idx="9">
                  <c:v>-19.328044999991107</c:v>
                </c:pt>
                <c:pt idx="10">
                  <c:v>-35.794599000004382</c:v>
                </c:pt>
                <c:pt idx="11">
                  <c:v>-20.924898999999641</c:v>
                </c:pt>
              </c:numCache>
            </c:numRef>
          </c:val>
        </c:ser>
        <c:dLbls>
          <c:showLegendKey val="0"/>
          <c:showVal val="0"/>
          <c:showCatName val="0"/>
          <c:showSerName val="0"/>
          <c:showPercent val="0"/>
          <c:showBubbleSize val="0"/>
        </c:dLbls>
        <c:gapWidth val="104"/>
        <c:overlap val="100"/>
        <c:axId val="227147136"/>
        <c:axId val="238257280"/>
      </c:barChart>
      <c:catAx>
        <c:axId val="227147136"/>
        <c:scaling>
          <c:orientation val="minMax"/>
        </c:scaling>
        <c:delete val="0"/>
        <c:axPos val="b"/>
        <c:majorTickMark val="none"/>
        <c:minorTickMark val="none"/>
        <c:tickLblPos val="low"/>
        <c:txPr>
          <a:bodyPr/>
          <a:lstStyle/>
          <a:p>
            <a:pPr>
              <a:defRPr sz="900"/>
            </a:pPr>
            <a:endParaRPr lang="cs-CZ"/>
          </a:p>
        </c:txPr>
        <c:crossAx val="238257280"/>
        <c:crosses val="autoZero"/>
        <c:auto val="1"/>
        <c:lblAlgn val="ctr"/>
        <c:lblOffset val="100"/>
        <c:noMultiLvlLbl val="0"/>
      </c:catAx>
      <c:valAx>
        <c:axId val="238257280"/>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22714713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uhlí </a:t>
            </a:r>
            <a:r>
              <a:rPr lang="en-US" sz="1000"/>
              <a:t>[</a:t>
            </a:r>
            <a:r>
              <a:rPr lang="cs-CZ" sz="1000"/>
              <a:t>GJ</a:t>
            </a:r>
            <a:r>
              <a:rPr lang="en-US" sz="1000"/>
              <a:t>]</a:t>
            </a:r>
          </a:p>
        </c:rich>
      </c:tx>
      <c:layout>
        <c:manualLayout>
          <c:xMode val="edge"/>
          <c:yMode val="edge"/>
          <c:x val="0.28527758465510089"/>
          <c:y val="0"/>
        </c:manualLayout>
      </c:layout>
      <c:overlay val="1"/>
    </c:title>
    <c:autoTitleDeleted val="0"/>
    <c:plotArea>
      <c:layout>
        <c:manualLayout>
          <c:layoutTarget val="inner"/>
          <c:xMode val="edge"/>
          <c:yMode val="edge"/>
          <c:x val="0.14918381912787218"/>
          <c:y val="0.198089705453485"/>
          <c:w val="0.85081618087212785"/>
          <c:h val="0.60623015456401286"/>
        </c:manualLayout>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spPr>
              <a:solidFill>
                <a:srgbClr val="FFC000"/>
              </a:solidFill>
            </c:spPr>
          </c:dPt>
          <c:cat>
            <c:strRef>
              <c:f>'5.4'!$B$4:$D$4</c:f>
              <c:strCache>
                <c:ptCount val="3"/>
                <c:pt idx="0">
                  <c:v>Říjen</c:v>
                </c:pt>
                <c:pt idx="1">
                  <c:v>Listopad</c:v>
                </c:pt>
                <c:pt idx="2">
                  <c:v>Prosinec</c:v>
                </c:pt>
              </c:strCache>
            </c:strRef>
          </c:cat>
          <c:val>
            <c:numRef>
              <c:f>'5.4'!$B$7:$D$7</c:f>
              <c:numCache>
                <c:formatCode>#,##0.0</c:formatCode>
                <c:ptCount val="3"/>
                <c:pt idx="0">
                  <c:v>3373</c:v>
                </c:pt>
                <c:pt idx="1">
                  <c:v>24663</c:v>
                </c:pt>
                <c:pt idx="2">
                  <c:v>32835</c:v>
                </c:pt>
              </c:numCache>
            </c:numRef>
          </c:val>
        </c:ser>
        <c:ser>
          <c:idx val="1"/>
          <c:order val="1"/>
          <c:tx>
            <c:strRef>
              <c:f>'5.4'!$A$8</c:f>
              <c:strCache>
                <c:ptCount val="1"/>
                <c:pt idx="0">
                  <c:v>Černé uhlí průmyslové</c:v>
                </c:pt>
              </c:strCache>
            </c:strRef>
          </c:tx>
          <c:invertIfNegative val="0"/>
          <c:cat>
            <c:strRef>
              <c:f>'5.4'!$B$4:$D$4</c:f>
              <c:strCache>
                <c:ptCount val="3"/>
                <c:pt idx="0">
                  <c:v>Říjen</c:v>
                </c:pt>
                <c:pt idx="1">
                  <c:v>Listopad</c:v>
                </c:pt>
                <c:pt idx="2">
                  <c:v>Prosinec</c:v>
                </c:pt>
              </c:strCache>
            </c:strRef>
          </c:cat>
          <c:val>
            <c:numRef>
              <c:f>'5.4'!$B$8:$D$8</c:f>
              <c:numCache>
                <c:formatCode>#,##0.0</c:formatCode>
                <c:ptCount val="3"/>
                <c:pt idx="0">
                  <c:v>806698.35999999975</c:v>
                </c:pt>
                <c:pt idx="1">
                  <c:v>1234609.1460000002</c:v>
                </c:pt>
                <c:pt idx="2">
                  <c:v>1654895.2940000002</c:v>
                </c:pt>
              </c:numCache>
            </c:numRef>
          </c:val>
        </c:ser>
        <c:ser>
          <c:idx val="2"/>
          <c:order val="2"/>
          <c:tx>
            <c:strRef>
              <c:f>'5.4'!$A$9</c:f>
              <c:strCache>
                <c:ptCount val="1"/>
                <c:pt idx="0">
                  <c:v>Černouhelné kaly a granulát</c:v>
                </c:pt>
              </c:strCache>
            </c:strRef>
          </c:tx>
          <c:invertIfNegative val="0"/>
          <c:cat>
            <c:strRef>
              <c:f>'5.4'!$B$4:$D$4</c:f>
              <c:strCache>
                <c:ptCount val="3"/>
                <c:pt idx="0">
                  <c:v>Říjen</c:v>
                </c:pt>
                <c:pt idx="1">
                  <c:v>Listopad</c:v>
                </c:pt>
                <c:pt idx="2">
                  <c:v>Prosinec</c:v>
                </c:pt>
              </c:strCache>
            </c:strRef>
          </c:cat>
          <c:val>
            <c:numRef>
              <c:f>'5.4'!$B$9:$D$9</c:f>
              <c:numCache>
                <c:formatCode>#,##0.0</c:formatCode>
                <c:ptCount val="3"/>
                <c:pt idx="0">
                  <c:v>13589.127</c:v>
                </c:pt>
                <c:pt idx="1">
                  <c:v>19453.55</c:v>
                </c:pt>
                <c:pt idx="2">
                  <c:v>33645.523000000001</c:v>
                </c:pt>
              </c:numCache>
            </c:numRef>
          </c:val>
        </c:ser>
        <c:ser>
          <c:idx val="3"/>
          <c:order val="3"/>
          <c:tx>
            <c:strRef>
              <c:f>'5.4'!$A$10</c:f>
              <c:strCache>
                <c:ptCount val="1"/>
                <c:pt idx="0">
                  <c:v>Hnědé uhlí tříděné</c:v>
                </c:pt>
              </c:strCache>
            </c:strRef>
          </c:tx>
          <c:invertIfNegative val="0"/>
          <c:cat>
            <c:strRef>
              <c:f>'5.4'!$B$4:$D$4</c:f>
              <c:strCache>
                <c:ptCount val="3"/>
                <c:pt idx="0">
                  <c:v>Říjen</c:v>
                </c:pt>
                <c:pt idx="1">
                  <c:v>Listopad</c:v>
                </c:pt>
                <c:pt idx="2">
                  <c:v>Prosinec</c:v>
                </c:pt>
              </c:strCache>
            </c:strRef>
          </c:cat>
          <c:val>
            <c:numRef>
              <c:f>'5.4'!$B$10:$D$10</c:f>
              <c:numCache>
                <c:formatCode>#,##0.0</c:formatCode>
                <c:ptCount val="3"/>
                <c:pt idx="0">
                  <c:v>331184.80500000005</c:v>
                </c:pt>
                <c:pt idx="1">
                  <c:v>409935.13400000002</c:v>
                </c:pt>
                <c:pt idx="2">
                  <c:v>485954.81200000009</c:v>
                </c:pt>
              </c:numCache>
            </c:numRef>
          </c:val>
        </c:ser>
        <c:ser>
          <c:idx val="4"/>
          <c:order val="4"/>
          <c:tx>
            <c:strRef>
              <c:f>'5.4'!$A$11</c:f>
              <c:strCache>
                <c:ptCount val="1"/>
                <c:pt idx="0">
                  <c:v>Hnědé uhlí průmyslové</c:v>
                </c:pt>
              </c:strCache>
            </c:strRef>
          </c:tx>
          <c:invertIfNegative val="0"/>
          <c:cat>
            <c:strRef>
              <c:f>'5.4'!$B$4:$D$4</c:f>
              <c:strCache>
                <c:ptCount val="3"/>
                <c:pt idx="0">
                  <c:v>Říjen</c:v>
                </c:pt>
                <c:pt idx="1">
                  <c:v>Listopad</c:v>
                </c:pt>
                <c:pt idx="2">
                  <c:v>Prosinec</c:v>
                </c:pt>
              </c:strCache>
            </c:strRef>
          </c:cat>
          <c:val>
            <c:numRef>
              <c:f>'5.4'!$B$11:$D$11</c:f>
              <c:numCache>
                <c:formatCode>#,##0.0</c:formatCode>
                <c:ptCount val="3"/>
                <c:pt idx="0">
                  <c:v>2910818.6189999999</c:v>
                </c:pt>
                <c:pt idx="1">
                  <c:v>4337306.3669999996</c:v>
                </c:pt>
                <c:pt idx="2">
                  <c:v>5314176.8029999994</c:v>
                </c:pt>
              </c:numCache>
            </c:numRef>
          </c:val>
        </c:ser>
        <c:ser>
          <c:idx val="5"/>
          <c:order val="5"/>
          <c:tx>
            <c:strRef>
              <c:f>'5.4'!$A$12</c:f>
              <c:strCache>
                <c:ptCount val="1"/>
                <c:pt idx="0">
                  <c:v>Hnědé uhlí - Brikety</c:v>
                </c:pt>
              </c:strCache>
            </c:strRef>
          </c:tx>
          <c:invertIfNegative val="0"/>
          <c:cat>
            <c:strRef>
              <c:f>'5.4'!$B$4:$D$4</c:f>
              <c:strCache>
                <c:ptCount val="3"/>
                <c:pt idx="0">
                  <c:v>Říjen</c:v>
                </c:pt>
                <c:pt idx="1">
                  <c:v>Listopad</c:v>
                </c:pt>
                <c:pt idx="2">
                  <c:v>Prosinec</c:v>
                </c:pt>
              </c:strCache>
            </c:strRef>
          </c:cat>
          <c:val>
            <c:numRef>
              <c:f>'5.4'!$B$12:$D$12</c:f>
              <c:numCache>
                <c:formatCode>#,##0.0</c:formatCode>
                <c:ptCount val="3"/>
                <c:pt idx="0">
                  <c:v>435.67</c:v>
                </c:pt>
                <c:pt idx="1">
                  <c:v>614.51</c:v>
                </c:pt>
                <c:pt idx="2">
                  <c:v>786.43</c:v>
                </c:pt>
              </c:numCache>
            </c:numRef>
          </c:val>
        </c:ser>
        <c:ser>
          <c:idx val="6"/>
          <c:order val="6"/>
          <c:tx>
            <c:strRef>
              <c:f>'5.4'!$A$13</c:f>
              <c:strCache>
                <c:ptCount val="1"/>
                <c:pt idx="0">
                  <c:v>Hnědé uhlí - Lignit</c:v>
                </c:pt>
              </c:strCache>
            </c:strRef>
          </c:tx>
          <c:invertIfNegative val="0"/>
          <c:cat>
            <c:strRef>
              <c:f>'5.4'!$B$4:$D$4</c:f>
              <c:strCache>
                <c:ptCount val="3"/>
                <c:pt idx="0">
                  <c:v>Říjen</c:v>
                </c:pt>
                <c:pt idx="1">
                  <c:v>Listopad</c:v>
                </c:pt>
                <c:pt idx="2">
                  <c:v>Prosinec</c:v>
                </c:pt>
              </c:strCache>
            </c:strRef>
          </c:cat>
          <c:val>
            <c:numRef>
              <c:f>'5.4'!$B$13:$D$13</c:f>
              <c:numCache>
                <c:formatCode>#,##0.0</c:formatCode>
                <c:ptCount val="3"/>
                <c:pt idx="0">
                  <c:v>0</c:v>
                </c:pt>
                <c:pt idx="1">
                  <c:v>0</c:v>
                </c:pt>
                <c:pt idx="2">
                  <c:v>0</c:v>
                </c:pt>
              </c:numCache>
            </c:numRef>
          </c:val>
        </c:ser>
        <c:ser>
          <c:idx val="7"/>
          <c:order val="7"/>
          <c:tx>
            <c:strRef>
              <c:f>'5.4'!$A$14</c:f>
              <c:strCache>
                <c:ptCount val="1"/>
                <c:pt idx="0">
                  <c:v>Hnědé uhlí - Mourové kaly</c:v>
                </c:pt>
              </c:strCache>
            </c:strRef>
          </c:tx>
          <c:invertIfNegative val="0"/>
          <c:cat>
            <c:strRef>
              <c:f>'5.4'!$B$4:$D$4</c:f>
              <c:strCache>
                <c:ptCount val="3"/>
                <c:pt idx="0">
                  <c:v>Říjen</c:v>
                </c:pt>
                <c:pt idx="1">
                  <c:v>Listopad</c:v>
                </c:pt>
                <c:pt idx="2">
                  <c:v>Prosinec</c:v>
                </c:pt>
              </c:strCache>
            </c:strRef>
          </c:cat>
          <c:val>
            <c:numRef>
              <c:f>'5.4'!$B$14:$D$14</c:f>
              <c:numCache>
                <c:formatCode>#,##0.0</c:formatCode>
                <c:ptCount val="3"/>
                <c:pt idx="0">
                  <c:v>0</c:v>
                </c:pt>
                <c:pt idx="1">
                  <c:v>0</c:v>
                </c:pt>
                <c:pt idx="2">
                  <c:v>0</c:v>
                </c:pt>
              </c:numCache>
            </c:numRef>
          </c:val>
        </c:ser>
        <c:dLbls>
          <c:showLegendKey val="0"/>
          <c:showVal val="0"/>
          <c:showCatName val="0"/>
          <c:showSerName val="0"/>
          <c:showPercent val="0"/>
          <c:showBubbleSize val="0"/>
        </c:dLbls>
        <c:gapWidth val="104"/>
        <c:overlap val="100"/>
        <c:axId val="286689920"/>
        <c:axId val="286691712"/>
      </c:barChart>
      <c:catAx>
        <c:axId val="286689920"/>
        <c:scaling>
          <c:orientation val="minMax"/>
        </c:scaling>
        <c:delete val="0"/>
        <c:axPos val="b"/>
        <c:numFmt formatCode="General" sourceLinked="1"/>
        <c:majorTickMark val="none"/>
        <c:minorTickMark val="none"/>
        <c:tickLblPos val="nextTo"/>
        <c:txPr>
          <a:bodyPr/>
          <a:lstStyle/>
          <a:p>
            <a:pPr>
              <a:defRPr sz="900"/>
            </a:pPr>
            <a:endParaRPr lang="cs-CZ"/>
          </a:p>
        </c:txPr>
        <c:crossAx val="286691712"/>
        <c:crosses val="autoZero"/>
        <c:auto val="1"/>
        <c:lblAlgn val="ctr"/>
        <c:lblOffset val="100"/>
        <c:noMultiLvlLbl val="0"/>
      </c:catAx>
      <c:valAx>
        <c:axId val="2866917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6689920"/>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a:t>
            </a:r>
            <a:r>
              <a:rPr lang="cs-CZ" sz="1000"/>
              <a:t>dodávkách tepla</a:t>
            </a:r>
          </a:p>
        </c:rich>
      </c:tx>
      <c:layout>
        <c:manualLayout>
          <c:xMode val="edge"/>
          <c:yMode val="edge"/>
          <c:x val="0.18856132659553795"/>
          <c:y val="0"/>
        </c:manualLayout>
      </c:layout>
      <c:overlay val="0"/>
    </c:title>
    <c:autoTitleDeleted val="0"/>
    <c:plotArea>
      <c:layout>
        <c:manualLayout>
          <c:layoutTarget val="inner"/>
          <c:xMode val="edge"/>
          <c:yMode val="edge"/>
          <c:x val="2.2846465797971702E-2"/>
          <c:y val="0.28369476037717506"/>
          <c:w val="0.9452459627370009"/>
          <c:h val="0.53134566537244698"/>
        </c:manualLayout>
      </c:layout>
      <c:doughnutChart>
        <c:varyColors val="1"/>
        <c:ser>
          <c:idx val="0"/>
          <c:order val="0"/>
          <c:dLbls>
            <c:dLbl>
              <c:idx val="2"/>
              <c:delete val="1"/>
            </c:dLbl>
            <c:dLbl>
              <c:idx val="3"/>
              <c:delete val="1"/>
            </c:dLbl>
            <c:dLbl>
              <c:idx val="4"/>
              <c:delete val="1"/>
            </c:dLbl>
            <c:txPr>
              <a:bodyPr/>
              <a:lstStyle/>
              <a:p>
                <a:pPr>
                  <a:defRPr sz="900"/>
                </a:pPr>
                <a:endParaRPr lang="cs-CZ"/>
              </a:p>
            </c:txPr>
            <c:showLegendKey val="0"/>
            <c:showVal val="1"/>
            <c:showCatName val="0"/>
            <c:showSerName val="0"/>
            <c:showPercent val="0"/>
            <c:showBubbleSize val="0"/>
            <c:showLeaderLines val="1"/>
          </c:dLbls>
          <c:cat>
            <c:strRef>
              <c:f>'5.4'!$A$25:$A$31</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'5.4'!$E$25:$E$31</c:f>
              <c:numCache>
                <c:formatCode>0%</c:formatCode>
                <c:ptCount val="7"/>
                <c:pt idx="0">
                  <c:v>0.10404651457894117</c:v>
                </c:pt>
                <c:pt idx="1">
                  <c:v>7.1226992065165681E-2</c:v>
                </c:pt>
                <c:pt idx="2">
                  <c:v>0</c:v>
                </c:pt>
                <c:pt idx="3">
                  <c:v>0</c:v>
                </c:pt>
                <c:pt idx="4">
                  <c:v>1.3148273329873165E-5</c:v>
                </c:pt>
                <c:pt idx="5">
                  <c:v>0.76202992323962715</c:v>
                </c:pt>
                <c:pt idx="6">
                  <c:v>6.2683421842936071E-2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a:t>
            </a:r>
            <a:r>
              <a:rPr lang="cs-CZ" sz="1000" b="1" i="0" u="none" strike="noStrike" baseline="0">
                <a:effectLst/>
              </a:rPr>
              <a:t>biomasy</a:t>
            </a:r>
            <a:r>
              <a:rPr lang="cs-CZ" sz="1000"/>
              <a:t> </a:t>
            </a:r>
            <a:r>
              <a:rPr lang="en-US" sz="1000"/>
              <a:t>[</a:t>
            </a:r>
            <a:r>
              <a:rPr lang="cs-CZ" sz="1000"/>
              <a:t>GJ</a:t>
            </a:r>
            <a:r>
              <a:rPr lang="en-US" sz="1000"/>
              <a:t>]</a:t>
            </a:r>
          </a:p>
        </c:rich>
      </c:tx>
      <c:layout>
        <c:manualLayout>
          <c:xMode val="edge"/>
          <c:yMode val="edge"/>
          <c:x val="0.20314207295459261"/>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'5.4'!$A$25</c:f>
              <c:strCache>
                <c:ptCount val="1"/>
                <c:pt idx="0">
                  <c:v>Brikety a pelety</c:v>
                </c:pt>
              </c:strCache>
            </c:strRef>
          </c:tx>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spPr>
              <a:solidFill>
                <a:srgbClr val="FFC000"/>
              </a:solidFill>
            </c:spPr>
          </c:dPt>
          <c:cat>
            <c:strRef>
              <c:f>'5.4'!$B$22:$D$22</c:f>
              <c:strCache>
                <c:ptCount val="3"/>
                <c:pt idx="0">
                  <c:v>Říjen</c:v>
                </c:pt>
                <c:pt idx="1">
                  <c:v>Listopad</c:v>
                </c:pt>
                <c:pt idx="2">
                  <c:v>Prosinec</c:v>
                </c:pt>
              </c:strCache>
            </c:strRef>
          </c:cat>
          <c:val>
            <c:numRef>
              <c:f>'5.4'!$B$25:$D$25</c:f>
              <c:numCache>
                <c:formatCode>#,##0.0</c:formatCode>
                <c:ptCount val="3"/>
                <c:pt idx="0">
                  <c:v>44818.961487239118</c:v>
                </c:pt>
                <c:pt idx="1">
                  <c:v>66453.836487239125</c:v>
                </c:pt>
                <c:pt idx="2">
                  <c:v>70733.597487239123</c:v>
                </c:pt>
              </c:numCache>
            </c:numRef>
          </c:val>
        </c:ser>
        <c:ser>
          <c:idx val="1"/>
          <c:order val="1"/>
          <c:tx>
            <c:strRef>
              <c:f>'5.4'!$A$26</c:f>
              <c:strCache>
                <c:ptCount val="1"/>
                <c:pt idx="0">
                  <c:v>Celulózové výluhy</c:v>
                </c:pt>
              </c:strCache>
            </c:strRef>
          </c:tx>
          <c:invertIfNegative val="0"/>
          <c:cat>
            <c:strRef>
              <c:f>'5.4'!$B$22:$D$22</c:f>
              <c:strCache>
                <c:ptCount val="3"/>
                <c:pt idx="0">
                  <c:v>Říjen</c:v>
                </c:pt>
                <c:pt idx="1">
                  <c:v>Listopad</c:v>
                </c:pt>
                <c:pt idx="2">
                  <c:v>Prosinec</c:v>
                </c:pt>
              </c:strCache>
            </c:strRef>
          </c:cat>
          <c:val>
            <c:numRef>
              <c:f>'5.4'!$B$26:$D$26</c:f>
              <c:numCache>
                <c:formatCode>#,##0.0</c:formatCode>
                <c:ptCount val="3"/>
                <c:pt idx="0">
                  <c:v>11029.52</c:v>
                </c:pt>
                <c:pt idx="1">
                  <c:v>45602.3</c:v>
                </c:pt>
                <c:pt idx="2">
                  <c:v>67964.070000000007</c:v>
                </c:pt>
              </c:numCache>
            </c:numRef>
          </c:val>
        </c:ser>
        <c:ser>
          <c:idx val="2"/>
          <c:order val="2"/>
          <c:tx>
            <c:strRef>
              <c:f>'5.4'!$A$27</c:f>
              <c:strCache>
                <c:ptCount val="1"/>
                <c:pt idx="0">
                  <c:v>Kapalná biopaliva</c:v>
                </c:pt>
              </c:strCache>
            </c:strRef>
          </c:tx>
          <c:invertIfNegative val="0"/>
          <c:cat>
            <c:strRef>
              <c:f>'5.4'!$B$22:$D$22</c:f>
              <c:strCache>
                <c:ptCount val="3"/>
                <c:pt idx="0">
                  <c:v>Říjen</c:v>
                </c:pt>
                <c:pt idx="1">
                  <c:v>Listopad</c:v>
                </c:pt>
                <c:pt idx="2">
                  <c:v>Prosinec</c:v>
                </c:pt>
              </c:strCache>
            </c:strRef>
          </c:cat>
          <c:val>
            <c:numRef>
              <c:f>'5.4'!$B$27:$D$27</c:f>
              <c:numCache>
                <c:formatCode>#,##0.0</c:formatCode>
                <c:ptCount val="3"/>
                <c:pt idx="0">
                  <c:v>0</c:v>
                </c:pt>
                <c:pt idx="1">
                  <c:v>0</c:v>
                </c:pt>
                <c:pt idx="2">
                  <c:v>0</c:v>
                </c:pt>
              </c:numCache>
            </c:numRef>
          </c:val>
        </c:ser>
        <c:ser>
          <c:idx val="3"/>
          <c:order val="3"/>
          <c:tx>
            <c:strRef>
              <c:f>'5.4'!$A$28</c:f>
              <c:strCache>
                <c:ptCount val="1"/>
                <c:pt idx="0">
                  <c:v>Ostatní biomasa</c:v>
                </c:pt>
              </c:strCache>
            </c:strRef>
          </c:tx>
          <c:invertIfNegative val="0"/>
          <c:cat>
            <c:strRef>
              <c:f>'5.4'!$B$22:$D$22</c:f>
              <c:strCache>
                <c:ptCount val="3"/>
                <c:pt idx="0">
                  <c:v>Říjen</c:v>
                </c:pt>
                <c:pt idx="1">
                  <c:v>Listopad</c:v>
                </c:pt>
                <c:pt idx="2">
                  <c:v>Prosinec</c:v>
                </c:pt>
              </c:strCache>
            </c:strRef>
          </c:cat>
          <c:val>
            <c:numRef>
              <c:f>'5.4'!$B$28:$D$28</c:f>
              <c:numCache>
                <c:formatCode>#,##0.0</c:formatCode>
                <c:ptCount val="3"/>
                <c:pt idx="0">
                  <c:v>0</c:v>
                </c:pt>
                <c:pt idx="1">
                  <c:v>0</c:v>
                </c:pt>
                <c:pt idx="2">
                  <c:v>0</c:v>
                </c:pt>
              </c:numCache>
            </c:numRef>
          </c:val>
        </c:ser>
        <c:ser>
          <c:idx val="4"/>
          <c:order val="4"/>
          <c:tx>
            <c:strRef>
              <c:f>'5.4'!$A$29</c:f>
              <c:strCache>
                <c:ptCount val="1"/>
                <c:pt idx="0">
                  <c:v>Palivové dříví</c:v>
                </c:pt>
              </c:strCache>
            </c:strRef>
          </c:tx>
          <c:invertIfNegative val="0"/>
          <c:cat>
            <c:strRef>
              <c:f>'5.4'!$B$22:$D$22</c:f>
              <c:strCache>
                <c:ptCount val="3"/>
                <c:pt idx="0">
                  <c:v>Říjen</c:v>
                </c:pt>
                <c:pt idx="1">
                  <c:v>Listopad</c:v>
                </c:pt>
                <c:pt idx="2">
                  <c:v>Prosinec</c:v>
                </c:pt>
              </c:strCache>
            </c:strRef>
          </c:cat>
          <c:val>
            <c:numRef>
              <c:f>'5.4'!$B$29:$D$29</c:f>
              <c:numCache>
                <c:formatCode>#,##0.0</c:formatCode>
                <c:ptCount val="3"/>
                <c:pt idx="0">
                  <c:v>23</c:v>
                </c:pt>
                <c:pt idx="1">
                  <c:v>0</c:v>
                </c:pt>
                <c:pt idx="2">
                  <c:v>0</c:v>
                </c:pt>
              </c:numCache>
            </c:numRef>
          </c:val>
        </c:ser>
        <c:ser>
          <c:idx val="5"/>
          <c:order val="5"/>
          <c:tx>
            <c:strRef>
              <c:f>'5.4'!$A$30</c:f>
              <c:strCache>
                <c:ptCount val="1"/>
                <c:pt idx="0">
                  <c:v>Piliny, kůra, štěpky, dřevní odpad</c:v>
                </c:pt>
              </c:strCache>
            </c:strRef>
          </c:tx>
          <c:invertIfNegative val="0"/>
          <c:cat>
            <c:strRef>
              <c:f>'5.4'!$B$22:$D$22</c:f>
              <c:strCache>
                <c:ptCount val="3"/>
                <c:pt idx="0">
                  <c:v>Říjen</c:v>
                </c:pt>
                <c:pt idx="1">
                  <c:v>Listopad</c:v>
                </c:pt>
                <c:pt idx="2">
                  <c:v>Prosinec</c:v>
                </c:pt>
              </c:strCache>
            </c:strRef>
          </c:cat>
          <c:val>
            <c:numRef>
              <c:f>'5.4'!$B$30:$D$30</c:f>
              <c:numCache>
                <c:formatCode>#,##0.0</c:formatCode>
                <c:ptCount val="3"/>
                <c:pt idx="0">
                  <c:v>338151.62351276079</c:v>
                </c:pt>
                <c:pt idx="1">
                  <c:v>449930.51351276092</c:v>
                </c:pt>
                <c:pt idx="2">
                  <c:v>544920.8965127609</c:v>
                </c:pt>
              </c:numCache>
            </c:numRef>
          </c:val>
        </c:ser>
        <c:ser>
          <c:idx val="6"/>
          <c:order val="6"/>
          <c:tx>
            <c:strRef>
              <c:f>'5.4'!$A$31</c:f>
              <c:strCache>
                <c:ptCount val="1"/>
                <c:pt idx="0">
                  <c:v>Rostlinné materiály neaglomerované</c:v>
                </c:pt>
              </c:strCache>
            </c:strRef>
          </c:tx>
          <c:invertIfNegative val="0"/>
          <c:cat>
            <c:strRef>
              <c:f>'5.4'!$B$22:$D$22</c:f>
              <c:strCache>
                <c:ptCount val="3"/>
                <c:pt idx="0">
                  <c:v>Říjen</c:v>
                </c:pt>
                <c:pt idx="1">
                  <c:v>Listopad</c:v>
                </c:pt>
                <c:pt idx="2">
                  <c:v>Prosinec</c:v>
                </c:pt>
              </c:strCache>
            </c:strRef>
          </c:cat>
          <c:val>
            <c:numRef>
              <c:f>'5.4'!$B$31:$D$31</c:f>
              <c:numCache>
                <c:formatCode>#,##0.0</c:formatCode>
                <c:ptCount val="3"/>
                <c:pt idx="0">
                  <c:v>23665.932000000001</c:v>
                </c:pt>
                <c:pt idx="1">
                  <c:v>38947.241000000002</c:v>
                </c:pt>
                <c:pt idx="2">
                  <c:v>47037.627999999997</c:v>
                </c:pt>
              </c:numCache>
            </c:numRef>
          </c:val>
        </c:ser>
        <c:dLbls>
          <c:showLegendKey val="0"/>
          <c:showVal val="0"/>
          <c:showCatName val="0"/>
          <c:showSerName val="0"/>
          <c:showPercent val="0"/>
          <c:showBubbleSize val="0"/>
        </c:dLbls>
        <c:gapWidth val="104"/>
        <c:overlap val="100"/>
        <c:axId val="287219072"/>
        <c:axId val="287220864"/>
      </c:barChart>
      <c:catAx>
        <c:axId val="287219072"/>
        <c:scaling>
          <c:orientation val="minMax"/>
        </c:scaling>
        <c:delete val="0"/>
        <c:axPos val="b"/>
        <c:numFmt formatCode="General" sourceLinked="1"/>
        <c:majorTickMark val="none"/>
        <c:minorTickMark val="none"/>
        <c:tickLblPos val="nextTo"/>
        <c:txPr>
          <a:bodyPr/>
          <a:lstStyle/>
          <a:p>
            <a:pPr>
              <a:defRPr sz="900"/>
            </a:pPr>
            <a:endParaRPr lang="cs-CZ"/>
          </a:p>
        </c:txPr>
        <c:crossAx val="287220864"/>
        <c:crosses val="autoZero"/>
        <c:auto val="1"/>
        <c:lblAlgn val="ctr"/>
        <c:lblOffset val="100"/>
        <c:noMultiLvlLbl val="0"/>
      </c:catAx>
      <c:valAx>
        <c:axId val="287220864"/>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87219072"/>
        <c:crosses val="autoZero"/>
        <c:crossBetween val="between"/>
        <c:majorUnit val="100000"/>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a:t>
            </a:r>
            <a:r>
              <a:rPr lang="cs-CZ" sz="1000"/>
              <a:t>dodávkách tepla</a:t>
            </a:r>
          </a:p>
        </c:rich>
      </c:tx>
      <c:layout>
        <c:manualLayout>
          <c:xMode val="edge"/>
          <c:yMode val="edge"/>
          <c:x val="0.18327903344065799"/>
          <c:y val="0"/>
        </c:manualLayout>
      </c:layout>
      <c:overlay val="0"/>
    </c:title>
    <c:autoTitleDeleted val="0"/>
    <c:plotArea>
      <c:layout>
        <c:manualLayout>
          <c:layoutTarget val="inner"/>
          <c:xMode val="edge"/>
          <c:yMode val="edge"/>
          <c:x val="0.28113147799844856"/>
          <c:y val="0.32918707079423293"/>
          <c:w val="0.42666709171475026"/>
          <c:h val="0.65053520590051783"/>
        </c:manualLayout>
      </c:layout>
      <c:doughnutChart>
        <c:varyColors val="1"/>
        <c:ser>
          <c:idx val="0"/>
          <c:order val="0"/>
          <c:dLbls>
            <c:dLbl>
              <c:idx val="0"/>
              <c:numFmt formatCode="0%" sourceLinked="0"/>
              <c:spPr/>
              <c:txPr>
                <a:bodyPr/>
                <a:lstStyle/>
                <a:p>
                  <a:pPr>
                    <a:defRPr sz="900"/>
                  </a:pPr>
                  <a:endParaRPr lang="cs-CZ"/>
                </a:p>
              </c:txPr>
              <c:showLegendKey val="0"/>
              <c:showVal val="1"/>
              <c:showCatName val="0"/>
              <c:showSerName val="0"/>
              <c:showPercent val="0"/>
              <c:showBubbleSize val="0"/>
            </c:dLbl>
            <c:dLbl>
              <c:idx val="1"/>
              <c:layout>
                <c:manualLayout>
                  <c:x val="6.4777327935222673E-2"/>
                  <c:y val="-0.13353479567428425"/>
                </c:manualLayout>
              </c:layout>
              <c:spPr>
                <a:ln w="3175"/>
              </c:spPr>
              <c:txPr>
                <a:bodyPr/>
                <a:lstStyle/>
                <a:p>
                  <a:pPr>
                    <a:defRPr sz="900"/>
                  </a:pPr>
                  <a:endParaRPr lang="cs-CZ"/>
                </a:p>
              </c:txPr>
              <c:showLegendKey val="0"/>
              <c:showVal val="1"/>
              <c:showCatName val="0"/>
              <c:showSerName val="0"/>
              <c:showPercent val="0"/>
              <c:showBubbleSize val="0"/>
            </c:dLbl>
            <c:txPr>
              <a:bodyPr/>
              <a:lstStyle/>
              <a:p>
                <a:pPr>
                  <a:defRPr sz="900"/>
                </a:pPr>
                <a:endParaRPr lang="cs-CZ"/>
              </a:p>
            </c:txPr>
            <c:showLegendKey val="0"/>
            <c:showVal val="1"/>
            <c:showCatName val="0"/>
            <c:showSerName val="0"/>
            <c:showPercent val="0"/>
            <c:showBubbleSize val="0"/>
            <c:showLeaderLines val="1"/>
          </c:dLbls>
          <c:cat>
            <c:strRef>
              <c:f>'5.4'!$A$42:$A$44</c:f>
              <c:strCache>
                <c:ptCount val="3"/>
                <c:pt idx="0">
                  <c:v>Skládkový plyn</c:v>
                </c:pt>
                <c:pt idx="1">
                  <c:v>Kalový plyn (ČOV)</c:v>
                </c:pt>
                <c:pt idx="2">
                  <c:v>Ostatní bioplyn</c:v>
                </c:pt>
              </c:strCache>
            </c:strRef>
          </c:cat>
          <c:val>
            <c:numRef>
              <c:f>'5.4'!$E$42:$E$44</c:f>
              <c:numCache>
                <c:formatCode>0%</c:formatCode>
                <c:ptCount val="3"/>
                <c:pt idx="0">
                  <c:v>6.369388431229786E-2</c:v>
                </c:pt>
                <c:pt idx="1">
                  <c:v>6.7750553240920903E-3</c:v>
                </c:pt>
                <c:pt idx="2">
                  <c:v>0.92953106036361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cs-CZ" sz="1000" baseline="0"/>
              <a:t>z bioplynu </a:t>
            </a:r>
            <a:r>
              <a:rPr lang="en-US" sz="1000" baseline="0"/>
              <a:t>[</a:t>
            </a:r>
            <a:r>
              <a:rPr lang="cs-CZ" sz="1000" baseline="0"/>
              <a:t>GJ</a:t>
            </a:r>
            <a:r>
              <a:rPr lang="en-US" sz="1000" baseline="0"/>
              <a:t>]</a:t>
            </a:r>
            <a:endParaRPr lang="cs-CZ" sz="1000"/>
          </a:p>
        </c:rich>
      </c:tx>
      <c:layout>
        <c:manualLayout>
          <c:xMode val="edge"/>
          <c:yMode val="edge"/>
          <c:x val="0.22604023205586388"/>
          <c:y val="0"/>
        </c:manualLayout>
      </c:layout>
      <c:overlay val="0"/>
    </c:title>
    <c:autoTitleDeleted val="0"/>
    <c:plotArea>
      <c:layout>
        <c:manualLayout>
          <c:layoutTarget val="inner"/>
          <c:xMode val="edge"/>
          <c:yMode val="edge"/>
          <c:x val="0.1236734401910453"/>
          <c:y val="0.31457901816926032"/>
          <c:w val="0.84557883094801833"/>
          <c:h val="0.50766019337575363"/>
        </c:manualLayout>
      </c:layout>
      <c:barChart>
        <c:barDir val="col"/>
        <c:grouping val="stacked"/>
        <c:varyColors val="0"/>
        <c:ser>
          <c:idx val="0"/>
          <c:order val="0"/>
          <c:tx>
            <c:strRef>
              <c:f>'5.4'!$A$42</c:f>
              <c:strCache>
                <c:ptCount val="1"/>
                <c:pt idx="0">
                  <c:v>Skládkový plyn</c:v>
                </c:pt>
              </c:strCache>
            </c:strRef>
          </c:tx>
          <c:invertIfNegative val="0"/>
          <c:cat>
            <c:strRef>
              <c:f>'5.4'!$B$39:$D$39</c:f>
              <c:strCache>
                <c:ptCount val="3"/>
                <c:pt idx="0">
                  <c:v>Říjen</c:v>
                </c:pt>
                <c:pt idx="1">
                  <c:v>Listopad</c:v>
                </c:pt>
                <c:pt idx="2">
                  <c:v>Prosinec</c:v>
                </c:pt>
              </c:strCache>
            </c:strRef>
          </c:cat>
          <c:val>
            <c:numRef>
              <c:f>'5.4'!$B$42:$D$42</c:f>
              <c:numCache>
                <c:formatCode>#,##0.0</c:formatCode>
                <c:ptCount val="3"/>
                <c:pt idx="0">
                  <c:v>4299</c:v>
                </c:pt>
                <c:pt idx="1">
                  <c:v>3236</c:v>
                </c:pt>
                <c:pt idx="2">
                  <c:v>3126</c:v>
                </c:pt>
              </c:numCache>
            </c:numRef>
          </c:val>
        </c:ser>
        <c:ser>
          <c:idx val="1"/>
          <c:order val="1"/>
          <c:tx>
            <c:strRef>
              <c:f>'5.4'!$A$43</c:f>
              <c:strCache>
                <c:ptCount val="1"/>
                <c:pt idx="0">
                  <c:v>Kalový plyn (ČOV)</c:v>
                </c:pt>
              </c:strCache>
            </c:strRef>
          </c:tx>
          <c:invertIfNegative val="0"/>
          <c:cat>
            <c:strRef>
              <c:f>'5.4'!$B$39:$D$39</c:f>
              <c:strCache>
                <c:ptCount val="3"/>
                <c:pt idx="0">
                  <c:v>Říjen</c:v>
                </c:pt>
                <c:pt idx="1">
                  <c:v>Listopad</c:v>
                </c:pt>
                <c:pt idx="2">
                  <c:v>Prosinec</c:v>
                </c:pt>
              </c:strCache>
            </c:strRef>
          </c:cat>
          <c:val>
            <c:numRef>
              <c:f>'5.4'!$B$43:$D$43</c:f>
              <c:numCache>
                <c:formatCode>#,##0.0</c:formatCode>
                <c:ptCount val="3"/>
                <c:pt idx="0">
                  <c:v>334</c:v>
                </c:pt>
                <c:pt idx="1">
                  <c:v>390</c:v>
                </c:pt>
                <c:pt idx="2">
                  <c:v>410</c:v>
                </c:pt>
              </c:numCache>
            </c:numRef>
          </c:val>
        </c:ser>
        <c:ser>
          <c:idx val="2"/>
          <c:order val="2"/>
          <c:tx>
            <c:strRef>
              <c:f>'5.4'!$A$44</c:f>
              <c:strCache>
                <c:ptCount val="1"/>
                <c:pt idx="0">
                  <c:v>Ostatní bioplyn</c:v>
                </c:pt>
              </c:strCache>
            </c:strRef>
          </c:tx>
          <c:invertIfNegative val="0"/>
          <c:cat>
            <c:strRef>
              <c:f>'5.4'!$B$39:$D$39</c:f>
              <c:strCache>
                <c:ptCount val="3"/>
                <c:pt idx="0">
                  <c:v>Říjen</c:v>
                </c:pt>
                <c:pt idx="1">
                  <c:v>Listopad</c:v>
                </c:pt>
                <c:pt idx="2">
                  <c:v>Prosinec</c:v>
                </c:pt>
              </c:strCache>
            </c:strRef>
          </c:cat>
          <c:val>
            <c:numRef>
              <c:f>'5.4'!$B$44:$D$44</c:f>
              <c:numCache>
                <c:formatCode>#,##0.0</c:formatCode>
                <c:ptCount val="3"/>
                <c:pt idx="0">
                  <c:v>41933.398000000001</c:v>
                </c:pt>
                <c:pt idx="1">
                  <c:v>51846.344999999979</c:v>
                </c:pt>
                <c:pt idx="2">
                  <c:v>61803.963999999993</c:v>
                </c:pt>
              </c:numCache>
            </c:numRef>
          </c:val>
        </c:ser>
        <c:dLbls>
          <c:showLegendKey val="0"/>
          <c:showVal val="0"/>
          <c:showCatName val="0"/>
          <c:showSerName val="0"/>
          <c:showPercent val="0"/>
          <c:showBubbleSize val="0"/>
        </c:dLbls>
        <c:gapWidth val="104"/>
        <c:overlap val="100"/>
        <c:axId val="287462912"/>
        <c:axId val="287464448"/>
      </c:barChart>
      <c:catAx>
        <c:axId val="287462912"/>
        <c:scaling>
          <c:orientation val="minMax"/>
        </c:scaling>
        <c:delete val="0"/>
        <c:axPos val="b"/>
        <c:numFmt formatCode="General" sourceLinked="1"/>
        <c:majorTickMark val="none"/>
        <c:minorTickMark val="none"/>
        <c:tickLblPos val="nextTo"/>
        <c:txPr>
          <a:bodyPr/>
          <a:lstStyle/>
          <a:p>
            <a:pPr>
              <a:defRPr sz="900"/>
            </a:pPr>
            <a:endParaRPr lang="cs-CZ"/>
          </a:p>
        </c:txPr>
        <c:crossAx val="287464448"/>
        <c:crosses val="autoZero"/>
        <c:auto val="1"/>
        <c:lblAlgn val="ctr"/>
        <c:lblOffset val="100"/>
        <c:noMultiLvlLbl val="0"/>
      </c:catAx>
      <c:valAx>
        <c:axId val="2874644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74629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'5.4'!$F$25</c:f>
              <c:strCache>
                <c:ptCount val="1"/>
              </c:strCache>
            </c:strRef>
          </c:tx>
          <c:invertIfNegative val="0"/>
          <c:cat>
            <c:numRef>
              <c:f>'5.4'!$G$24</c:f>
              <c:numCache>
                <c:formatCode>General</c:formatCode>
                <c:ptCount val="1"/>
              </c:numCache>
            </c:numRef>
          </c:cat>
          <c:val>
            <c:numRef>
              <c:f>'5.4'!$G$25</c:f>
              <c:numCache>
                <c:formatCode>General</c:formatCode>
                <c:ptCount val="1"/>
              </c:numCache>
            </c:numRef>
          </c:val>
        </c:ser>
        <c:ser>
          <c:idx val="1"/>
          <c:order val="1"/>
          <c:tx>
            <c:strRef>
              <c:f>'5.4'!$F$26</c:f>
              <c:strCache>
                <c:ptCount val="1"/>
              </c:strCache>
            </c:strRef>
          </c:tx>
          <c:invertIfNegative val="0"/>
          <c:cat>
            <c:numRef>
              <c:f>'5.4'!$G$24</c:f>
              <c:numCache>
                <c:formatCode>General</c:formatCode>
                <c:ptCount val="1"/>
              </c:numCache>
            </c:numRef>
          </c:cat>
          <c:val>
            <c:numRef>
              <c:f>'5.4'!$G$26</c:f>
              <c:numCache>
                <c:formatCode>General</c:formatCode>
                <c:ptCount val="1"/>
              </c:numCache>
            </c:numRef>
          </c:val>
        </c:ser>
        <c:ser>
          <c:idx val="2"/>
          <c:order val="2"/>
          <c:tx>
            <c:strRef>
              <c:f>'5.4'!$F$27</c:f>
              <c:strCache>
                <c:ptCount val="1"/>
              </c:strCache>
            </c:strRef>
          </c:tx>
          <c:invertIfNegative val="0"/>
          <c:cat>
            <c:numRef>
              <c:f>'5.4'!$G$24</c:f>
              <c:numCache>
                <c:formatCode>General</c:formatCode>
                <c:ptCount val="1"/>
              </c:numCache>
            </c:numRef>
          </c:cat>
          <c:val>
            <c:numRef>
              <c:f>'5.4'!$G$27</c:f>
              <c:numCache>
                <c:formatCode>General</c:formatCode>
                <c:ptCount val="1"/>
              </c:numCache>
            </c:numRef>
          </c:val>
        </c:ser>
        <c:ser>
          <c:idx val="3"/>
          <c:order val="3"/>
          <c:tx>
            <c:strRef>
              <c:f>'5.4'!$F$28</c:f>
              <c:strCache>
                <c:ptCount val="1"/>
              </c:strCache>
            </c:strRef>
          </c:tx>
          <c:invertIfNegative val="0"/>
          <c:cat>
            <c:numRef>
              <c:f>'5.4'!$G$24</c:f>
              <c:numCache>
                <c:formatCode>General</c:formatCode>
                <c:ptCount val="1"/>
              </c:numCache>
            </c:numRef>
          </c:cat>
          <c:val>
            <c:numRef>
              <c:f>'5.4'!$G$28</c:f>
              <c:numCache>
                <c:formatCode>General</c:formatCode>
                <c:ptCount val="1"/>
              </c:numCache>
            </c:numRef>
          </c:val>
        </c:ser>
        <c:ser>
          <c:idx val="4"/>
          <c:order val="4"/>
          <c:tx>
            <c:strRef>
              <c:f>'5.4'!$F$29</c:f>
              <c:strCache>
                <c:ptCount val="1"/>
              </c:strCache>
            </c:strRef>
          </c:tx>
          <c:invertIfNegative val="0"/>
          <c:cat>
            <c:numRef>
              <c:f>'5.4'!$G$24</c:f>
              <c:numCache>
                <c:formatCode>General</c:formatCode>
                <c:ptCount val="1"/>
              </c:numCache>
            </c:numRef>
          </c:cat>
          <c:val>
            <c:numRef>
              <c:f>'5.4'!$G$29</c:f>
              <c:numCache>
                <c:formatCode>General</c:formatCode>
                <c:ptCount val="1"/>
              </c:numCache>
            </c:numRef>
          </c:val>
        </c:ser>
        <c:ser>
          <c:idx val="5"/>
          <c:order val="5"/>
          <c:tx>
            <c:strRef>
              <c:f>'5.4'!$F$30</c:f>
              <c:strCache>
                <c:ptCount val="1"/>
              </c:strCache>
            </c:strRef>
          </c:tx>
          <c:invertIfNegative val="0"/>
          <c:cat>
            <c:numRef>
              <c:f>'5.4'!$G$24</c:f>
              <c:numCache>
                <c:formatCode>General</c:formatCode>
                <c:ptCount val="1"/>
              </c:numCache>
            </c:numRef>
          </c:cat>
          <c:val>
            <c:numRef>
              <c:f>'5.4'!$G$30</c:f>
              <c:numCache>
                <c:formatCode>General</c:formatCode>
                <c:ptCount val="1"/>
              </c:numCache>
            </c:numRef>
          </c:val>
        </c:ser>
        <c:ser>
          <c:idx val="6"/>
          <c:order val="6"/>
          <c:tx>
            <c:strRef>
              <c:f>'5.4'!$F$31</c:f>
              <c:strCache>
                <c:ptCount val="1"/>
              </c:strCache>
            </c:strRef>
          </c:tx>
          <c:invertIfNegative val="0"/>
          <c:cat>
            <c:numRef>
              <c:f>'5.4'!$G$24</c:f>
              <c:numCache>
                <c:formatCode>General</c:formatCode>
                <c:ptCount val="1"/>
              </c:numCache>
            </c:numRef>
          </c:cat>
          <c:val>
            <c:numRef>
              <c:f>'5.4'!$G$31</c:f>
              <c:numCache>
                <c:formatCode>General</c:formatCode>
                <c:ptCount val="1"/>
              </c:numCache>
            </c:numRef>
          </c:val>
        </c:ser>
        <c:dLbls>
          <c:showLegendKey val="0"/>
          <c:showVal val="0"/>
          <c:showCatName val="0"/>
          <c:showSerName val="0"/>
          <c:showPercent val="0"/>
          <c:showBubbleSize val="0"/>
        </c:dLbls>
        <c:gapWidth val="150"/>
        <c:axId val="287505792"/>
        <c:axId val="287904896"/>
      </c:barChart>
      <c:catAx>
        <c:axId val="287505792"/>
        <c:scaling>
          <c:orientation val="minMax"/>
        </c:scaling>
        <c:delete val="1"/>
        <c:axPos val="b"/>
        <c:numFmt formatCode="General" sourceLinked="1"/>
        <c:majorTickMark val="out"/>
        <c:minorTickMark val="none"/>
        <c:tickLblPos val="nextTo"/>
        <c:crossAx val="287904896"/>
        <c:crosses val="autoZero"/>
        <c:auto val="1"/>
        <c:lblAlgn val="ctr"/>
        <c:lblOffset val="100"/>
        <c:noMultiLvlLbl val="0"/>
      </c:catAx>
      <c:valAx>
        <c:axId val="287904896"/>
        <c:scaling>
          <c:orientation val="minMax"/>
        </c:scaling>
        <c:delete val="1"/>
        <c:axPos val="l"/>
        <c:numFmt formatCode="General" sourceLinked="1"/>
        <c:majorTickMark val="out"/>
        <c:minorTickMark val="none"/>
        <c:tickLblPos val="nextTo"/>
        <c:crossAx val="28750579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'5.4'!$F$42</c:f>
              <c:strCache>
                <c:ptCount val="1"/>
              </c:strCache>
            </c:strRef>
          </c:tx>
          <c:invertIfNegative val="0"/>
          <c:cat>
            <c:numRef>
              <c:f>'5.4'!$G$41</c:f>
              <c:numCache>
                <c:formatCode>General</c:formatCode>
                <c:ptCount val="1"/>
              </c:numCache>
            </c:numRef>
          </c:cat>
          <c:val>
            <c:numRef>
              <c:f>'5.4'!$G$42</c:f>
              <c:numCache>
                <c:formatCode>General</c:formatCode>
                <c:ptCount val="1"/>
              </c:numCache>
            </c:numRef>
          </c:val>
        </c:ser>
        <c:ser>
          <c:idx val="1"/>
          <c:order val="1"/>
          <c:tx>
            <c:strRef>
              <c:f>'5.4'!$F$43</c:f>
              <c:strCache>
                <c:ptCount val="1"/>
              </c:strCache>
            </c:strRef>
          </c:tx>
          <c:invertIfNegative val="0"/>
          <c:cat>
            <c:numRef>
              <c:f>'5.4'!$G$41</c:f>
              <c:numCache>
                <c:formatCode>General</c:formatCode>
                <c:ptCount val="1"/>
              </c:numCache>
            </c:numRef>
          </c:cat>
          <c:val>
            <c:numRef>
              <c:f>'5.4'!$G$43</c:f>
              <c:numCache>
                <c:formatCode>General</c:formatCode>
                <c:ptCount val="1"/>
              </c:numCache>
            </c:numRef>
          </c:val>
        </c:ser>
        <c:ser>
          <c:idx val="2"/>
          <c:order val="2"/>
          <c:tx>
            <c:strRef>
              <c:f>'5.4'!$F$44</c:f>
              <c:strCache>
                <c:ptCount val="1"/>
              </c:strCache>
            </c:strRef>
          </c:tx>
          <c:invertIfNegative val="0"/>
          <c:cat>
            <c:numRef>
              <c:f>'5.4'!$G$41</c:f>
              <c:numCache>
                <c:formatCode>General</c:formatCode>
                <c:ptCount val="1"/>
              </c:numCache>
            </c:numRef>
          </c:cat>
          <c:val>
            <c:numRef>
              <c:f>'5.4'!$G$44</c:f>
              <c:numCache>
                <c:formatCode>General</c:formatCode>
                <c:ptCount val="1"/>
              </c:numCache>
            </c:numRef>
          </c:val>
        </c:ser>
        <c:dLbls>
          <c:showLegendKey val="0"/>
          <c:showVal val="0"/>
          <c:showCatName val="0"/>
          <c:showSerName val="0"/>
          <c:showPercent val="0"/>
          <c:showBubbleSize val="0"/>
        </c:dLbls>
        <c:gapWidth val="150"/>
        <c:axId val="287926528"/>
        <c:axId val="287932416"/>
      </c:barChart>
      <c:catAx>
        <c:axId val="287926528"/>
        <c:scaling>
          <c:orientation val="minMax"/>
        </c:scaling>
        <c:delete val="1"/>
        <c:axPos val="b"/>
        <c:numFmt formatCode="General" sourceLinked="1"/>
        <c:majorTickMark val="out"/>
        <c:minorTickMark val="none"/>
        <c:tickLblPos val="nextTo"/>
        <c:crossAx val="287932416"/>
        <c:crosses val="autoZero"/>
        <c:auto val="1"/>
        <c:lblAlgn val="ctr"/>
        <c:lblOffset val="100"/>
        <c:noMultiLvlLbl val="0"/>
      </c:catAx>
      <c:valAx>
        <c:axId val="287932416"/>
        <c:scaling>
          <c:orientation val="minMax"/>
        </c:scaling>
        <c:delete val="1"/>
        <c:axPos val="l"/>
        <c:numFmt formatCode="General" sourceLinked="1"/>
        <c:majorTickMark val="out"/>
        <c:minorTickMark val="none"/>
        <c:tickLblPos val="nextTo"/>
        <c:crossAx val="28792652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'5.4'!$F$7</c:f>
              <c:strCache>
                <c:ptCount val="1"/>
              </c:strCache>
            </c:strRef>
          </c:tx>
          <c:invertIfNegative val="0"/>
          <c:cat>
            <c:numRef>
              <c:f>'5.4'!$G$6</c:f>
              <c:numCache>
                <c:formatCode>General</c:formatCode>
                <c:ptCount val="1"/>
              </c:numCache>
            </c:numRef>
          </c:cat>
          <c:val>
            <c:numRef>
              <c:f>'5.4'!$G$7</c:f>
              <c:numCache>
                <c:formatCode>General</c:formatCode>
                <c:ptCount val="1"/>
              </c:numCache>
            </c:numRef>
          </c:val>
        </c:ser>
        <c:ser>
          <c:idx val="1"/>
          <c:order val="1"/>
          <c:tx>
            <c:strRef>
              <c:f>'5.4'!$F$8</c:f>
              <c:strCache>
                <c:ptCount val="1"/>
              </c:strCache>
            </c:strRef>
          </c:tx>
          <c:invertIfNegative val="0"/>
          <c:cat>
            <c:numRef>
              <c:f>'5.4'!$G$6</c:f>
              <c:numCache>
                <c:formatCode>General</c:formatCode>
                <c:ptCount val="1"/>
              </c:numCache>
            </c:numRef>
          </c:cat>
          <c:val>
            <c:numRef>
              <c:f>'5.4'!$G$8</c:f>
              <c:numCache>
                <c:formatCode>General</c:formatCode>
                <c:ptCount val="1"/>
              </c:numCache>
            </c:numRef>
          </c:val>
        </c:ser>
        <c:ser>
          <c:idx val="2"/>
          <c:order val="2"/>
          <c:tx>
            <c:strRef>
              <c:f>'5.4'!$F$9</c:f>
              <c:strCache>
                <c:ptCount val="1"/>
              </c:strCache>
            </c:strRef>
          </c:tx>
          <c:invertIfNegative val="0"/>
          <c:cat>
            <c:numRef>
              <c:f>'5.4'!$G$6</c:f>
              <c:numCache>
                <c:formatCode>General</c:formatCode>
                <c:ptCount val="1"/>
              </c:numCache>
            </c:numRef>
          </c:cat>
          <c:val>
            <c:numRef>
              <c:f>'5.4'!$G$9</c:f>
              <c:numCache>
                <c:formatCode>General</c:formatCode>
                <c:ptCount val="1"/>
              </c:numCache>
            </c:numRef>
          </c:val>
        </c:ser>
        <c:ser>
          <c:idx val="3"/>
          <c:order val="3"/>
          <c:tx>
            <c:strRef>
              <c:f>'5.4'!$F$10</c:f>
              <c:strCache>
                <c:ptCount val="1"/>
              </c:strCache>
            </c:strRef>
          </c:tx>
          <c:invertIfNegative val="0"/>
          <c:cat>
            <c:numRef>
              <c:f>'5.4'!$G$6</c:f>
              <c:numCache>
                <c:formatCode>General</c:formatCode>
                <c:ptCount val="1"/>
              </c:numCache>
            </c:numRef>
          </c:cat>
          <c:val>
            <c:numRef>
              <c:f>'5.4'!$G$10</c:f>
              <c:numCache>
                <c:formatCode>General</c:formatCode>
                <c:ptCount val="1"/>
              </c:numCache>
            </c:numRef>
          </c:val>
        </c:ser>
        <c:ser>
          <c:idx val="4"/>
          <c:order val="4"/>
          <c:tx>
            <c:strRef>
              <c:f>'5.4'!$F$11</c:f>
              <c:strCache>
                <c:ptCount val="1"/>
              </c:strCache>
            </c:strRef>
          </c:tx>
          <c:invertIfNegative val="0"/>
          <c:cat>
            <c:numRef>
              <c:f>'5.4'!$G$6</c:f>
              <c:numCache>
                <c:formatCode>General</c:formatCode>
                <c:ptCount val="1"/>
              </c:numCache>
            </c:numRef>
          </c:cat>
          <c:val>
            <c:numRef>
              <c:f>'5.4'!$G$11</c:f>
              <c:numCache>
                <c:formatCode>General</c:formatCode>
                <c:ptCount val="1"/>
              </c:numCache>
            </c:numRef>
          </c:val>
        </c:ser>
        <c:ser>
          <c:idx val="5"/>
          <c:order val="5"/>
          <c:tx>
            <c:strRef>
              <c:f>'5.4'!$F$12</c:f>
              <c:strCache>
                <c:ptCount val="1"/>
              </c:strCache>
            </c:strRef>
          </c:tx>
          <c:invertIfNegative val="0"/>
          <c:cat>
            <c:numRef>
              <c:f>'5.4'!$G$6</c:f>
              <c:numCache>
                <c:formatCode>General</c:formatCode>
                <c:ptCount val="1"/>
              </c:numCache>
            </c:numRef>
          </c:cat>
          <c:val>
            <c:numRef>
              <c:f>'5.4'!$G$12</c:f>
              <c:numCache>
                <c:formatCode>General</c:formatCode>
                <c:ptCount val="1"/>
              </c:numCache>
            </c:numRef>
          </c:val>
        </c:ser>
        <c:ser>
          <c:idx val="6"/>
          <c:order val="6"/>
          <c:tx>
            <c:strRef>
              <c:f>'5.4'!$F$13</c:f>
              <c:strCache>
                <c:ptCount val="1"/>
              </c:strCache>
            </c:strRef>
          </c:tx>
          <c:invertIfNegative val="0"/>
          <c:cat>
            <c:numRef>
              <c:f>'5.4'!$G$6</c:f>
              <c:numCache>
                <c:formatCode>General</c:formatCode>
                <c:ptCount val="1"/>
              </c:numCache>
            </c:numRef>
          </c:cat>
          <c:val>
            <c:numRef>
              <c:f>'5.4'!$G$13</c:f>
              <c:numCache>
                <c:formatCode>General</c:formatCode>
                <c:ptCount val="1"/>
              </c:numCache>
            </c:numRef>
          </c:val>
        </c:ser>
        <c:ser>
          <c:idx val="7"/>
          <c:order val="7"/>
          <c:tx>
            <c:strRef>
              <c:f>'5.4'!$F$14</c:f>
              <c:strCache>
                <c:ptCount val="1"/>
              </c:strCache>
            </c:strRef>
          </c:tx>
          <c:invertIfNegative val="0"/>
          <c:cat>
            <c:numRef>
              <c:f>'5.4'!$G$6</c:f>
              <c:numCache>
                <c:formatCode>General</c:formatCode>
                <c:ptCount val="1"/>
              </c:numCache>
            </c:numRef>
          </c:cat>
          <c:val>
            <c:numRef>
              <c:f>'5.4'!$G$14</c:f>
              <c:numCache>
                <c:formatCode>General</c:formatCode>
                <c:ptCount val="1"/>
              </c:numCache>
            </c:numRef>
          </c:val>
        </c:ser>
        <c:dLbls>
          <c:showLegendKey val="0"/>
          <c:showVal val="0"/>
          <c:showCatName val="0"/>
          <c:showSerName val="0"/>
          <c:showPercent val="0"/>
          <c:showBubbleSize val="0"/>
        </c:dLbls>
        <c:gapWidth val="150"/>
        <c:axId val="289236096"/>
        <c:axId val="289237632"/>
      </c:barChart>
      <c:catAx>
        <c:axId val="289236096"/>
        <c:scaling>
          <c:orientation val="minMax"/>
        </c:scaling>
        <c:delete val="1"/>
        <c:axPos val="b"/>
        <c:numFmt formatCode="General" sourceLinked="1"/>
        <c:majorTickMark val="out"/>
        <c:minorTickMark val="none"/>
        <c:tickLblPos val="nextTo"/>
        <c:crossAx val="289237632"/>
        <c:crosses val="autoZero"/>
        <c:auto val="1"/>
        <c:lblAlgn val="ctr"/>
        <c:lblOffset val="100"/>
        <c:noMultiLvlLbl val="0"/>
      </c:catAx>
      <c:valAx>
        <c:axId val="289237632"/>
        <c:scaling>
          <c:orientation val="minMax"/>
        </c:scaling>
        <c:delete val="1"/>
        <c:axPos val="l"/>
        <c:numFmt formatCode="General" sourceLinked="1"/>
        <c:majorTickMark val="out"/>
        <c:minorTickMark val="none"/>
        <c:tickLblPos val="nextTo"/>
        <c:crossAx val="28923609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a:t>
            </a:r>
            <a:r>
              <a:rPr lang="en-US" sz="1000"/>
              <a:t>instalované</a:t>
            </a:r>
            <a:r>
              <a:rPr lang="cs-CZ" sz="1000"/>
              <a:t>m</a:t>
            </a:r>
            <a:r>
              <a:rPr lang="en-US" sz="1000"/>
              <a:t> výkonu v</a:t>
            </a:r>
            <a:r>
              <a:rPr lang="cs-CZ" sz="1000"/>
              <a:t>ýroben tepla</a:t>
            </a:r>
            <a:endParaRPr lang="en-US" sz="1000"/>
          </a:p>
        </c:rich>
      </c:tx>
      <c:layout>
        <c:manualLayout>
          <c:xMode val="edge"/>
          <c:yMode val="edge"/>
          <c:x val="0.18980038608765357"/>
          <c:y val="1.3055488457540993E-3"/>
        </c:manualLayout>
      </c:layout>
      <c:overlay val="0"/>
      <c:spPr>
        <a:solidFill>
          <a:sysClr val="window" lastClr="FFFFFF"/>
        </a:solidFill>
      </c:spPr>
    </c:title>
    <c:autoTitleDeleted val="0"/>
    <c:plotArea>
      <c:layout>
        <c:manualLayout>
          <c:layoutTarget val="inner"/>
          <c:xMode val="edge"/>
          <c:yMode val="edge"/>
          <c:x val="0.26536747007093553"/>
          <c:y val="0.19038626455472518"/>
          <c:w val="0.94094703852648942"/>
          <c:h val="0.61841029137688064"/>
        </c:manualLayout>
      </c:layout>
      <c:doughnutChart>
        <c:varyColors val="1"/>
        <c:ser>
          <c:idx val="0"/>
          <c:order val="0"/>
          <c:dPt>
            <c:idx val="5"/>
            <c:bubble3D val="0"/>
          </c:dPt>
          <c:dPt>
            <c:idx val="7"/>
            <c:bubble3D val="0"/>
          </c:dPt>
          <c:dLbls>
            <c:dLbl>
              <c:idx val="5"/>
              <c:layout>
                <c:manualLayout>
                  <c:x val="1.8738806286325408E-2"/>
                  <c:y val="3.5180289287241799E-3"/>
                </c:manualLayout>
              </c:layout>
              <c:showLegendKey val="0"/>
              <c:showVal val="0"/>
              <c:showCatName val="0"/>
              <c:showSerName val="0"/>
              <c:showPercent val="1"/>
              <c:showBubbleSize val="0"/>
            </c:dLbl>
            <c:dLbl>
              <c:idx val="6"/>
              <c:layout>
                <c:manualLayout>
                  <c:x val="1.8975294551140907E-2"/>
                  <c:y val="1.407211571489672E-2"/>
                </c:manualLayout>
              </c:layout>
              <c:showLegendKey val="0"/>
              <c:showVal val="0"/>
              <c:showCatName val="0"/>
              <c:showSerName val="0"/>
              <c:showPercent val="1"/>
              <c:showBubbleSize val="0"/>
            </c:dLbl>
            <c:dLbl>
              <c:idx val="8"/>
              <c:layout>
                <c:manualLayout>
                  <c:x val="6.7973043932638075E-3"/>
                  <c:y val="3.5180289287241799E-3"/>
                </c:manualLayout>
              </c:layout>
              <c:numFmt formatCode="0%" sourceLinked="0"/>
              <c:spPr/>
              <c:txPr>
                <a:bodyPr/>
                <a:lstStyle/>
                <a:p>
                  <a:pPr>
                    <a:defRPr sz="900"/>
                  </a:pPr>
                  <a:endParaRPr lang="cs-CZ"/>
                </a:p>
              </c:txPr>
              <c:showLegendKey val="0"/>
              <c:showVal val="0"/>
              <c:showCatName val="0"/>
              <c:showSerName val="0"/>
              <c:showPercent val="1"/>
              <c:showBubbleSize val="0"/>
            </c:dLbl>
            <c:dLbl>
              <c:idx val="10"/>
              <c:layout>
                <c:manualLayout>
                  <c:x val="8.2732376681384065E-4"/>
                  <c:y val="1.0554086786172539E-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2101.5849999999978</c:v>
                </c:pt>
                <c:pt idx="1">
                  <c:v>2304.5220000000004</c:v>
                </c:pt>
                <c:pt idx="2">
                  <c:v>1999.145999999999</c:v>
                </c:pt>
                <c:pt idx="3">
                  <c:v>3158.6650000000004</c:v>
                </c:pt>
                <c:pt idx="4">
                  <c:v>597.4020000000005</c:v>
                </c:pt>
                <c:pt idx="5">
                  <c:v>1071.0099999999998</c:v>
                </c:pt>
                <c:pt idx="6">
                  <c:v>585.44200000000046</c:v>
                </c:pt>
                <c:pt idx="7">
                  <c:v>7392.6789999999955</c:v>
                </c:pt>
                <c:pt idx="8">
                  <c:v>1289.1410000000001</c:v>
                </c:pt>
                <c:pt idx="9">
                  <c:v>3697.5969999999988</c:v>
                </c:pt>
                <c:pt idx="10">
                  <c:v>1252.8079999999995</c:v>
                </c:pt>
                <c:pt idx="11">
                  <c:v>4595.5640000000012</c:v>
                </c:pt>
                <c:pt idx="12">
                  <c:v>10804.129999999996</c:v>
                </c:pt>
                <c:pt idx="13">
                  <c:v>1790.1179999999995</c:v>
                </c:pt>
              </c:numCache>
            </c:numRef>
          </c:val>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r>
              <a:rPr lang="cs-CZ" sz="1000" baseline="-25000"/>
              <a:t>t</a:t>
            </a:r>
            <a:r>
              <a:rPr lang="en-US" sz="1000"/>
              <a:t>]</a:t>
            </a:r>
          </a:p>
        </c:rich>
      </c:tx>
      <c:layout>
        <c:manualLayout>
          <c:xMode val="edge"/>
          <c:yMode val="edge"/>
          <c:x val="0.33404804953533973"/>
          <c:y val="1.8970400977105584E-3"/>
        </c:manualLayout>
      </c:layout>
      <c:overlay val="0"/>
    </c:title>
    <c:autoTitleDeleted val="0"/>
    <c:plotArea>
      <c:layout>
        <c:manualLayout>
          <c:layoutTarget val="inner"/>
          <c:xMode val="edge"/>
          <c:yMode val="edge"/>
          <c:x val="9.1786081118097995E-2"/>
          <c:y val="0.14708333333333337"/>
          <c:w val="0.90821391888190195"/>
          <c:h val="0.48846027909877604"/>
        </c:manualLayout>
      </c:layout>
      <c:barChart>
        <c:barDir val="col"/>
        <c:grouping val="clustered"/>
        <c:varyColors val="0"/>
        <c:ser>
          <c:idx val="0"/>
          <c:order val="0"/>
          <c:tx>
            <c:strRef>
              <c:f>'6'!$A$23</c:f>
              <c:strCache>
                <c:ptCount val="1"/>
                <c:pt idx="0">
                  <c:v>PHA</c:v>
                </c:pt>
              </c:strCache>
            </c:strRef>
          </c:tx>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2101.5849999999978</c:v>
                </c:pt>
              </c:numCache>
            </c:numRef>
          </c:val>
        </c:ser>
        <c:ser>
          <c:idx val="1"/>
          <c:order val="1"/>
          <c:tx>
            <c:strRef>
              <c:f>'6'!$A$24</c:f>
              <c:strCache>
                <c:ptCount val="1"/>
                <c:pt idx="0">
                  <c:v>JHČ</c:v>
                </c:pt>
              </c:strCache>
            </c:strRef>
          </c:tx>
          <c:invertIfNegative val="0"/>
          <c:val>
            <c:numRef>
              <c:f>('6'!$B$22,'6'!$B$24)</c:f>
              <c:numCache>
                <c:formatCode>General</c:formatCode>
                <c:ptCount val="2"/>
                <c:pt idx="1">
                  <c:v>2304.5220000000004</c:v>
                </c:pt>
              </c:numCache>
            </c:numRef>
          </c:val>
        </c:ser>
        <c:ser>
          <c:idx val="2"/>
          <c:order val="2"/>
          <c:tx>
            <c:strRef>
              <c:f>'6'!$A$25</c:f>
              <c:strCache>
                <c:ptCount val="1"/>
                <c:pt idx="0">
                  <c:v>JHM</c:v>
                </c:pt>
              </c:strCache>
            </c:strRef>
          </c:tx>
          <c:invertIfNegative val="0"/>
          <c:val>
            <c:numRef>
              <c:f>('6'!$B$22,'6'!$B$22,'6'!$B$25)</c:f>
              <c:numCache>
                <c:formatCode>General</c:formatCode>
                <c:ptCount val="3"/>
                <c:pt idx="2">
                  <c:v>1999.145999999999</c:v>
                </c:pt>
              </c:numCache>
            </c:numRef>
          </c:val>
        </c:ser>
        <c:ser>
          <c:idx val="3"/>
          <c:order val="3"/>
          <c:tx>
            <c:strRef>
              <c:f>'6'!$A$26</c:f>
              <c:strCache>
                <c:ptCount val="1"/>
                <c:pt idx="0">
                  <c:v>KVK</c:v>
                </c:pt>
              </c:strCache>
            </c:strRef>
          </c:tx>
          <c:invertIfNegative val="0"/>
          <c:val>
            <c:numRef>
              <c:f>('6'!$B$22,'6'!$B$22,'6'!$B$22,'6'!$B$26)</c:f>
              <c:numCache>
                <c:formatCode>General</c:formatCode>
                <c:ptCount val="4"/>
                <c:pt idx="3">
                  <c:v>3158.6650000000004</c:v>
                </c:pt>
              </c:numCache>
            </c:numRef>
          </c:val>
        </c:ser>
        <c:ser>
          <c:idx val="4"/>
          <c:order val="4"/>
          <c:tx>
            <c:strRef>
              <c:f>'6'!$A$27</c:f>
              <c:strCache>
                <c:ptCount val="1"/>
                <c:pt idx="0">
                  <c:v>VYS</c:v>
                </c:pt>
              </c:strCache>
            </c:strRef>
          </c:tx>
          <c:invertIfNegative val="0"/>
          <c:val>
            <c:numRef>
              <c:f>('6'!$B$22,'6'!$B$22,'6'!$B$22,'6'!$B$22,'6'!$B$27)</c:f>
              <c:numCache>
                <c:formatCode>General</c:formatCode>
                <c:ptCount val="5"/>
                <c:pt idx="4">
                  <c:v>597.4020000000005</c:v>
                </c:pt>
              </c:numCache>
            </c:numRef>
          </c:val>
        </c:ser>
        <c:ser>
          <c:idx val="5"/>
          <c:order val="5"/>
          <c:tx>
            <c:strRef>
              <c:f>'6'!$A$28</c:f>
              <c:strCache>
                <c:ptCount val="1"/>
                <c:pt idx="0">
                  <c:v>HKK</c:v>
                </c:pt>
              </c:strCache>
            </c:strRef>
          </c:tx>
          <c:invertIfNegative val="0"/>
          <c:val>
            <c:numRef>
              <c:f>('6'!$B$22,'6'!$B$22,'6'!$B$22,'6'!$B$22,'6'!$B$22,'6'!$B$28)</c:f>
              <c:numCache>
                <c:formatCode>General</c:formatCode>
                <c:ptCount val="6"/>
                <c:pt idx="5">
                  <c:v>1071.0099999999998</c:v>
                </c:pt>
              </c:numCache>
            </c:numRef>
          </c:val>
        </c:ser>
        <c:ser>
          <c:idx val="6"/>
          <c:order val="6"/>
          <c:tx>
            <c:strRef>
              <c:f>'6'!$A$29</c:f>
              <c:strCache>
                <c:ptCount val="1"/>
                <c:pt idx="0">
                  <c:v>LBK</c:v>
                </c:pt>
              </c:strCache>
            </c:strRef>
          </c:tx>
          <c:invertIfNegative val="0"/>
          <c:val>
            <c:numRef>
              <c:f>('6'!$B$22,'6'!$B$22,'6'!$B$22,'6'!$B$22,'6'!$B$22,'6'!$B$22,'6'!$B$29)</c:f>
              <c:numCache>
                <c:formatCode>General</c:formatCode>
                <c:ptCount val="7"/>
                <c:pt idx="6">
                  <c:v>585.44200000000046</c:v>
                </c:pt>
              </c:numCache>
            </c:numRef>
          </c:val>
        </c:ser>
        <c:ser>
          <c:idx val="7"/>
          <c:order val="7"/>
          <c:tx>
            <c:strRef>
              <c:f>'6'!$A$30</c:f>
              <c:strCache>
                <c:ptCount val="1"/>
                <c:pt idx="0">
                  <c:v>MSK</c:v>
                </c:pt>
              </c:strCache>
            </c:strRef>
          </c:tx>
          <c:invertIfNegative val="0"/>
          <c:val>
            <c:numRef>
              <c:f>('6'!$B$22,'6'!$B$22,'6'!$B$22,'6'!$B$22,'6'!$B$22,'6'!$B$22,'6'!$B$22,'6'!$B$30)</c:f>
              <c:numCache>
                <c:formatCode>General</c:formatCode>
                <c:ptCount val="8"/>
                <c:pt idx="7">
                  <c:v>7392.6789999999955</c:v>
                </c:pt>
              </c:numCache>
            </c:numRef>
          </c:val>
        </c:ser>
        <c:ser>
          <c:idx val="8"/>
          <c:order val="8"/>
          <c:tx>
            <c:strRef>
              <c:f>'6'!$A$31</c:f>
              <c:strCache>
                <c:ptCount val="1"/>
                <c:pt idx="0">
                  <c:v>OLK</c:v>
                </c:pt>
              </c:strCache>
            </c:strRef>
          </c:tx>
          <c:invertIfNegative val="0"/>
          <c:val>
            <c:numRef>
              <c:f>('6'!$B$22,'6'!$B$22,'6'!$B$22,'6'!$B$22,'6'!$B$22,'6'!$B$22,'6'!$B$22,'6'!$B$22,'6'!$B$31)</c:f>
              <c:numCache>
                <c:formatCode>General</c:formatCode>
                <c:ptCount val="9"/>
                <c:pt idx="8">
                  <c:v>1289.1410000000001</c:v>
                </c:pt>
              </c:numCache>
            </c:numRef>
          </c:val>
        </c:ser>
        <c:ser>
          <c:idx val="9"/>
          <c:order val="9"/>
          <c:tx>
            <c:strRef>
              <c:f>'6'!$A$32</c:f>
              <c:strCache>
                <c:ptCount val="1"/>
                <c:pt idx="0">
                  <c:v>PAK</c:v>
                </c:pt>
              </c:strCache>
            </c:strRef>
          </c:tx>
          <c:invertIfNegative val="0"/>
          <c:val>
            <c:numRef>
              <c:f>('6'!$B$22,'6'!$B$22,'6'!$B$22,'6'!$B$22,'6'!$B$22,'6'!$B$22,'6'!$B$22,'6'!$B$22,'6'!$B$22,'6'!$B$32)</c:f>
              <c:numCache>
                <c:formatCode>General</c:formatCode>
                <c:ptCount val="10"/>
                <c:pt idx="9">
                  <c:v>3697.5969999999988</c:v>
                </c:pt>
              </c:numCache>
            </c:numRef>
          </c:val>
        </c:ser>
        <c:ser>
          <c:idx val="10"/>
          <c:order val="10"/>
          <c:tx>
            <c:strRef>
              <c:f>'6'!$A$33</c:f>
              <c:strCache>
                <c:ptCount val="1"/>
                <c:pt idx="0">
                  <c:v>PLK</c:v>
                </c:pt>
              </c:strCache>
            </c:strRef>
          </c:tx>
          <c:invertIfNegative val="0"/>
          <c:val>
            <c:numRef>
              <c:f>('6'!$B$22,'6'!$B$22,'6'!$B$22,'6'!$B$22,'6'!$B$22,'6'!$B$22,'6'!$B$22,'6'!$B$22,'6'!$B$22,'6'!$B$22,'6'!$B$33)</c:f>
              <c:numCache>
                <c:formatCode>General</c:formatCode>
                <c:ptCount val="11"/>
                <c:pt idx="10">
                  <c:v>1252.8079999999995</c:v>
                </c:pt>
              </c:numCache>
            </c:numRef>
          </c:val>
        </c:ser>
        <c:ser>
          <c:idx val="11"/>
          <c:order val="11"/>
          <c:tx>
            <c:strRef>
              <c:f>'6'!$A$34</c:f>
              <c:strCache>
                <c:ptCount val="1"/>
                <c:pt idx="0">
                  <c:v>STČ</c:v>
                </c:pt>
              </c:strCache>
            </c:strRef>
          </c:tx>
          <c:invertIfNegative val="0"/>
          <c:val>
            <c:numRef>
              <c:f>('6'!$B$22,'6'!$B$22,'6'!$B$22,'6'!$B$22,'6'!$B$22,'6'!$B$22,'6'!$B$22,'6'!$B$22,'6'!$B$22,'6'!$B$22,'6'!$B$22,'6'!$B$34)</c:f>
              <c:numCache>
                <c:formatCode>General</c:formatCode>
                <c:ptCount val="12"/>
                <c:pt idx="11">
                  <c:v>4595.5640000000012</c:v>
                </c:pt>
              </c:numCache>
            </c:numRef>
          </c:val>
        </c:ser>
        <c:ser>
          <c:idx val="12"/>
          <c:order val="12"/>
          <c:tx>
            <c:strRef>
              <c:f>'6'!$A$35</c:f>
              <c:strCache>
                <c:ptCount val="1"/>
                <c:pt idx="0">
                  <c:v>ULK</c:v>
                </c:pt>
              </c:strCache>
            </c:strRef>
          </c:tx>
          <c:invertIfNegative val="0"/>
          <c:val>
            <c:numRef>
              <c:f>('6'!$B$22,'6'!$B$22,'6'!$B$22,'6'!$B$22,'6'!$B$22,'6'!$B$22,'6'!$B$22,'6'!$B$22,'6'!$B$22,'6'!$B$22,'6'!$B$22,'6'!$B$22,'6'!$B$35)</c:f>
              <c:numCache>
                <c:formatCode>General</c:formatCode>
                <c:ptCount val="13"/>
                <c:pt idx="12">
                  <c:v>10804.129999999996</c:v>
                </c:pt>
              </c:numCache>
            </c:numRef>
          </c:val>
        </c:ser>
        <c:ser>
          <c:idx val="13"/>
          <c:order val="13"/>
          <c:tx>
            <c:strRef>
              <c:f>'6'!$A$36</c:f>
              <c:strCache>
                <c:ptCount val="1"/>
                <c:pt idx="0">
                  <c:v>ZLK</c:v>
                </c:pt>
              </c:strCache>
            </c:strRef>
          </c:tx>
          <c:invertIfNegative val="0"/>
          <c:val>
            <c:numRef>
              <c:f>('6'!$B$22,'6'!$B$22,'6'!$B$22,'6'!$B$22,'6'!$B$22,'6'!$B$22,'6'!$B$22,'6'!$B$22,'6'!$B$22,'6'!$B$22,'6'!$B$22,'6'!$B$22,'6'!$B$22,'6'!$B$36)</c:f>
              <c:numCache>
                <c:formatCode>General</c:formatCode>
                <c:ptCount val="14"/>
                <c:pt idx="13">
                  <c:v>1790.1179999999995</c:v>
                </c:pt>
              </c:numCache>
            </c:numRef>
          </c:val>
        </c:ser>
        <c:dLbls>
          <c:showLegendKey val="0"/>
          <c:showVal val="0"/>
          <c:showCatName val="0"/>
          <c:showSerName val="0"/>
          <c:showPercent val="0"/>
          <c:showBubbleSize val="0"/>
        </c:dLbls>
        <c:gapWidth val="104"/>
        <c:overlap val="100"/>
        <c:axId val="293130624"/>
        <c:axId val="293132160"/>
      </c:barChart>
      <c:catAx>
        <c:axId val="293130624"/>
        <c:scaling>
          <c:orientation val="minMax"/>
        </c:scaling>
        <c:delete val="0"/>
        <c:axPos val="b"/>
        <c:numFmt formatCode="General" sourceLinked="1"/>
        <c:majorTickMark val="none"/>
        <c:minorTickMark val="none"/>
        <c:tickLblPos val="nextTo"/>
        <c:txPr>
          <a:bodyPr/>
          <a:lstStyle/>
          <a:p>
            <a:pPr>
              <a:defRPr sz="900"/>
            </a:pPr>
            <a:endParaRPr lang="cs-CZ"/>
          </a:p>
        </c:txPr>
        <c:crossAx val="293132160"/>
        <c:crosses val="autoZero"/>
        <c:auto val="1"/>
        <c:lblAlgn val="ctr"/>
        <c:lblOffset val="100"/>
        <c:noMultiLvlLbl val="0"/>
      </c:catAx>
      <c:valAx>
        <c:axId val="29313216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9313062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a:t>
            </a:r>
            <a:r>
              <a:rPr lang="en-US" sz="1000"/>
              <a:t>[</a:t>
            </a:r>
            <a:r>
              <a:rPr lang="cs-CZ" sz="1000"/>
              <a:t>TJ</a:t>
            </a:r>
            <a:r>
              <a:rPr lang="en-US" sz="1000"/>
              <a:t>]</a:t>
            </a:r>
            <a:endParaRPr lang="cs-CZ" sz="1000"/>
          </a:p>
        </c:rich>
      </c:tx>
      <c:layout/>
      <c:overlay val="0"/>
    </c:title>
    <c:autoTitleDeleted val="0"/>
    <c:plotArea>
      <c:layout/>
      <c:barChart>
        <c:barDir val="col"/>
        <c:grouping val="stacked"/>
        <c:varyColors val="0"/>
        <c:ser>
          <c:idx val="0"/>
          <c:order val="0"/>
          <c:tx>
            <c:strRef>
              <c:f>'4.1'!$A$7</c:f>
              <c:strCache>
                <c:ptCount val="1"/>
                <c:pt idx="0">
                  <c:v>Biomasa</c:v>
                </c:pt>
              </c:strCache>
            </c:strRef>
          </c:tx>
          <c:invertIfNegative val="0"/>
          <c:val>
            <c:numRef>
              <c:f>'4.1'!$B$7:$M$7</c:f>
              <c:numCache>
                <c:formatCode>#,##0.0</c:formatCode>
                <c:ptCount val="12"/>
                <c:pt idx="0">
                  <c:v>1728.2910120000001</c:v>
                </c:pt>
                <c:pt idx="1">
                  <c:v>1639.2039150000001</c:v>
                </c:pt>
                <c:pt idx="2">
                  <c:v>1785.3202510000006</c:v>
                </c:pt>
                <c:pt idx="3">
                  <c:v>1386.9341050000005</c:v>
                </c:pt>
                <c:pt idx="4">
                  <c:v>1312.6303279999993</c:v>
                </c:pt>
                <c:pt idx="5">
                  <c:v>1235.3181049999996</c:v>
                </c:pt>
                <c:pt idx="6">
                  <c:v>1129.63438</c:v>
                </c:pt>
                <c:pt idx="7">
                  <c:v>1098.6929760000003</c:v>
                </c:pt>
                <c:pt idx="8">
                  <c:v>1080.6767349999998</c:v>
                </c:pt>
                <c:pt idx="9">
                  <c:v>1126.7261799999997</c:v>
                </c:pt>
                <c:pt idx="10">
                  <c:v>1539.9655059999993</c:v>
                </c:pt>
                <c:pt idx="11">
                  <c:v>1839.7072349999999</c:v>
                </c:pt>
              </c:numCache>
            </c:numRef>
          </c:val>
        </c:ser>
        <c:ser>
          <c:idx val="1"/>
          <c:order val="1"/>
          <c:tx>
            <c:strRef>
              <c:f>'4.1'!$A$8</c:f>
              <c:strCache>
                <c:ptCount val="1"/>
                <c:pt idx="0">
                  <c:v>Bioplyn</c:v>
                </c:pt>
              </c:strCache>
            </c:strRef>
          </c:tx>
          <c:invertIfNegative val="0"/>
          <c:val>
            <c:numRef>
              <c:f>'4.1'!$B$8:$M$8</c:f>
              <c:numCache>
                <c:formatCode>#,##0.0</c:formatCode>
                <c:ptCount val="12"/>
                <c:pt idx="0">
                  <c:v>432.20034100000049</c:v>
                </c:pt>
                <c:pt idx="1">
                  <c:v>381.919219</c:v>
                </c:pt>
                <c:pt idx="2">
                  <c:v>404.98902900000019</c:v>
                </c:pt>
                <c:pt idx="3">
                  <c:v>332.25852800000013</c:v>
                </c:pt>
                <c:pt idx="4">
                  <c:v>308.60150199999981</c:v>
                </c:pt>
                <c:pt idx="5">
                  <c:v>284.06923800000021</c:v>
                </c:pt>
                <c:pt idx="6">
                  <c:v>294.13614999999999</c:v>
                </c:pt>
                <c:pt idx="7">
                  <c:v>280.76977399999998</c:v>
                </c:pt>
                <c:pt idx="8">
                  <c:v>295.91938199999976</c:v>
                </c:pt>
                <c:pt idx="9">
                  <c:v>351.0474710000002</c:v>
                </c:pt>
                <c:pt idx="10">
                  <c:v>372.47926099999961</c:v>
                </c:pt>
                <c:pt idx="11">
                  <c:v>404.95292699999999</c:v>
                </c:pt>
              </c:numCache>
            </c:numRef>
          </c:val>
        </c:ser>
        <c:ser>
          <c:idx val="2"/>
          <c:order val="2"/>
          <c:tx>
            <c:strRef>
              <c:f>'4.1'!$A$9</c:f>
              <c:strCache>
                <c:ptCount val="1"/>
                <c:pt idx="0">
                  <c:v>Černé uhlí</c:v>
                </c:pt>
              </c:strCache>
            </c:strRef>
          </c:tx>
          <c:invertIfNegative val="0"/>
          <c:val>
            <c:numRef>
              <c:f>'4.1'!$B$9:$M$9</c:f>
              <c:numCache>
                <c:formatCode>#,##0.0</c:formatCode>
                <c:ptCount val="12"/>
                <c:pt idx="0">
                  <c:v>2583.7770949999999</c:v>
                </c:pt>
                <c:pt idx="1">
                  <c:v>2560.4824429999999</c:v>
                </c:pt>
                <c:pt idx="2">
                  <c:v>2368.3327400000003</c:v>
                </c:pt>
                <c:pt idx="3">
                  <c:v>934.2273889999999</c:v>
                </c:pt>
                <c:pt idx="4">
                  <c:v>560.29952500000002</c:v>
                </c:pt>
                <c:pt idx="5">
                  <c:v>519.13230799999997</c:v>
                </c:pt>
                <c:pt idx="6">
                  <c:v>547.11927200000002</c:v>
                </c:pt>
                <c:pt idx="7">
                  <c:v>484.22414299999997</c:v>
                </c:pt>
                <c:pt idx="8">
                  <c:v>693.94442800000002</c:v>
                </c:pt>
                <c:pt idx="9">
                  <c:v>1341.2655030000003</c:v>
                </c:pt>
                <c:pt idx="10">
                  <c:v>1866.2316759999999</c:v>
                </c:pt>
                <c:pt idx="11">
                  <c:v>2356.9957290000002</c:v>
                </c:pt>
              </c:numCache>
            </c:numRef>
          </c:val>
        </c:ser>
        <c:ser>
          <c:idx val="3"/>
          <c:order val="3"/>
          <c:tx>
            <c:strRef>
              <c:f>'4.1'!$A$10</c:f>
              <c:strCache>
                <c:ptCount val="1"/>
                <c:pt idx="0">
                  <c:v>Elektrická energie</c:v>
                </c:pt>
              </c:strCache>
            </c:strRef>
          </c:tx>
          <c:invertIfNegative val="0"/>
          <c:val>
            <c:numRef>
              <c:f>'4.1'!$B$10:$M$10</c:f>
              <c:numCache>
                <c:formatCode>#,##0.0</c:formatCode>
                <c:ptCount val="12"/>
                <c:pt idx="0">
                  <c:v>0.98224999999999996</c:v>
                </c:pt>
                <c:pt idx="1">
                  <c:v>0.92944999999999989</c:v>
                </c:pt>
                <c:pt idx="2">
                  <c:v>1.0424640000000003</c:v>
                </c:pt>
                <c:pt idx="3">
                  <c:v>0.98810100000000001</c:v>
                </c:pt>
                <c:pt idx="4">
                  <c:v>1.2493620000000001</c:v>
                </c:pt>
                <c:pt idx="5">
                  <c:v>0.94393199999999999</c:v>
                </c:pt>
                <c:pt idx="6">
                  <c:v>1.189643</c:v>
                </c:pt>
                <c:pt idx="7">
                  <c:v>2.395213</c:v>
                </c:pt>
                <c:pt idx="8">
                  <c:v>1.293596</c:v>
                </c:pt>
                <c:pt idx="9">
                  <c:v>1.7849280000000001</c:v>
                </c:pt>
                <c:pt idx="10">
                  <c:v>1.6034759999999999</c:v>
                </c:pt>
                <c:pt idx="11">
                  <c:v>7.0074359999999993</c:v>
                </c:pt>
              </c:numCache>
            </c:numRef>
          </c:val>
        </c:ser>
        <c:ser>
          <c:idx val="4"/>
          <c:order val="4"/>
          <c:tx>
            <c:strRef>
              <c:f>'4.1'!$A$11</c:f>
              <c:strCache>
                <c:ptCount val="1"/>
                <c:pt idx="0">
                  <c:v>Energie prostředí (tepelné čerpadlo)</c:v>
                </c:pt>
              </c:strCache>
            </c:strRef>
          </c:tx>
          <c:invertIfNegative val="0"/>
          <c:val>
            <c:numRef>
              <c:f>'4.1'!$B$11:$M$11</c:f>
              <c:numCache>
                <c:formatCode>#,##0.0</c:formatCode>
                <c:ptCount val="12"/>
                <c:pt idx="0">
                  <c:v>1.48065</c:v>
                </c:pt>
                <c:pt idx="1">
                  <c:v>1.08081</c:v>
                </c:pt>
                <c:pt idx="2">
                  <c:v>1.3165799999999999</c:v>
                </c:pt>
                <c:pt idx="3">
                  <c:v>0.66651899999999997</c:v>
                </c:pt>
                <c:pt idx="4">
                  <c:v>0.86094799999999994</c:v>
                </c:pt>
                <c:pt idx="5">
                  <c:v>1.081194</c:v>
                </c:pt>
                <c:pt idx="6">
                  <c:v>0.66818100000000002</c:v>
                </c:pt>
                <c:pt idx="7">
                  <c:v>0.74383099999999991</c:v>
                </c:pt>
                <c:pt idx="8">
                  <c:v>0.59404800000000013</c:v>
                </c:pt>
                <c:pt idx="9">
                  <c:v>0.94920599999999988</c:v>
                </c:pt>
                <c:pt idx="10">
                  <c:v>0.95559700000000003</c:v>
                </c:pt>
                <c:pt idx="11">
                  <c:v>1.180064</c:v>
                </c:pt>
              </c:numCache>
            </c:numRef>
          </c:val>
        </c:ser>
        <c:ser>
          <c:idx val="5"/>
          <c:order val="5"/>
          <c:tx>
            <c:strRef>
              <c:f>'4.1'!$A$12</c:f>
              <c:strCache>
                <c:ptCount val="1"/>
                <c:pt idx="0">
                  <c:v>Energie Slunce (solární kolektor)</c:v>
                </c:pt>
              </c:strCache>
            </c:strRef>
          </c:tx>
          <c:invertIfNegative val="0"/>
          <c:val>
            <c:numRef>
              <c:f>'4.1'!$B$12:$M$12</c:f>
              <c:numCache>
                <c:formatCode>#,##0.0</c:formatCode>
                <c:ptCount val="12"/>
                <c:pt idx="0">
                  <c:v>6.3600000000000002E-3</c:v>
                </c:pt>
                <c:pt idx="1">
                  <c:v>1.6800000000000002E-2</c:v>
                </c:pt>
                <c:pt idx="2">
                  <c:v>2.4709999999999999E-2</c:v>
                </c:pt>
                <c:pt idx="3">
                  <c:v>0.44020999999999999</c:v>
                </c:pt>
                <c:pt idx="4">
                  <c:v>7.594999999999999E-2</c:v>
                </c:pt>
                <c:pt idx="5">
                  <c:v>6.7419999999999994E-2</c:v>
                </c:pt>
                <c:pt idx="6">
                  <c:v>7.2120000000000004E-2</c:v>
                </c:pt>
                <c:pt idx="7">
                  <c:v>6.9900000000000004E-2</c:v>
                </c:pt>
                <c:pt idx="8">
                  <c:v>4.5689999999999995E-2</c:v>
                </c:pt>
                <c:pt idx="9">
                  <c:v>3.5720000000000002E-2</c:v>
                </c:pt>
                <c:pt idx="10">
                  <c:v>7.6499999999999997E-3</c:v>
                </c:pt>
                <c:pt idx="11">
                  <c:v>5.8200000000000005E-3</c:v>
                </c:pt>
              </c:numCache>
            </c:numRef>
          </c:val>
        </c:ser>
        <c:ser>
          <c:idx val="6"/>
          <c:order val="6"/>
          <c:tx>
            <c:strRef>
              <c:f>'4.1'!$A$13</c:f>
              <c:strCache>
                <c:ptCount val="1"/>
                <c:pt idx="0">
                  <c:v>Hnědé uhlí</c:v>
                </c:pt>
              </c:strCache>
            </c:strRef>
          </c:tx>
          <c:invertIfNegative val="0"/>
          <c:val>
            <c:numRef>
              <c:f>'4.1'!$B$13:$M$13</c:f>
              <c:numCache>
                <c:formatCode>#,##0.0</c:formatCode>
                <c:ptCount val="12"/>
                <c:pt idx="0">
                  <c:v>8862.1347160000023</c:v>
                </c:pt>
                <c:pt idx="1">
                  <c:v>8755.1126179999992</c:v>
                </c:pt>
                <c:pt idx="2">
                  <c:v>8668.8248159999985</c:v>
                </c:pt>
                <c:pt idx="3">
                  <c:v>4874.9309930000009</c:v>
                </c:pt>
                <c:pt idx="4">
                  <c:v>3669.9390939999985</c:v>
                </c:pt>
                <c:pt idx="5">
                  <c:v>3028.4754989999988</c:v>
                </c:pt>
                <c:pt idx="6">
                  <c:v>2661.4074989999999</c:v>
                </c:pt>
                <c:pt idx="7">
                  <c:v>2740.884794999999</c:v>
                </c:pt>
                <c:pt idx="8">
                  <c:v>3565.8649790000009</c:v>
                </c:pt>
                <c:pt idx="9">
                  <c:v>5728.1371710000003</c:v>
                </c:pt>
                <c:pt idx="10">
                  <c:v>7297.1834850000032</c:v>
                </c:pt>
                <c:pt idx="11">
                  <c:v>8879.1296120000006</c:v>
                </c:pt>
              </c:numCache>
            </c:numRef>
          </c:val>
        </c:ser>
        <c:ser>
          <c:idx val="7"/>
          <c:order val="7"/>
          <c:tx>
            <c:strRef>
              <c:f>'4.1'!$A$14</c:f>
              <c:strCache>
                <c:ptCount val="1"/>
                <c:pt idx="0">
                  <c:v>Jaderné palivo</c:v>
                </c:pt>
              </c:strCache>
            </c:strRef>
          </c:tx>
          <c:invertIfNegative val="0"/>
          <c:val>
            <c:numRef>
              <c:f>'4.1'!$B$14:$M$14</c:f>
              <c:numCache>
                <c:formatCode>#,##0.0</c:formatCode>
                <c:ptCount val="12"/>
                <c:pt idx="0">
                  <c:v>130.57499999999999</c:v>
                </c:pt>
                <c:pt idx="1">
                  <c:v>138.47800000000001</c:v>
                </c:pt>
                <c:pt idx="2">
                  <c:v>121.369</c:v>
                </c:pt>
                <c:pt idx="3">
                  <c:v>51.671999999999997</c:v>
                </c:pt>
                <c:pt idx="4">
                  <c:v>29.064</c:v>
                </c:pt>
                <c:pt idx="5">
                  <c:v>18.777999999999999</c:v>
                </c:pt>
                <c:pt idx="6">
                  <c:v>16.422000000000001</c:v>
                </c:pt>
                <c:pt idx="7">
                  <c:v>19.334</c:v>
                </c:pt>
                <c:pt idx="8">
                  <c:v>30.207999999999998</c:v>
                </c:pt>
                <c:pt idx="9">
                  <c:v>72.677999999999997</c:v>
                </c:pt>
                <c:pt idx="10">
                  <c:v>99.010999999999996</c:v>
                </c:pt>
                <c:pt idx="11">
                  <c:v>136.74100000000001</c:v>
                </c:pt>
              </c:numCache>
            </c:numRef>
          </c:val>
        </c:ser>
        <c:ser>
          <c:idx val="8"/>
          <c:order val="8"/>
          <c:tx>
            <c:strRef>
              <c:f>'4.1'!$A$15</c:f>
              <c:strCache>
                <c:ptCount val="1"/>
                <c:pt idx="0">
                  <c:v>Koks</c:v>
                </c:pt>
              </c:strCache>
            </c:strRef>
          </c:tx>
          <c:invertIfNegative val="0"/>
          <c:val>
            <c:numRef>
              <c:f>'4.1'!$B$15:$M$15</c:f>
              <c:numCache>
                <c:formatCode>#,##0.0</c:formatCode>
                <c:ptCount val="12"/>
                <c:pt idx="0">
                  <c:v>0.14965999999999999</c:v>
                </c:pt>
                <c:pt idx="1">
                  <c:v>4.3270000000000003E-2</c:v>
                </c:pt>
                <c:pt idx="2">
                  <c:v>0.11637500000000001</c:v>
                </c:pt>
                <c:pt idx="3">
                  <c:v>2.3257999999999997E-2</c:v>
                </c:pt>
                <c:pt idx="4">
                  <c:v>0</c:v>
                </c:pt>
                <c:pt idx="5">
                  <c:v>0</c:v>
                </c:pt>
                <c:pt idx="6">
                  <c:v>0</c:v>
                </c:pt>
                <c:pt idx="7">
                  <c:v>0</c:v>
                </c:pt>
                <c:pt idx="8">
                  <c:v>4.2290000000000001E-3</c:v>
                </c:pt>
                <c:pt idx="9">
                  <c:v>1.0572E-2</c:v>
                </c:pt>
                <c:pt idx="10">
                  <c:v>0.15483</c:v>
                </c:pt>
                <c:pt idx="11">
                  <c:v>0.13914600000000002</c:v>
                </c:pt>
              </c:numCache>
            </c:numRef>
          </c:val>
        </c:ser>
        <c:ser>
          <c:idx val="9"/>
          <c:order val="9"/>
          <c:tx>
            <c:strRef>
              <c:f>'4.1'!$A$16</c:f>
              <c:strCache>
                <c:ptCount val="1"/>
                <c:pt idx="0">
                  <c:v>Odpadní teplo</c:v>
                </c:pt>
              </c:strCache>
            </c:strRef>
          </c:tx>
          <c:invertIfNegative val="0"/>
          <c:val>
            <c:numRef>
              <c:f>'4.1'!$B$16:$M$16</c:f>
              <c:numCache>
                <c:formatCode>#,##0.0</c:formatCode>
                <c:ptCount val="12"/>
                <c:pt idx="0">
                  <c:v>709.77556000000004</c:v>
                </c:pt>
                <c:pt idx="1">
                  <c:v>652.47889999999995</c:v>
                </c:pt>
                <c:pt idx="2">
                  <c:v>590.88990000000013</c:v>
                </c:pt>
                <c:pt idx="3">
                  <c:v>357.17533500000002</c:v>
                </c:pt>
                <c:pt idx="4">
                  <c:v>499.74459899999994</c:v>
                </c:pt>
                <c:pt idx="5">
                  <c:v>660.81569699999989</c:v>
                </c:pt>
                <c:pt idx="6">
                  <c:v>665.61317599999995</c:v>
                </c:pt>
                <c:pt idx="7">
                  <c:v>587.05577900000003</c:v>
                </c:pt>
                <c:pt idx="8">
                  <c:v>535.48651199999995</c:v>
                </c:pt>
                <c:pt idx="9">
                  <c:v>605.26074899999992</c:v>
                </c:pt>
                <c:pt idx="10">
                  <c:v>625.83588800000007</c:v>
                </c:pt>
                <c:pt idx="11">
                  <c:v>659.53172399999994</c:v>
                </c:pt>
              </c:numCache>
            </c:numRef>
          </c:val>
        </c:ser>
        <c:ser>
          <c:idx val="10"/>
          <c:order val="10"/>
          <c:tx>
            <c:strRef>
              <c:f>'4.1'!$A$17</c:f>
              <c:strCache>
                <c:ptCount val="1"/>
                <c:pt idx="0">
                  <c:v>Ostatní kapalná paliva</c:v>
                </c:pt>
              </c:strCache>
            </c:strRef>
          </c:tx>
          <c:invertIfNegative val="0"/>
          <c:val>
            <c:numRef>
              <c:f>'4.1'!$B$17:$M$17</c:f>
              <c:numCache>
                <c:formatCode>#,##0.0</c:formatCode>
                <c:ptCount val="12"/>
                <c:pt idx="0">
                  <c:v>51.923550000000006</c:v>
                </c:pt>
                <c:pt idx="1">
                  <c:v>56.913880999999996</c:v>
                </c:pt>
                <c:pt idx="2">
                  <c:v>60.446658000000006</c:v>
                </c:pt>
                <c:pt idx="3">
                  <c:v>37.524505999999995</c:v>
                </c:pt>
                <c:pt idx="4">
                  <c:v>31.869070000000001</c:v>
                </c:pt>
                <c:pt idx="5">
                  <c:v>44.590392999999999</c:v>
                </c:pt>
                <c:pt idx="6">
                  <c:v>33.114145000000001</c:v>
                </c:pt>
                <c:pt idx="7">
                  <c:v>10.2944</c:v>
                </c:pt>
                <c:pt idx="8">
                  <c:v>35.631712</c:v>
                </c:pt>
                <c:pt idx="9">
                  <c:v>48.400845000000004</c:v>
                </c:pt>
                <c:pt idx="10">
                  <c:v>53.526405999999994</c:v>
                </c:pt>
                <c:pt idx="11">
                  <c:v>60.520161999999999</c:v>
                </c:pt>
              </c:numCache>
            </c:numRef>
          </c:val>
        </c:ser>
        <c:ser>
          <c:idx val="11"/>
          <c:order val="11"/>
          <c:tx>
            <c:strRef>
              <c:f>'4.1'!$A$18</c:f>
              <c:strCache>
                <c:ptCount val="1"/>
                <c:pt idx="0">
                  <c:v>Ostatní pevná paliva</c:v>
                </c:pt>
              </c:strCache>
            </c:strRef>
          </c:tx>
          <c:invertIfNegative val="0"/>
          <c:val>
            <c:numRef>
              <c:f>'4.1'!$B$18:$M$18</c:f>
              <c:numCache>
                <c:formatCode>#,##0.0</c:formatCode>
                <c:ptCount val="12"/>
                <c:pt idx="0">
                  <c:v>454.06874827551127</c:v>
                </c:pt>
                <c:pt idx="1">
                  <c:v>431.78565806911507</c:v>
                </c:pt>
                <c:pt idx="2">
                  <c:v>402.34502185746658</c:v>
                </c:pt>
                <c:pt idx="3">
                  <c:v>341.41292144348932</c:v>
                </c:pt>
                <c:pt idx="4">
                  <c:v>372.10007573605395</c:v>
                </c:pt>
                <c:pt idx="5">
                  <c:v>388.59958785002152</c:v>
                </c:pt>
                <c:pt idx="6">
                  <c:v>357.30957824314515</c:v>
                </c:pt>
                <c:pt idx="7">
                  <c:v>358.45643214431578</c:v>
                </c:pt>
                <c:pt idx="8">
                  <c:v>306.67931867932407</c:v>
                </c:pt>
                <c:pt idx="9">
                  <c:v>404.27770483966702</c:v>
                </c:pt>
                <c:pt idx="10">
                  <c:v>359.70140078638423</c:v>
                </c:pt>
                <c:pt idx="11">
                  <c:v>444.81562132674509</c:v>
                </c:pt>
              </c:numCache>
            </c:numRef>
          </c:val>
        </c:ser>
        <c:ser>
          <c:idx val="12"/>
          <c:order val="12"/>
          <c:tx>
            <c:strRef>
              <c:f>'4.1'!$A$19</c:f>
              <c:strCache>
                <c:ptCount val="1"/>
                <c:pt idx="0">
                  <c:v>Ostatní plyny</c:v>
                </c:pt>
              </c:strCache>
            </c:strRef>
          </c:tx>
          <c:invertIfNegative val="0"/>
          <c:val>
            <c:numRef>
              <c:f>'4.1'!$B$19:$M$19</c:f>
              <c:numCache>
                <c:formatCode>#,##0.0</c:formatCode>
                <c:ptCount val="12"/>
                <c:pt idx="0">
                  <c:v>1037.9111770000002</c:v>
                </c:pt>
                <c:pt idx="1">
                  <c:v>925.63107500000024</c:v>
                </c:pt>
                <c:pt idx="2">
                  <c:v>1030.5605910000002</c:v>
                </c:pt>
                <c:pt idx="3">
                  <c:v>850.02880499999992</c:v>
                </c:pt>
                <c:pt idx="4">
                  <c:v>900.32505099999992</c:v>
                </c:pt>
                <c:pt idx="5">
                  <c:v>862.66322500000012</c:v>
                </c:pt>
                <c:pt idx="6">
                  <c:v>904.84071400000005</c:v>
                </c:pt>
                <c:pt idx="7">
                  <c:v>937.74993599999993</c:v>
                </c:pt>
                <c:pt idx="8">
                  <c:v>772.71612200000004</c:v>
                </c:pt>
                <c:pt idx="9">
                  <c:v>851.15962699999977</c:v>
                </c:pt>
                <c:pt idx="10">
                  <c:v>904.12123099999997</c:v>
                </c:pt>
                <c:pt idx="11">
                  <c:v>1043.8595660000003</c:v>
                </c:pt>
              </c:numCache>
            </c:numRef>
          </c:val>
        </c:ser>
        <c:ser>
          <c:idx val="13"/>
          <c:order val="13"/>
          <c:tx>
            <c:strRef>
              <c:f>'4.1'!$A$20</c:f>
              <c:strCache>
                <c:ptCount val="1"/>
                <c:pt idx="0">
                  <c:v>Ostatní</c:v>
                </c:pt>
              </c:strCache>
            </c:strRef>
          </c:tx>
          <c:invertIfNegative val="0"/>
          <c:val>
            <c:numRef>
              <c:f>'4.1'!$B$20:$M$20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'4.1'!$A$21</c:f>
              <c:strCache>
                <c:ptCount val="1"/>
                <c:pt idx="0">
                  <c:v>Topné oleje</c:v>
                </c:pt>
              </c:strCache>
            </c:strRef>
          </c:tx>
          <c:invertIfNegative val="0"/>
          <c:val>
            <c:numRef>
              <c:f>'4.1'!$B$21:$M$21</c:f>
              <c:numCache>
                <c:formatCode>#,##0.0</c:formatCode>
                <c:ptCount val="12"/>
                <c:pt idx="0">
                  <c:v>16.103689000000003</c:v>
                </c:pt>
                <c:pt idx="1">
                  <c:v>19.974861999999991</c:v>
                </c:pt>
                <c:pt idx="2">
                  <c:v>18.848518000000006</c:v>
                </c:pt>
                <c:pt idx="3">
                  <c:v>5.4286909999999979</c:v>
                </c:pt>
                <c:pt idx="4">
                  <c:v>4.2287789999999985</c:v>
                </c:pt>
                <c:pt idx="5">
                  <c:v>9.4274799999999992</c:v>
                </c:pt>
                <c:pt idx="6">
                  <c:v>24.966476999999994</c:v>
                </c:pt>
                <c:pt idx="7">
                  <c:v>15.062265000000009</c:v>
                </c:pt>
                <c:pt idx="8">
                  <c:v>12.99865</c:v>
                </c:pt>
                <c:pt idx="9">
                  <c:v>16.532375999999996</c:v>
                </c:pt>
                <c:pt idx="10">
                  <c:v>24.239106999999997</c:v>
                </c:pt>
                <c:pt idx="11">
                  <c:v>16.366261999999999</c:v>
                </c:pt>
              </c:numCache>
            </c:numRef>
          </c:val>
        </c:ser>
        <c:ser>
          <c:idx val="15"/>
          <c:order val="15"/>
          <c:tx>
            <c:strRef>
              <c:f>'4.1'!$A$22</c:f>
              <c:strCache>
                <c:ptCount val="1"/>
                <c:pt idx="0">
                  <c:v>Zemní plyn</c:v>
                </c:pt>
              </c:strCache>
            </c:strRef>
          </c:tx>
          <c:invertIfNegative val="0"/>
          <c:val>
            <c:numRef>
              <c:f>'4.1'!$B$22:$M$22</c:f>
              <c:numCache>
                <c:formatCode>#,##0.0</c:formatCode>
                <c:ptCount val="12"/>
                <c:pt idx="0">
                  <c:v>4084.4223871433323</c:v>
                </c:pt>
                <c:pt idx="1">
                  <c:v>4210.3967348417318</c:v>
                </c:pt>
                <c:pt idx="2">
                  <c:v>4080.7309744481522</c:v>
                </c:pt>
                <c:pt idx="3">
                  <c:v>1877.4452765565106</c:v>
                </c:pt>
                <c:pt idx="4">
                  <c:v>1376.5813842639459</c:v>
                </c:pt>
                <c:pt idx="5">
                  <c:v>1229.7178571499792</c:v>
                </c:pt>
                <c:pt idx="6">
                  <c:v>1216.0206802517055</c:v>
                </c:pt>
                <c:pt idx="7">
                  <c:v>1156.5890974485415</c:v>
                </c:pt>
                <c:pt idx="8">
                  <c:v>1285.4087509138269</c:v>
                </c:pt>
                <c:pt idx="9">
                  <c:v>2459.9207955563315</c:v>
                </c:pt>
                <c:pt idx="10">
                  <c:v>3462.2579328856186</c:v>
                </c:pt>
                <c:pt idx="11">
                  <c:v>4107.2860649052545</c:v>
                </c:pt>
              </c:numCache>
            </c:numRef>
          </c:val>
        </c:ser>
        <c:dLbls>
          <c:showLegendKey val="0"/>
          <c:showVal val="0"/>
          <c:showCatName val="0"/>
          <c:showSerName val="0"/>
          <c:showPercent val="0"/>
          <c:showBubbleSize val="0"/>
        </c:dLbls>
        <c:gapWidth val="104"/>
        <c:overlap val="100"/>
        <c:axId val="242669056"/>
        <c:axId val="242670592"/>
      </c:barChart>
      <c:catAx>
        <c:axId val="242669056"/>
        <c:scaling>
          <c:orientation val="minMax"/>
        </c:scaling>
        <c:delete val="0"/>
        <c:axPos val="b"/>
        <c:majorTickMark val="none"/>
        <c:minorTickMark val="none"/>
        <c:tickLblPos val="nextTo"/>
        <c:txPr>
          <a:bodyPr/>
          <a:lstStyle/>
          <a:p>
            <a:pPr>
              <a:defRPr sz="900"/>
            </a:pPr>
            <a:endParaRPr lang="cs-CZ"/>
          </a:p>
        </c:txPr>
        <c:crossAx val="242670592"/>
        <c:crosses val="autoZero"/>
        <c:auto val="1"/>
        <c:lblAlgn val="ctr"/>
        <c:lblOffset val="100"/>
        <c:noMultiLvlLbl val="0"/>
      </c:catAx>
      <c:valAx>
        <c:axId val="2426705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4266905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ser>
        <c:dLbls>
          <c:showLegendKey val="0"/>
          <c:showVal val="0"/>
          <c:showCatName val="0"/>
          <c:showSerName val="0"/>
          <c:showPercent val="0"/>
          <c:showBubbleSize val="0"/>
        </c:dLbls>
        <c:gapWidth val="150"/>
        <c:axId val="298828160"/>
        <c:axId val="298829696"/>
      </c:barChart>
      <c:catAx>
        <c:axId val="298828160"/>
        <c:scaling>
          <c:orientation val="minMax"/>
        </c:scaling>
        <c:delete val="1"/>
        <c:axPos val="b"/>
        <c:numFmt formatCode="General" sourceLinked="1"/>
        <c:majorTickMark val="out"/>
        <c:minorTickMark val="none"/>
        <c:tickLblPos val="nextTo"/>
        <c:crossAx val="298829696"/>
        <c:crosses val="autoZero"/>
        <c:auto val="1"/>
        <c:lblAlgn val="ctr"/>
        <c:lblOffset val="100"/>
        <c:noMultiLvlLbl val="0"/>
      </c:catAx>
      <c:valAx>
        <c:axId val="298829696"/>
        <c:scaling>
          <c:orientation val="minMax"/>
        </c:scaling>
        <c:delete val="1"/>
        <c:axPos val="l"/>
        <c:numFmt formatCode="General" sourceLinked="1"/>
        <c:majorTickMark val="out"/>
        <c:minorTickMark val="none"/>
        <c:tickLblPos val="nextTo"/>
        <c:crossAx val="29882816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Instalovaný výkon v ČR </a:t>
            </a:r>
            <a:r>
              <a:rPr lang="en-US" sz="1000"/>
              <a:t>[</a:t>
            </a:r>
            <a:r>
              <a:rPr lang="cs-CZ" sz="1000"/>
              <a:t>MW</a:t>
            </a:r>
            <a:r>
              <a:rPr lang="cs-CZ" sz="1000" baseline="-25000"/>
              <a:t>t</a:t>
            </a:r>
            <a:r>
              <a:rPr lang="en-US" sz="1000" baseline="0"/>
              <a:t>]</a:t>
            </a:r>
            <a:endParaRPr lang="cs-CZ" sz="1000"/>
          </a:p>
        </c:rich>
      </c:tx>
      <c:layout/>
      <c:overlay val="0"/>
    </c:title>
    <c:autoTitleDeleted val="0"/>
    <c:plotArea>
      <c:layout/>
      <c:barChart>
        <c:barDir val="col"/>
        <c:grouping val="stacked"/>
        <c:varyColors val="0"/>
        <c:ser>
          <c:idx val="0"/>
          <c:order val="0"/>
          <c:tx>
            <c:strRef>
              <c:f>'6'!$A$7</c:f>
              <c:strCache>
                <c:ptCount val="1"/>
                <c:pt idx="0">
                  <c:v>Hlavní město Praha (PHA)</c:v>
                </c:pt>
              </c:strCache>
            </c:strRef>
          </c:tx>
          <c:invertIfNegative val="0"/>
          <c:val>
            <c:numRef>
              <c:f>'6'!$B$7:$M$7</c:f>
              <c:numCache>
                <c:formatCode>#,##0.0</c:formatCode>
                <c:ptCount val="12"/>
                <c:pt idx="0">
                  <c:v>2172.7219999999988</c:v>
                </c:pt>
                <c:pt idx="1">
                  <c:v>2172.7219999999988</c:v>
                </c:pt>
                <c:pt idx="2">
                  <c:v>2172.7219999999988</c:v>
                </c:pt>
                <c:pt idx="3">
                  <c:v>2166.1559999999986</c:v>
                </c:pt>
                <c:pt idx="4">
                  <c:v>2166.1559999999986</c:v>
                </c:pt>
                <c:pt idx="5">
                  <c:v>2166.1559999999986</c:v>
                </c:pt>
                <c:pt idx="6">
                  <c:v>2167.8789999999985</c:v>
                </c:pt>
                <c:pt idx="7">
                  <c:v>2167.4789999999985</c:v>
                </c:pt>
                <c:pt idx="8">
                  <c:v>2165.2489999999984</c:v>
                </c:pt>
                <c:pt idx="9">
                  <c:v>2099.9519999999984</c:v>
                </c:pt>
                <c:pt idx="10">
                  <c:v>2099.9519999999984</c:v>
                </c:pt>
                <c:pt idx="11">
                  <c:v>2101.5849999999978</c:v>
                </c:pt>
              </c:numCache>
            </c:numRef>
          </c:val>
        </c:ser>
        <c:ser>
          <c:idx val="1"/>
          <c:order val="1"/>
          <c:tx>
            <c:strRef>
              <c:f>'6'!$A$8</c:f>
              <c:strCache>
                <c:ptCount val="1"/>
                <c:pt idx="0">
                  <c:v>Jihočeský kraj (JHČ)</c:v>
                </c:pt>
              </c:strCache>
            </c:strRef>
          </c:tx>
          <c:invertIfNegative val="0"/>
          <c:val>
            <c:numRef>
              <c:f>'6'!$B$8:$M$8</c:f>
              <c:numCache>
                <c:formatCode>#,##0.0</c:formatCode>
                <c:ptCount val="12"/>
                <c:pt idx="0">
                  <c:v>2328.7830000000004</c:v>
                </c:pt>
                <c:pt idx="1">
                  <c:v>2328.7830000000004</c:v>
                </c:pt>
                <c:pt idx="2">
                  <c:v>2329.8330000000005</c:v>
                </c:pt>
                <c:pt idx="3">
                  <c:v>2318.2660000000005</c:v>
                </c:pt>
                <c:pt idx="4">
                  <c:v>2318.2660000000005</c:v>
                </c:pt>
                <c:pt idx="5">
                  <c:v>2317.7660000000005</c:v>
                </c:pt>
                <c:pt idx="6">
                  <c:v>2317.7670000000007</c:v>
                </c:pt>
                <c:pt idx="7">
                  <c:v>2319.2610000000009</c:v>
                </c:pt>
                <c:pt idx="8">
                  <c:v>2354.0000000000009</c:v>
                </c:pt>
                <c:pt idx="9">
                  <c:v>2301.8110000000001</c:v>
                </c:pt>
                <c:pt idx="10">
                  <c:v>2301.7510000000002</c:v>
                </c:pt>
                <c:pt idx="11">
                  <c:v>2304.5220000000004</c:v>
                </c:pt>
              </c:numCache>
            </c:numRef>
          </c:val>
        </c:ser>
        <c:ser>
          <c:idx val="2"/>
          <c:order val="2"/>
          <c:tx>
            <c:strRef>
              <c:f>'6'!$A$9</c:f>
              <c:strCache>
                <c:ptCount val="1"/>
                <c:pt idx="0">
                  <c:v>Jihomoravský kraj (JHM)</c:v>
                </c:pt>
              </c:strCache>
            </c:strRef>
          </c:tx>
          <c:invertIfNegative val="0"/>
          <c:val>
            <c:numRef>
              <c:f>'6'!$B$9:$M$9</c:f>
              <c:numCache>
                <c:formatCode>#,##0.0</c:formatCode>
                <c:ptCount val="12"/>
                <c:pt idx="0">
                  <c:v>2004.8589999999992</c:v>
                </c:pt>
                <c:pt idx="1">
                  <c:v>2005.4289999999992</c:v>
                </c:pt>
                <c:pt idx="2">
                  <c:v>2001.5919999999994</c:v>
                </c:pt>
                <c:pt idx="3">
                  <c:v>1996.7699999999993</c:v>
                </c:pt>
                <c:pt idx="4">
                  <c:v>1997.9359999999992</c:v>
                </c:pt>
                <c:pt idx="5">
                  <c:v>1997.9359999999992</c:v>
                </c:pt>
                <c:pt idx="6">
                  <c:v>1996.8239999999994</c:v>
                </c:pt>
                <c:pt idx="7">
                  <c:v>1996.8239999999994</c:v>
                </c:pt>
                <c:pt idx="8">
                  <c:v>1996.8259999999993</c:v>
                </c:pt>
                <c:pt idx="9">
                  <c:v>1997.6189999999992</c:v>
                </c:pt>
                <c:pt idx="10">
                  <c:v>1997.1699999999992</c:v>
                </c:pt>
                <c:pt idx="11">
                  <c:v>1999.145999999999</c:v>
                </c:pt>
              </c:numCache>
            </c:numRef>
          </c:val>
        </c:ser>
        <c:ser>
          <c:idx val="3"/>
          <c:order val="3"/>
          <c:tx>
            <c:strRef>
              <c:f>'6'!$A$10</c:f>
              <c:strCache>
                <c:ptCount val="1"/>
                <c:pt idx="0">
                  <c:v>Karlovarský kraj (KVK)</c:v>
                </c:pt>
              </c:strCache>
            </c:strRef>
          </c:tx>
          <c:invertIfNegative val="0"/>
          <c:val>
            <c:numRef>
              <c:f>'6'!$B$10:$M$10</c:f>
              <c:numCache>
                <c:formatCode>#,##0.0</c:formatCode>
                <c:ptCount val="12"/>
                <c:pt idx="0">
                  <c:v>3156.9580000000005</c:v>
                </c:pt>
                <c:pt idx="1">
                  <c:v>3156.9580000000005</c:v>
                </c:pt>
                <c:pt idx="2">
                  <c:v>3156.9580000000005</c:v>
                </c:pt>
                <c:pt idx="3">
                  <c:v>3156.9580000000005</c:v>
                </c:pt>
                <c:pt idx="4">
                  <c:v>3151.6580000000004</c:v>
                </c:pt>
                <c:pt idx="5">
                  <c:v>3151.6580000000004</c:v>
                </c:pt>
                <c:pt idx="6">
                  <c:v>3143.3070000000002</c:v>
                </c:pt>
                <c:pt idx="7">
                  <c:v>3143.3070000000002</c:v>
                </c:pt>
                <c:pt idx="8">
                  <c:v>3143.3070000000002</c:v>
                </c:pt>
                <c:pt idx="9">
                  <c:v>3159.48</c:v>
                </c:pt>
                <c:pt idx="10">
                  <c:v>3159.1010000000001</c:v>
                </c:pt>
                <c:pt idx="11">
                  <c:v>3158.6650000000004</c:v>
                </c:pt>
              </c:numCache>
            </c:numRef>
          </c:val>
        </c:ser>
        <c:ser>
          <c:idx val="4"/>
          <c:order val="4"/>
          <c:tx>
            <c:strRef>
              <c:f>'6'!$A$11</c:f>
              <c:strCache>
                <c:ptCount val="1"/>
                <c:pt idx="0">
                  <c:v>Kraj Vysočina (VYS)</c:v>
                </c:pt>
              </c:strCache>
            </c:strRef>
          </c:tx>
          <c:invertIfNegative val="0"/>
          <c:val>
            <c:numRef>
              <c:f>'6'!$B$11:$M$11</c:f>
              <c:numCache>
                <c:formatCode>#,##0.0</c:formatCode>
                <c:ptCount val="12"/>
                <c:pt idx="0">
                  <c:v>606.76700000000051</c:v>
                </c:pt>
                <c:pt idx="1">
                  <c:v>608.62100000000044</c:v>
                </c:pt>
                <c:pt idx="2">
                  <c:v>608.64600000000041</c:v>
                </c:pt>
                <c:pt idx="3">
                  <c:v>606.66600000000051</c:v>
                </c:pt>
                <c:pt idx="4">
                  <c:v>606.66600000000051</c:v>
                </c:pt>
                <c:pt idx="5">
                  <c:v>606.66600000000051</c:v>
                </c:pt>
                <c:pt idx="6">
                  <c:v>606.66600000000051</c:v>
                </c:pt>
                <c:pt idx="7">
                  <c:v>606.66600000000051</c:v>
                </c:pt>
                <c:pt idx="8">
                  <c:v>586.46200000000044</c:v>
                </c:pt>
                <c:pt idx="9">
                  <c:v>597.07100000000048</c:v>
                </c:pt>
                <c:pt idx="10">
                  <c:v>597.32100000000048</c:v>
                </c:pt>
                <c:pt idx="11">
                  <c:v>597.4020000000005</c:v>
                </c:pt>
              </c:numCache>
            </c:numRef>
          </c:val>
        </c:ser>
        <c:ser>
          <c:idx val="5"/>
          <c:order val="5"/>
          <c:tx>
            <c:strRef>
              <c:f>'6'!$A$12</c:f>
              <c:strCache>
                <c:ptCount val="1"/>
                <c:pt idx="0">
                  <c:v>Královéhradecký kraj (HKK)</c:v>
                </c:pt>
              </c:strCache>
            </c:strRef>
          </c:tx>
          <c:invertIfNegative val="0"/>
          <c:val>
            <c:numRef>
              <c:f>'6'!$B$12:$M$12</c:f>
              <c:numCache>
                <c:formatCode>#,##0.0</c:formatCode>
                <c:ptCount val="12"/>
                <c:pt idx="0">
                  <c:v>1059.0534999999998</c:v>
                </c:pt>
                <c:pt idx="1">
                  <c:v>1059.0774999999996</c:v>
                </c:pt>
                <c:pt idx="2">
                  <c:v>1059.0774999999996</c:v>
                </c:pt>
                <c:pt idx="3">
                  <c:v>1061.5394999999994</c:v>
                </c:pt>
                <c:pt idx="4">
                  <c:v>1061.5394999999994</c:v>
                </c:pt>
                <c:pt idx="5">
                  <c:v>1061.5394999999994</c:v>
                </c:pt>
                <c:pt idx="6">
                  <c:v>1083.0814999999993</c:v>
                </c:pt>
                <c:pt idx="7">
                  <c:v>1083.0814999999993</c:v>
                </c:pt>
                <c:pt idx="8">
                  <c:v>1079.9054999999992</c:v>
                </c:pt>
                <c:pt idx="9">
                  <c:v>1066.9954999999993</c:v>
                </c:pt>
                <c:pt idx="10">
                  <c:v>1071.5444999999997</c:v>
                </c:pt>
                <c:pt idx="11">
                  <c:v>1071.0099999999998</c:v>
                </c:pt>
              </c:numCache>
            </c:numRef>
          </c:val>
        </c:ser>
        <c:ser>
          <c:idx val="6"/>
          <c:order val="6"/>
          <c:tx>
            <c:strRef>
              <c:f>'6'!$A$13</c:f>
              <c:strCache>
                <c:ptCount val="1"/>
                <c:pt idx="0">
                  <c:v>Liberecký kraj (LBK)</c:v>
                </c:pt>
              </c:strCache>
            </c:strRef>
          </c:tx>
          <c:invertIfNegative val="0"/>
          <c:val>
            <c:numRef>
              <c:f>'6'!$B$13:$M$13</c:f>
              <c:numCache>
                <c:formatCode>#,##0.0</c:formatCode>
                <c:ptCount val="12"/>
                <c:pt idx="0">
                  <c:v>687.75800000000061</c:v>
                </c:pt>
                <c:pt idx="1">
                  <c:v>687.5180000000006</c:v>
                </c:pt>
                <c:pt idx="2">
                  <c:v>688.44600000000059</c:v>
                </c:pt>
                <c:pt idx="3">
                  <c:v>604.71300000000053</c:v>
                </c:pt>
                <c:pt idx="4">
                  <c:v>604.68100000000049</c:v>
                </c:pt>
                <c:pt idx="5">
                  <c:v>588.70100000000048</c:v>
                </c:pt>
                <c:pt idx="6">
                  <c:v>604.25100000000054</c:v>
                </c:pt>
                <c:pt idx="7">
                  <c:v>604.21900000000051</c:v>
                </c:pt>
                <c:pt idx="8">
                  <c:v>587.73900000000049</c:v>
                </c:pt>
                <c:pt idx="9">
                  <c:v>583.90300000000059</c:v>
                </c:pt>
                <c:pt idx="10">
                  <c:v>584.00600000000054</c:v>
                </c:pt>
                <c:pt idx="11">
                  <c:v>585.44200000000046</c:v>
                </c:pt>
              </c:numCache>
            </c:numRef>
          </c:val>
        </c:ser>
        <c:ser>
          <c:idx val="7"/>
          <c:order val="7"/>
          <c:tx>
            <c:strRef>
              <c:f>'6'!$A$14</c:f>
              <c:strCache>
                <c:ptCount val="1"/>
                <c:pt idx="0">
                  <c:v>Moravskoslezský kraj (MSK)</c:v>
                </c:pt>
              </c:strCache>
            </c:strRef>
          </c:tx>
          <c:invertIfNegative val="0"/>
          <c:val>
            <c:numRef>
              <c:f>'6'!$B$14:$M$14</c:f>
              <c:numCache>
                <c:formatCode>#,##0.0</c:formatCode>
                <c:ptCount val="12"/>
                <c:pt idx="0">
                  <c:v>7659.9409999999989</c:v>
                </c:pt>
                <c:pt idx="1">
                  <c:v>7659.9409999999989</c:v>
                </c:pt>
                <c:pt idx="2">
                  <c:v>7659.9409999999989</c:v>
                </c:pt>
                <c:pt idx="3">
                  <c:v>7580.7629999999981</c:v>
                </c:pt>
                <c:pt idx="4">
                  <c:v>7580.7629999999981</c:v>
                </c:pt>
                <c:pt idx="5">
                  <c:v>7580.7629999999981</c:v>
                </c:pt>
                <c:pt idx="6">
                  <c:v>7359.0659999999971</c:v>
                </c:pt>
                <c:pt idx="7">
                  <c:v>7363.5289999999968</c:v>
                </c:pt>
                <c:pt idx="8">
                  <c:v>7368.9529999999959</c:v>
                </c:pt>
                <c:pt idx="9">
                  <c:v>7365.7529999999952</c:v>
                </c:pt>
                <c:pt idx="10">
                  <c:v>7398.4539999999961</c:v>
                </c:pt>
                <c:pt idx="11">
                  <c:v>7392.6789999999955</c:v>
                </c:pt>
              </c:numCache>
            </c:numRef>
          </c:val>
        </c:ser>
        <c:ser>
          <c:idx val="8"/>
          <c:order val="8"/>
          <c:tx>
            <c:strRef>
              <c:f>'6'!$A$15</c:f>
              <c:strCache>
                <c:ptCount val="1"/>
                <c:pt idx="0">
                  <c:v>Olomoucký kraj (OLK)</c:v>
                </c:pt>
              </c:strCache>
            </c:strRef>
          </c:tx>
          <c:invertIfNegative val="0"/>
          <c:val>
            <c:numRef>
              <c:f>'6'!$B$15:$M$15</c:f>
              <c:numCache>
                <c:formatCode>#,##0.0</c:formatCode>
                <c:ptCount val="12"/>
                <c:pt idx="0">
                  <c:v>1334.5619999999999</c:v>
                </c:pt>
                <c:pt idx="1">
                  <c:v>1334.4999999999998</c:v>
                </c:pt>
                <c:pt idx="2">
                  <c:v>1328.5009999999997</c:v>
                </c:pt>
                <c:pt idx="3">
                  <c:v>1333.3660000000002</c:v>
                </c:pt>
                <c:pt idx="4">
                  <c:v>1333.3660000000002</c:v>
                </c:pt>
                <c:pt idx="5">
                  <c:v>1327.3670000000002</c:v>
                </c:pt>
                <c:pt idx="6">
                  <c:v>1331.0640000000001</c:v>
                </c:pt>
                <c:pt idx="7">
                  <c:v>1331.0640000000001</c:v>
                </c:pt>
                <c:pt idx="8">
                  <c:v>1325.0650000000001</c:v>
                </c:pt>
                <c:pt idx="9">
                  <c:v>1288.3830000000003</c:v>
                </c:pt>
                <c:pt idx="10">
                  <c:v>1288.3830000000003</c:v>
                </c:pt>
                <c:pt idx="11">
                  <c:v>1289.1410000000001</c:v>
                </c:pt>
              </c:numCache>
            </c:numRef>
          </c:val>
        </c:ser>
        <c:ser>
          <c:idx val="9"/>
          <c:order val="9"/>
          <c:tx>
            <c:strRef>
              <c:f>'6'!$A$16</c:f>
              <c:strCache>
                <c:ptCount val="1"/>
                <c:pt idx="0">
                  <c:v>Pardubický kraj (PAK)</c:v>
                </c:pt>
              </c:strCache>
            </c:strRef>
          </c:tx>
          <c:invertIfNegative val="0"/>
          <c:val>
            <c:numRef>
              <c:f>'6'!$B$16:$M$16</c:f>
              <c:numCache>
                <c:formatCode>#,##0.0</c:formatCode>
                <c:ptCount val="12"/>
                <c:pt idx="0">
                  <c:v>3703.5369999999994</c:v>
                </c:pt>
                <c:pt idx="1">
                  <c:v>3703.5369999999994</c:v>
                </c:pt>
                <c:pt idx="2">
                  <c:v>3703.5369999999994</c:v>
                </c:pt>
                <c:pt idx="3">
                  <c:v>3704.3149999999991</c:v>
                </c:pt>
                <c:pt idx="4">
                  <c:v>3704.3949999999991</c:v>
                </c:pt>
                <c:pt idx="5">
                  <c:v>3706.291999999999</c:v>
                </c:pt>
                <c:pt idx="6">
                  <c:v>3703.8489999999993</c:v>
                </c:pt>
                <c:pt idx="7">
                  <c:v>3703.847999999999</c:v>
                </c:pt>
                <c:pt idx="8">
                  <c:v>3705.7399999999989</c:v>
                </c:pt>
                <c:pt idx="9">
                  <c:v>3696.7759999999985</c:v>
                </c:pt>
                <c:pt idx="10">
                  <c:v>3704.3289999999984</c:v>
                </c:pt>
                <c:pt idx="11">
                  <c:v>3697.5969999999988</c:v>
                </c:pt>
              </c:numCache>
            </c:numRef>
          </c:val>
        </c:ser>
        <c:ser>
          <c:idx val="10"/>
          <c:order val="10"/>
          <c:tx>
            <c:strRef>
              <c:f>'6'!$A$17</c:f>
              <c:strCache>
                <c:ptCount val="1"/>
                <c:pt idx="0">
                  <c:v>Plzeňský kraj (PLK)</c:v>
                </c:pt>
              </c:strCache>
            </c:strRef>
          </c:tx>
          <c:invertIfNegative val="0"/>
          <c:val>
            <c:numRef>
              <c:f>'6'!$B$17:$M$17</c:f>
              <c:numCache>
                <c:formatCode>#,##0.0</c:formatCode>
                <c:ptCount val="12"/>
                <c:pt idx="0">
                  <c:v>1277.2289999999996</c:v>
                </c:pt>
                <c:pt idx="1">
                  <c:v>1277.2289999999996</c:v>
                </c:pt>
                <c:pt idx="2">
                  <c:v>1277.2299999999996</c:v>
                </c:pt>
                <c:pt idx="3">
                  <c:v>1278.0419999999997</c:v>
                </c:pt>
                <c:pt idx="4">
                  <c:v>1276.8979999999995</c:v>
                </c:pt>
                <c:pt idx="5">
                  <c:v>1276.8979999999995</c:v>
                </c:pt>
                <c:pt idx="6">
                  <c:v>1298.9779999999996</c:v>
                </c:pt>
                <c:pt idx="7">
                  <c:v>1299.2539999999997</c:v>
                </c:pt>
                <c:pt idx="8">
                  <c:v>1271.8589999999995</c:v>
                </c:pt>
                <c:pt idx="9">
                  <c:v>1269.4109999999996</c:v>
                </c:pt>
                <c:pt idx="10">
                  <c:v>1243.8049999999994</c:v>
                </c:pt>
                <c:pt idx="11">
                  <c:v>1252.8079999999995</c:v>
                </c:pt>
              </c:numCache>
            </c:numRef>
          </c:val>
        </c:ser>
        <c:ser>
          <c:idx val="11"/>
          <c:order val="11"/>
          <c:tx>
            <c:strRef>
              <c:f>'6'!$A$18</c:f>
              <c:strCache>
                <c:ptCount val="1"/>
                <c:pt idx="0">
                  <c:v>Středočeský kraj (STČ)</c:v>
                </c:pt>
              </c:strCache>
            </c:strRef>
          </c:tx>
          <c:invertIfNegative val="0"/>
          <c:val>
            <c:numRef>
              <c:f>'6'!$B$18:$M$18</c:f>
              <c:numCache>
                <c:formatCode>#,##0.0</c:formatCode>
                <c:ptCount val="12"/>
                <c:pt idx="0">
                  <c:v>4835.9690000000019</c:v>
                </c:pt>
                <c:pt idx="1">
                  <c:v>4835.9060000000018</c:v>
                </c:pt>
                <c:pt idx="2">
                  <c:v>4817.1620000000021</c:v>
                </c:pt>
                <c:pt idx="3">
                  <c:v>4772.9220000000023</c:v>
                </c:pt>
                <c:pt idx="4">
                  <c:v>4772.9220000000023</c:v>
                </c:pt>
                <c:pt idx="5">
                  <c:v>4771.1220000000021</c:v>
                </c:pt>
                <c:pt idx="6">
                  <c:v>4758.6680000000015</c:v>
                </c:pt>
                <c:pt idx="7">
                  <c:v>4749.2230000000018</c:v>
                </c:pt>
                <c:pt idx="8">
                  <c:v>4748.1250000000027</c:v>
                </c:pt>
                <c:pt idx="9">
                  <c:v>4591.4340000000011</c:v>
                </c:pt>
                <c:pt idx="10">
                  <c:v>4594.5960000000014</c:v>
                </c:pt>
                <c:pt idx="11">
                  <c:v>4595.5640000000012</c:v>
                </c:pt>
              </c:numCache>
            </c:numRef>
          </c:val>
        </c:ser>
        <c:ser>
          <c:idx val="12"/>
          <c:order val="12"/>
          <c:tx>
            <c:strRef>
              <c:f>'6'!$A$19</c:f>
              <c:strCache>
                <c:ptCount val="1"/>
                <c:pt idx="0">
                  <c:v>Ústecký kraj (ULK)</c:v>
                </c:pt>
              </c:strCache>
            </c:strRef>
          </c:tx>
          <c:invertIfNegative val="0"/>
          <c:val>
            <c:numRef>
              <c:f>'6'!$B$19:$M$19</c:f>
              <c:numCache>
                <c:formatCode>#,##0.0</c:formatCode>
                <c:ptCount val="12"/>
                <c:pt idx="0">
                  <c:v>10902.906999999996</c:v>
                </c:pt>
                <c:pt idx="1">
                  <c:v>10900.835999999998</c:v>
                </c:pt>
                <c:pt idx="2">
                  <c:v>10902.906999999996</c:v>
                </c:pt>
                <c:pt idx="3">
                  <c:v>10903.592999999997</c:v>
                </c:pt>
                <c:pt idx="4">
                  <c:v>10807.204999999998</c:v>
                </c:pt>
                <c:pt idx="5">
                  <c:v>10807.204999999998</c:v>
                </c:pt>
                <c:pt idx="6">
                  <c:v>10806.682999999997</c:v>
                </c:pt>
                <c:pt idx="7">
                  <c:v>10806.288999999997</c:v>
                </c:pt>
                <c:pt idx="8">
                  <c:v>10769.235999999997</c:v>
                </c:pt>
                <c:pt idx="9">
                  <c:v>10805.585999999996</c:v>
                </c:pt>
                <c:pt idx="10">
                  <c:v>10807.338999999996</c:v>
                </c:pt>
                <c:pt idx="11">
                  <c:v>10804.129999999996</c:v>
                </c:pt>
              </c:numCache>
            </c:numRef>
          </c:val>
        </c:ser>
        <c:ser>
          <c:idx val="13"/>
          <c:order val="13"/>
          <c:tx>
            <c:strRef>
              <c:f>'6'!$A$20</c:f>
              <c:strCache>
                <c:ptCount val="1"/>
                <c:pt idx="0">
                  <c:v>Zlínský kraj (ZLK)</c:v>
                </c:pt>
              </c:strCache>
            </c:strRef>
          </c:tx>
          <c:invertIfNegative val="0"/>
          <c:val>
            <c:numRef>
              <c:f>'6'!$B$20:$M$20</c:f>
              <c:numCache>
                <c:formatCode>#,##0.0</c:formatCode>
                <c:ptCount val="12"/>
                <c:pt idx="0">
                  <c:v>1791.5819999999994</c:v>
                </c:pt>
                <c:pt idx="1">
                  <c:v>1791.5819999999994</c:v>
                </c:pt>
                <c:pt idx="2">
                  <c:v>1790.3079999999995</c:v>
                </c:pt>
                <c:pt idx="3">
                  <c:v>1787.4689999999996</c:v>
                </c:pt>
                <c:pt idx="4">
                  <c:v>1787.4689999999996</c:v>
                </c:pt>
                <c:pt idx="5">
                  <c:v>1786.2349999999997</c:v>
                </c:pt>
                <c:pt idx="6">
                  <c:v>1786.7159999999994</c:v>
                </c:pt>
                <c:pt idx="7">
                  <c:v>1796.2519999999993</c:v>
                </c:pt>
                <c:pt idx="8">
                  <c:v>1785.5329999999994</c:v>
                </c:pt>
                <c:pt idx="9">
                  <c:v>1790.5499999999993</c:v>
                </c:pt>
                <c:pt idx="10">
                  <c:v>1789.8959999999993</c:v>
                </c:pt>
                <c:pt idx="11">
                  <c:v>1790.1179999999995</c:v>
                </c:pt>
              </c:numCache>
            </c:numRef>
          </c:val>
        </c:ser>
        <c:dLbls>
          <c:showLegendKey val="0"/>
          <c:showVal val="0"/>
          <c:showCatName val="0"/>
          <c:showSerName val="0"/>
          <c:showPercent val="0"/>
          <c:showBubbleSize val="0"/>
        </c:dLbls>
        <c:gapWidth val="104"/>
        <c:overlap val="100"/>
        <c:axId val="303283584"/>
        <c:axId val="303297664"/>
      </c:barChart>
      <c:catAx>
        <c:axId val="303283584"/>
        <c:scaling>
          <c:orientation val="minMax"/>
        </c:scaling>
        <c:delete val="0"/>
        <c:axPos val="b"/>
        <c:majorTickMark val="none"/>
        <c:minorTickMark val="none"/>
        <c:tickLblPos val="nextTo"/>
        <c:txPr>
          <a:bodyPr/>
          <a:lstStyle/>
          <a:p>
            <a:pPr>
              <a:defRPr sz="900"/>
            </a:pPr>
            <a:endParaRPr lang="cs-CZ"/>
          </a:p>
        </c:txPr>
        <c:crossAx val="303297664"/>
        <c:crosses val="autoZero"/>
        <c:auto val="1"/>
        <c:lblAlgn val="ctr"/>
        <c:lblOffset val="100"/>
        <c:noMultiLvlLbl val="0"/>
      </c:catAx>
      <c:valAx>
        <c:axId val="303297664"/>
        <c:scaling>
          <c:orientation val="minMax"/>
          <c:max val="50000"/>
        </c:scaling>
        <c:delete val="0"/>
        <c:axPos val="l"/>
        <c:majorGridlines/>
        <c:numFmt formatCode="#,##0" sourceLinked="0"/>
        <c:majorTickMark val="out"/>
        <c:minorTickMark val="none"/>
        <c:tickLblPos val="nextTo"/>
        <c:spPr>
          <a:ln>
            <a:noFill/>
          </a:ln>
        </c:spPr>
        <c:txPr>
          <a:bodyPr/>
          <a:lstStyle/>
          <a:p>
            <a:pPr>
              <a:defRPr sz="900"/>
            </a:pPr>
            <a:endParaRPr lang="cs-CZ"/>
          </a:p>
        </c:txPr>
        <c:crossAx val="3032835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podle sektorů národního hospodářství </a:t>
            </a:r>
            <a:r>
              <a:rPr lang="en-US" sz="1000"/>
              <a:t>[</a:t>
            </a:r>
            <a:r>
              <a:rPr lang="cs-CZ" sz="1000"/>
              <a:t>TJ</a:t>
            </a:r>
            <a:r>
              <a:rPr lang="en-US" sz="1000"/>
              <a:t>]</a:t>
            </a:r>
          </a:p>
        </c:rich>
      </c:tx>
      <c:layout/>
      <c:overlay val="0"/>
      <c:spPr>
        <a:solidFill>
          <a:sysClr val="window" lastClr="FFFFFF"/>
        </a:solidFill>
      </c:spPr>
    </c:title>
    <c:autoTitleDeleted val="0"/>
    <c:plotArea>
      <c:layout>
        <c:manualLayout>
          <c:layoutTarget val="inner"/>
          <c:xMode val="edge"/>
          <c:yMode val="edge"/>
          <c:x val="5.0309711286089236E-2"/>
          <c:y val="0.14708333333333337"/>
          <c:w val="0.93932871391076112"/>
          <c:h val="0.74426768561480505"/>
        </c:manualLayout>
      </c:layout>
      <c:barChart>
        <c:barDir val="col"/>
        <c:grouping val="stacked"/>
        <c:varyColors val="0"/>
        <c:ser>
          <c:idx val="0"/>
          <c:order val="0"/>
          <c:tx>
            <c:strRef>
              <c:f>'7.1'!$A$7</c:f>
              <c:strCache>
                <c:ptCount val="1"/>
                <c:pt idx="0">
                  <c:v>Průmysl</c:v>
                </c:pt>
              </c:strCache>
            </c:strRef>
          </c:tx>
          <c:invertIfNegative val="0"/>
          <c:val>
            <c:numRef>
              <c:f>'7.1'!$B$7:$M$7</c:f>
              <c:numCache>
                <c:formatCode>#,##0.0</c:formatCode>
                <c:ptCount val="12"/>
                <c:pt idx="0">
                  <c:v>2425.8619494883769</c:v>
                </c:pt>
                <c:pt idx="1">
                  <c:v>2481.4310386520465</c:v>
                </c:pt>
                <c:pt idx="2">
                  <c:v>2461.1589091864685</c:v>
                </c:pt>
                <c:pt idx="3">
                  <c:v>1484.8321000000001</c:v>
                </c:pt>
                <c:pt idx="4">
                  <c:v>1299.0731560000002</c:v>
                </c:pt>
                <c:pt idx="5">
                  <c:v>1156.3316739999998</c:v>
                </c:pt>
                <c:pt idx="6">
                  <c:v>1092.0369300000002</c:v>
                </c:pt>
                <c:pt idx="7">
                  <c:v>1118.3508749999999</c:v>
                </c:pt>
                <c:pt idx="8">
                  <c:v>1070.5664169999998</c:v>
                </c:pt>
                <c:pt idx="9">
                  <c:v>1548.0870450000002</c:v>
                </c:pt>
                <c:pt idx="10">
                  <c:v>2058.0845560299413</c:v>
                </c:pt>
                <c:pt idx="11">
                  <c:v>2298.3821210000006</c:v>
                </c:pt>
              </c:numCache>
            </c:numRef>
          </c:val>
        </c:ser>
        <c:ser>
          <c:idx val="1"/>
          <c:order val="1"/>
          <c:tx>
            <c:strRef>
              <c:f>'7.1'!$A$8</c:f>
              <c:strCache>
                <c:ptCount val="1"/>
                <c:pt idx="0">
                  <c:v>Energetika</c:v>
                </c:pt>
              </c:strCache>
            </c:strRef>
          </c:tx>
          <c:invertIfNegative val="0"/>
          <c:val>
            <c:numRef>
              <c:f>'7.1'!$B$8:$M$8</c:f>
              <c:numCache>
                <c:formatCode>#,##0.0</c:formatCode>
                <c:ptCount val="12"/>
                <c:pt idx="0">
                  <c:v>212.30474000000001</c:v>
                </c:pt>
                <c:pt idx="1">
                  <c:v>236.19835599999993</c:v>
                </c:pt>
                <c:pt idx="2">
                  <c:v>192.05292899999998</c:v>
                </c:pt>
                <c:pt idx="3">
                  <c:v>86.473994000000005</c:v>
                </c:pt>
                <c:pt idx="4">
                  <c:v>70.361475999999996</c:v>
                </c:pt>
                <c:pt idx="5">
                  <c:v>66.300124999999994</c:v>
                </c:pt>
                <c:pt idx="6">
                  <c:v>65.117666</c:v>
                </c:pt>
                <c:pt idx="7">
                  <c:v>110.27395900000002</c:v>
                </c:pt>
                <c:pt idx="8">
                  <c:v>82.296942999999999</c:v>
                </c:pt>
                <c:pt idx="9">
                  <c:v>127.106611</c:v>
                </c:pt>
                <c:pt idx="10">
                  <c:v>200.78373099999996</c:v>
                </c:pt>
                <c:pt idx="11">
                  <c:v>223.66458700000004</c:v>
                </c:pt>
              </c:numCache>
            </c:numRef>
          </c:val>
        </c:ser>
        <c:ser>
          <c:idx val="2"/>
          <c:order val="2"/>
          <c:tx>
            <c:strRef>
              <c:f>'7.1'!$A$9</c:f>
              <c:strCache>
                <c:ptCount val="1"/>
                <c:pt idx="0">
                  <c:v>Doprava</c:v>
                </c:pt>
              </c:strCache>
            </c:strRef>
          </c:tx>
          <c:invertIfNegative val="0"/>
          <c:val>
            <c:numRef>
              <c:f>'7.1'!$B$9:$M$9</c:f>
              <c:numCache>
                <c:formatCode>#,##0.0</c:formatCode>
                <c:ptCount val="12"/>
                <c:pt idx="0">
                  <c:v>92.536997999999997</c:v>
                </c:pt>
                <c:pt idx="1">
                  <c:v>102.87135400000001</c:v>
                </c:pt>
                <c:pt idx="2">
                  <c:v>97.608112000000006</c:v>
                </c:pt>
                <c:pt idx="3">
                  <c:v>29.969055000000001</c:v>
                </c:pt>
                <c:pt idx="4">
                  <c:v>11.687723999999999</c:v>
                </c:pt>
                <c:pt idx="5">
                  <c:v>8.5604019999999998</c:v>
                </c:pt>
                <c:pt idx="6">
                  <c:v>6.3556749999999997</c:v>
                </c:pt>
                <c:pt idx="7">
                  <c:v>7.748138</c:v>
                </c:pt>
                <c:pt idx="8">
                  <c:v>9.9299779999999984</c:v>
                </c:pt>
                <c:pt idx="9">
                  <c:v>38.805138999999997</c:v>
                </c:pt>
                <c:pt idx="10">
                  <c:v>66.721107999999987</c:v>
                </c:pt>
                <c:pt idx="11">
                  <c:v>87.718525000000014</c:v>
                </c:pt>
              </c:numCache>
            </c:numRef>
          </c:val>
        </c:ser>
        <c:ser>
          <c:idx val="3"/>
          <c:order val="3"/>
          <c:tx>
            <c:strRef>
              <c:f>'7.1'!$A$10</c:f>
              <c:strCache>
                <c:ptCount val="1"/>
                <c:pt idx="0">
                  <c:v>Stavebnictví</c:v>
                </c:pt>
              </c:strCache>
            </c:strRef>
          </c:tx>
          <c:invertIfNegative val="0"/>
          <c:val>
            <c:numRef>
              <c:f>'7.1'!$B$10:$M$10</c:f>
              <c:numCache>
                <c:formatCode>#,##0.0</c:formatCode>
                <c:ptCount val="12"/>
                <c:pt idx="0">
                  <c:v>45.183922999999986</c:v>
                </c:pt>
                <c:pt idx="1">
                  <c:v>50.378723999999991</c:v>
                </c:pt>
                <c:pt idx="2">
                  <c:v>47.730316000000023</c:v>
                </c:pt>
                <c:pt idx="3">
                  <c:v>17.715539000000003</c:v>
                </c:pt>
                <c:pt idx="4">
                  <c:v>16.780303000000004</c:v>
                </c:pt>
                <c:pt idx="5">
                  <c:v>7.711964</c:v>
                </c:pt>
                <c:pt idx="6">
                  <c:v>8.130827</c:v>
                </c:pt>
                <c:pt idx="7">
                  <c:v>18.649821999999997</c:v>
                </c:pt>
                <c:pt idx="8">
                  <c:v>11.993454</c:v>
                </c:pt>
                <c:pt idx="9">
                  <c:v>28.317649999999993</c:v>
                </c:pt>
                <c:pt idx="10">
                  <c:v>46.88466300000001</c:v>
                </c:pt>
                <c:pt idx="11">
                  <c:v>51.522508999999999</c:v>
                </c:pt>
              </c:numCache>
            </c:numRef>
          </c:val>
        </c:ser>
        <c:ser>
          <c:idx val="4"/>
          <c:order val="4"/>
          <c:tx>
            <c:strRef>
              <c:f>'7.1'!$A$11</c:f>
              <c:strCache>
                <c:ptCount val="1"/>
                <c:pt idx="0">
                  <c:v>Zemědělství a lesnictví</c:v>
                </c:pt>
              </c:strCache>
            </c:strRef>
          </c:tx>
          <c:invertIfNegative val="0"/>
          <c:val>
            <c:numRef>
              <c:f>'7.1'!$B$11:$M$11</c:f>
              <c:numCache>
                <c:formatCode>#,##0.0</c:formatCode>
                <c:ptCount val="12"/>
                <c:pt idx="0">
                  <c:v>24.137052000000008</c:v>
                </c:pt>
                <c:pt idx="1">
                  <c:v>26.355040999999996</c:v>
                </c:pt>
                <c:pt idx="2">
                  <c:v>28.331388999999994</c:v>
                </c:pt>
                <c:pt idx="3">
                  <c:v>15.086827</c:v>
                </c:pt>
                <c:pt idx="4">
                  <c:v>11.057236999999999</c:v>
                </c:pt>
                <c:pt idx="5">
                  <c:v>8.5862660000000002</c:v>
                </c:pt>
                <c:pt idx="6">
                  <c:v>8.4710670000000032</c:v>
                </c:pt>
                <c:pt idx="7">
                  <c:v>8.7468500000000002</c:v>
                </c:pt>
                <c:pt idx="8">
                  <c:v>11.648980999999999</c:v>
                </c:pt>
                <c:pt idx="9">
                  <c:v>17.260745</c:v>
                </c:pt>
                <c:pt idx="10">
                  <c:v>20.133993999999998</c:v>
                </c:pt>
                <c:pt idx="11">
                  <c:v>25.770928999999995</c:v>
                </c:pt>
              </c:numCache>
            </c:numRef>
          </c:val>
        </c:ser>
        <c:ser>
          <c:idx val="5"/>
          <c:order val="5"/>
          <c:tx>
            <c:strRef>
              <c:f>'7.1'!$A$12</c:f>
              <c:strCache>
                <c:ptCount val="1"/>
                <c:pt idx="0">
                  <c:v>Domácnosti</c:v>
                </c:pt>
              </c:strCache>
            </c:strRef>
          </c:tx>
          <c:invertIfNegative val="0"/>
          <c:val>
            <c:numRef>
              <c:f>'7.1'!$B$12:$M$12</c:f>
              <c:numCache>
                <c:formatCode>#,##0.0</c:formatCode>
                <c:ptCount val="12"/>
                <c:pt idx="0">
                  <c:v>3862.9845399999999</c:v>
                </c:pt>
                <c:pt idx="1">
                  <c:v>4083.8020089999995</c:v>
                </c:pt>
                <c:pt idx="2">
                  <c:v>3883.4920439999987</c:v>
                </c:pt>
                <c:pt idx="3">
                  <c:v>1488.4442850159621</c:v>
                </c:pt>
                <c:pt idx="4">
                  <c:v>846.47544824565512</c:v>
                </c:pt>
                <c:pt idx="5">
                  <c:v>696.60732128376674</c:v>
                </c:pt>
                <c:pt idx="6">
                  <c:v>621.30859298639643</c:v>
                </c:pt>
                <c:pt idx="7">
                  <c:v>576.13205651918429</c:v>
                </c:pt>
                <c:pt idx="8">
                  <c:v>861.7696658951005</c:v>
                </c:pt>
                <c:pt idx="9">
                  <c:v>1850.2045497949009</c:v>
                </c:pt>
                <c:pt idx="10">
                  <c:v>2842.498973892707</c:v>
                </c:pt>
                <c:pt idx="11">
                  <c:v>3732.9956170840842</c:v>
                </c:pt>
              </c:numCache>
            </c:numRef>
          </c:val>
        </c:ser>
        <c:ser>
          <c:idx val="6"/>
          <c:order val="6"/>
          <c:tx>
            <c:strRef>
              <c:f>'7.1'!$A$13</c:f>
              <c:strCache>
                <c:ptCount val="1"/>
                <c:pt idx="0">
                  <c:v>Obchod, služby, školství, zdravotnictví</c:v>
                </c:pt>
              </c:strCache>
            </c:strRef>
          </c:tx>
          <c:invertIfNegative val="0"/>
          <c:val>
            <c:numRef>
              <c:f>'7.1'!$B$13:$M$13</c:f>
              <c:numCache>
                <c:formatCode>#,##0.0</c:formatCode>
                <c:ptCount val="12"/>
                <c:pt idx="0">
                  <c:v>2139.5625539999983</c:v>
                </c:pt>
                <c:pt idx="1">
                  <c:v>2296.078845999999</c:v>
                </c:pt>
                <c:pt idx="2">
                  <c:v>2207.3494949999986</c:v>
                </c:pt>
                <c:pt idx="3">
                  <c:v>812.07576710043713</c:v>
                </c:pt>
                <c:pt idx="4">
                  <c:v>450.42593522193062</c:v>
                </c:pt>
                <c:pt idx="5">
                  <c:v>372.21405357694312</c:v>
                </c:pt>
                <c:pt idx="6">
                  <c:v>312.04605524425699</c:v>
                </c:pt>
                <c:pt idx="7">
                  <c:v>298.96552113198641</c:v>
                </c:pt>
                <c:pt idx="8">
                  <c:v>453.21252666931383</c:v>
                </c:pt>
                <c:pt idx="9">
                  <c:v>1097.3771167807633</c:v>
                </c:pt>
                <c:pt idx="10">
                  <c:v>1705.7373698743079</c:v>
                </c:pt>
                <c:pt idx="11">
                  <c:v>2225.6272964293889</c:v>
                </c:pt>
              </c:numCache>
            </c:numRef>
          </c:val>
        </c:ser>
        <c:ser>
          <c:idx val="7"/>
          <c:order val="7"/>
          <c:tx>
            <c:strRef>
              <c:f>'7.1'!$A$14</c:f>
              <c:strCache>
                <c:ptCount val="1"/>
                <c:pt idx="0">
                  <c:v>Ostatní</c:v>
                </c:pt>
              </c:strCache>
            </c:strRef>
          </c:tx>
          <c:invertIfNegative val="0"/>
          <c:val>
            <c:numRef>
              <c:f>'7.1'!$B$14:$M$14</c:f>
              <c:numCache>
                <c:formatCode>#,##0.0</c:formatCode>
                <c:ptCount val="12"/>
                <c:pt idx="0">
                  <c:v>231.23864500000005</c:v>
                </c:pt>
                <c:pt idx="1">
                  <c:v>249.49679900000001</c:v>
                </c:pt>
                <c:pt idx="2">
                  <c:v>233.68359399999997</c:v>
                </c:pt>
                <c:pt idx="3">
                  <c:v>85.511108999999976</c:v>
                </c:pt>
                <c:pt idx="4">
                  <c:v>47.526236999999995</c:v>
                </c:pt>
                <c:pt idx="5">
                  <c:v>42.197433999999994</c:v>
                </c:pt>
                <c:pt idx="6">
                  <c:v>23.123373000000004</c:v>
                </c:pt>
                <c:pt idx="7">
                  <c:v>22.109372999999994</c:v>
                </c:pt>
                <c:pt idx="8">
                  <c:v>41.614732999999987</c:v>
                </c:pt>
                <c:pt idx="9">
                  <c:v>108.35415200000001</c:v>
                </c:pt>
                <c:pt idx="10">
                  <c:v>177.80444300000008</c:v>
                </c:pt>
                <c:pt idx="11">
                  <c:v>233.50184999999993</c:v>
                </c:pt>
              </c:numCache>
            </c:numRef>
          </c:val>
        </c:ser>
        <c:dLbls>
          <c:showLegendKey val="0"/>
          <c:showVal val="0"/>
          <c:showCatName val="0"/>
          <c:showSerName val="0"/>
          <c:showPercent val="0"/>
          <c:showBubbleSize val="0"/>
        </c:dLbls>
        <c:gapWidth val="150"/>
        <c:overlap val="100"/>
        <c:axId val="304225280"/>
        <c:axId val="304239360"/>
      </c:barChart>
      <c:catAx>
        <c:axId val="304225280"/>
        <c:scaling>
          <c:orientation val="minMax"/>
        </c:scaling>
        <c:delete val="0"/>
        <c:axPos val="b"/>
        <c:majorTickMark val="none"/>
        <c:minorTickMark val="none"/>
        <c:tickLblPos val="nextTo"/>
        <c:txPr>
          <a:bodyPr/>
          <a:lstStyle/>
          <a:p>
            <a:pPr>
              <a:defRPr sz="800"/>
            </a:pPr>
            <a:endParaRPr lang="cs-CZ"/>
          </a:p>
        </c:txPr>
        <c:crossAx val="304239360"/>
        <c:crosses val="autoZero"/>
        <c:auto val="1"/>
        <c:lblAlgn val="ctr"/>
        <c:lblOffset val="100"/>
        <c:noMultiLvlLbl val="0"/>
      </c:catAx>
      <c:valAx>
        <c:axId val="304239360"/>
        <c:scaling>
          <c:orientation val="minMax"/>
          <c:max val="10000"/>
        </c:scaling>
        <c:delete val="0"/>
        <c:axPos val="l"/>
        <c:majorGridlines/>
        <c:numFmt formatCode="#,##0" sourceLinked="0"/>
        <c:majorTickMark val="out"/>
        <c:minorTickMark val="none"/>
        <c:tickLblPos val="nextTo"/>
        <c:spPr>
          <a:ln>
            <a:noFill/>
          </a:ln>
        </c:spPr>
        <c:txPr>
          <a:bodyPr/>
          <a:lstStyle/>
          <a:p>
            <a:pPr>
              <a:defRPr sz="900"/>
            </a:pPr>
            <a:endParaRPr lang="cs-CZ"/>
          </a:p>
        </c:txPr>
        <c:crossAx val="304225280"/>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304281472"/>
        <c:axId val="304283008"/>
      </c:barChart>
      <c:catAx>
        <c:axId val="304281472"/>
        <c:scaling>
          <c:orientation val="minMax"/>
        </c:scaling>
        <c:delete val="1"/>
        <c:axPos val="b"/>
        <c:numFmt formatCode="General" sourceLinked="1"/>
        <c:majorTickMark val="out"/>
        <c:minorTickMark val="none"/>
        <c:tickLblPos val="nextTo"/>
        <c:crossAx val="304283008"/>
        <c:crosses val="autoZero"/>
        <c:auto val="1"/>
        <c:lblAlgn val="ctr"/>
        <c:lblOffset val="100"/>
        <c:noMultiLvlLbl val="0"/>
      </c:catAx>
      <c:valAx>
        <c:axId val="304283008"/>
        <c:scaling>
          <c:orientation val="minMax"/>
        </c:scaling>
        <c:delete val="1"/>
        <c:axPos val="l"/>
        <c:numFmt formatCode="0%" sourceLinked="1"/>
        <c:majorTickMark val="out"/>
        <c:minorTickMark val="none"/>
        <c:tickLblPos val="nextTo"/>
        <c:crossAx val="3042814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v krajích ČR podle sektorů národního hospodářství </a:t>
            </a:r>
            <a:r>
              <a:rPr lang="en-US" sz="1000"/>
              <a:t>[</a:t>
            </a:r>
            <a:r>
              <a:rPr lang="cs-CZ" sz="1000"/>
              <a:t>TJ</a:t>
            </a:r>
            <a:r>
              <a:rPr lang="en-US" sz="1000"/>
              <a:t>]</a:t>
            </a:r>
            <a:endParaRPr lang="cs-CZ" sz="1000"/>
          </a:p>
        </c:rich>
      </c:tx>
      <c:layout>
        <c:manualLayout>
          <c:xMode val="edge"/>
          <c:yMode val="edge"/>
          <c:x val="0.11626286352732962"/>
          <c:y val="1.9702319159471141E-2"/>
        </c:manualLayout>
      </c:layout>
      <c:overlay val="0"/>
    </c:title>
    <c:autoTitleDeleted val="0"/>
    <c:plotArea>
      <c:layout>
        <c:manualLayout>
          <c:layoutTarget val="inner"/>
          <c:xMode val="edge"/>
          <c:yMode val="edge"/>
          <c:x val="4.6612307810022749E-2"/>
          <c:y val="0.14640605169467286"/>
          <c:w val="0.54332795749197038"/>
          <c:h val="0.57831477945425613"/>
        </c:manualLayout>
      </c:layout>
      <c:barChart>
        <c:barDir val="col"/>
        <c:grouping val="stacked"/>
        <c:varyColors val="0"/>
        <c:ser>
          <c:idx val="0"/>
          <c:order val="0"/>
          <c:tx>
            <c:strRef>
              <c:f>'7.2'!$B$3</c:f>
              <c:strCache>
                <c:ptCount val="1"/>
                <c:pt idx="0">
                  <c:v>Průmysl</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#,##0.0</c:formatCode>
                <c:ptCount val="14"/>
                <c:pt idx="0">
                  <c:v>120.827215</c:v>
                </c:pt>
                <c:pt idx="1">
                  <c:v>308.95205899999991</c:v>
                </c:pt>
                <c:pt idx="2">
                  <c:v>127.70034799999999</c:v>
                </c:pt>
                <c:pt idx="3">
                  <c:v>37.947626</c:v>
                </c:pt>
                <c:pt idx="4">
                  <c:v>29.383272000000005</c:v>
                </c:pt>
                <c:pt idx="5">
                  <c:v>194.16707841946985</c:v>
                </c:pt>
                <c:pt idx="6">
                  <c:v>49.352159</c:v>
                </c:pt>
                <c:pt idx="7">
                  <c:v>1644.9899240000002</c:v>
                </c:pt>
                <c:pt idx="8">
                  <c:v>132.280913</c:v>
                </c:pt>
                <c:pt idx="9">
                  <c:v>180.44775399999997</c:v>
                </c:pt>
                <c:pt idx="10">
                  <c:v>141.17550361047125</c:v>
                </c:pt>
                <c:pt idx="11">
                  <c:v>1642.4140650000004</c:v>
                </c:pt>
                <c:pt idx="12">
                  <c:v>740.50599299999999</c:v>
                </c:pt>
                <c:pt idx="13">
                  <c:v>554.40981199999999</c:v>
                </c:pt>
              </c:numCache>
            </c:numRef>
          </c:val>
        </c:ser>
        <c:ser>
          <c:idx val="1"/>
          <c:order val="1"/>
          <c:tx>
            <c:strRef>
              <c:f>'7.2'!$C$3</c:f>
              <c:strCache>
                <c:ptCount val="1"/>
                <c:pt idx="0">
                  <c:v>Energetika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#,##0.0</c:formatCode>
                <c:ptCount val="14"/>
                <c:pt idx="0">
                  <c:v>7.7199419999999996</c:v>
                </c:pt>
                <c:pt idx="1">
                  <c:v>99.185659999999999</c:v>
                </c:pt>
                <c:pt idx="2">
                  <c:v>4.1686699999999997</c:v>
                </c:pt>
                <c:pt idx="3">
                  <c:v>5.1988900000000005</c:v>
                </c:pt>
                <c:pt idx="4">
                  <c:v>14.828239999999999</c:v>
                </c:pt>
                <c:pt idx="5">
                  <c:v>4.1501299999999999</c:v>
                </c:pt>
                <c:pt idx="6">
                  <c:v>2.5939999999999999</c:v>
                </c:pt>
                <c:pt idx="7">
                  <c:v>265.57237699999996</c:v>
                </c:pt>
                <c:pt idx="8">
                  <c:v>0</c:v>
                </c:pt>
                <c:pt idx="9">
                  <c:v>2.2952900000000001</c:v>
                </c:pt>
                <c:pt idx="10">
                  <c:v>4.2720000000000002</c:v>
                </c:pt>
                <c:pt idx="11">
                  <c:v>46.329550000000005</c:v>
                </c:pt>
                <c:pt idx="12">
                  <c:v>90.13630999999998</c:v>
                </c:pt>
                <c:pt idx="13">
                  <c:v>5.1038699999999997</c:v>
                </c:pt>
              </c:numCache>
            </c:numRef>
          </c:val>
        </c:ser>
        <c:ser>
          <c:idx val="2"/>
          <c:order val="2"/>
          <c:tx>
            <c:strRef>
              <c:f>'7.2'!$D$3</c:f>
              <c:strCache>
                <c:ptCount val="1"/>
                <c:pt idx="0">
                  <c:v>Doprava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#,##0.0</c:formatCode>
                <c:ptCount val="14"/>
                <c:pt idx="0">
                  <c:v>104.377341</c:v>
                </c:pt>
                <c:pt idx="1">
                  <c:v>20.045038000000002</c:v>
                </c:pt>
                <c:pt idx="2">
                  <c:v>0</c:v>
                </c:pt>
                <c:pt idx="3">
                  <c:v>6.4427760000000003</c:v>
                </c:pt>
                <c:pt idx="4">
                  <c:v>0.97541</c:v>
                </c:pt>
                <c:pt idx="5">
                  <c:v>0.60980000000000001</c:v>
                </c:pt>
                <c:pt idx="6">
                  <c:v>3.2519999999999998</c:v>
                </c:pt>
                <c:pt idx="7">
                  <c:v>4.3768809999999991</c:v>
                </c:pt>
                <c:pt idx="8">
                  <c:v>0.47610000000000002</c:v>
                </c:pt>
                <c:pt idx="9">
                  <c:v>23.526955000000001</c:v>
                </c:pt>
                <c:pt idx="10">
                  <c:v>1.34256</c:v>
                </c:pt>
                <c:pt idx="11">
                  <c:v>7.1205100000000003</c:v>
                </c:pt>
                <c:pt idx="12">
                  <c:v>14.487831</c:v>
                </c:pt>
                <c:pt idx="13">
                  <c:v>6.21157</c:v>
                </c:pt>
              </c:numCache>
            </c:numRef>
          </c:val>
        </c:ser>
        <c:ser>
          <c:idx val="3"/>
          <c:order val="3"/>
          <c:tx>
            <c:strRef>
              <c:f>'7.2'!$E$3</c:f>
              <c:strCache>
                <c:ptCount val="1"/>
                <c:pt idx="0">
                  <c:v>Stavebnictví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#,##0.0</c:formatCode>
                <c:ptCount val="14"/>
                <c:pt idx="0">
                  <c:v>13.116794999999998</c:v>
                </c:pt>
                <c:pt idx="1">
                  <c:v>2.5682480000000001</c:v>
                </c:pt>
                <c:pt idx="2">
                  <c:v>0</c:v>
                </c:pt>
                <c:pt idx="3">
                  <c:v>5.5113500000000002</c:v>
                </c:pt>
                <c:pt idx="4">
                  <c:v>0.7496600000000001</c:v>
                </c:pt>
                <c:pt idx="5">
                  <c:v>0.49780000000000002</c:v>
                </c:pt>
                <c:pt idx="6">
                  <c:v>0.5474</c:v>
                </c:pt>
                <c:pt idx="7">
                  <c:v>24.590538000000002</c:v>
                </c:pt>
                <c:pt idx="8">
                  <c:v>6.0398499999999995</c:v>
                </c:pt>
                <c:pt idx="9">
                  <c:v>9.3899350000000013</c:v>
                </c:pt>
                <c:pt idx="10">
                  <c:v>1.03887</c:v>
                </c:pt>
                <c:pt idx="11">
                  <c:v>55.547629999999998</c:v>
                </c:pt>
                <c:pt idx="12">
                  <c:v>0.16341700000000001</c:v>
                </c:pt>
                <c:pt idx="13">
                  <c:v>6.9633289999999999</c:v>
                </c:pt>
              </c:numCache>
            </c:numRef>
          </c:val>
        </c:ser>
        <c:ser>
          <c:idx val="4"/>
          <c:order val="4"/>
          <c:tx>
            <c:strRef>
              <c:f>'7.2'!$F$3</c:f>
              <c:strCache>
                <c:ptCount val="1"/>
                <c:pt idx="0">
                  <c:v>Zemědělství a lesnictví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#,##0.0</c:formatCode>
                <c:ptCount val="14"/>
                <c:pt idx="0">
                  <c:v>0.77600000000000002</c:v>
                </c:pt>
                <c:pt idx="1">
                  <c:v>5.293685</c:v>
                </c:pt>
                <c:pt idx="2">
                  <c:v>7.4359999999999999</c:v>
                </c:pt>
                <c:pt idx="3">
                  <c:v>2.2910399999999997</c:v>
                </c:pt>
                <c:pt idx="4">
                  <c:v>3.7727810000000002</c:v>
                </c:pt>
                <c:pt idx="5">
                  <c:v>0</c:v>
                </c:pt>
                <c:pt idx="6">
                  <c:v>4.1561400000000006</c:v>
                </c:pt>
                <c:pt idx="7">
                  <c:v>1.0650500000000001</c:v>
                </c:pt>
                <c:pt idx="8">
                  <c:v>0.36137400000000003</c:v>
                </c:pt>
                <c:pt idx="9">
                  <c:v>9.5391859999999991</c:v>
                </c:pt>
                <c:pt idx="10">
                  <c:v>11.211879999999997</c:v>
                </c:pt>
                <c:pt idx="11">
                  <c:v>7.1729870000000009</c:v>
                </c:pt>
                <c:pt idx="12">
                  <c:v>7.2769549999999992</c:v>
                </c:pt>
                <c:pt idx="13">
                  <c:v>2.8125900000000001</c:v>
                </c:pt>
              </c:numCache>
            </c:numRef>
          </c:val>
        </c:ser>
        <c:ser>
          <c:idx val="5"/>
          <c:order val="5"/>
          <c:tx>
            <c:strRef>
              <c:f>'7.2'!$G$3</c:f>
              <c:strCache>
                <c:ptCount val="1"/>
                <c:pt idx="0">
                  <c:v>Domácnosti</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#,##0.0</c:formatCode>
                <c:ptCount val="14"/>
                <c:pt idx="0">
                  <c:v>2071.7252080000003</c:v>
                </c:pt>
                <c:pt idx="1">
                  <c:v>614.61749477563228</c:v>
                </c:pt>
                <c:pt idx="2">
                  <c:v>886.06009479655006</c:v>
                </c:pt>
                <c:pt idx="3">
                  <c:v>386.57958000000002</c:v>
                </c:pt>
                <c:pt idx="4">
                  <c:v>239.43515199999987</c:v>
                </c:pt>
                <c:pt idx="5">
                  <c:v>214.898576614565</c:v>
                </c:pt>
                <c:pt idx="6">
                  <c:v>333.64783100000005</c:v>
                </c:pt>
                <c:pt idx="7">
                  <c:v>1298.2146769999997</c:v>
                </c:pt>
                <c:pt idx="8">
                  <c:v>362.16854400000005</c:v>
                </c:pt>
                <c:pt idx="9">
                  <c:v>434.77807000000013</c:v>
                </c:pt>
                <c:pt idx="10">
                  <c:v>582.72653252391376</c:v>
                </c:pt>
                <c:pt idx="11">
                  <c:v>336.00949006103036</c:v>
                </c:pt>
                <c:pt idx="12">
                  <c:v>305.81487800000019</c:v>
                </c:pt>
                <c:pt idx="13">
                  <c:v>359.02301200000005</c:v>
                </c:pt>
              </c:numCache>
            </c:numRef>
          </c:val>
        </c:ser>
        <c:ser>
          <c:idx val="6"/>
          <c:order val="6"/>
          <c:tx>
            <c:strRef>
              <c:f>'7.2'!$H$3</c:f>
              <c:strCache>
                <c:ptCount val="1"/>
                <c:pt idx="0">
                  <c:v>Obchod, služby, školství, zdravotnictví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#,##0.0</c:formatCode>
                <c:ptCount val="14"/>
                <c:pt idx="0">
                  <c:v>1394.2126529999996</c:v>
                </c:pt>
                <c:pt idx="1">
                  <c:v>325.12614555542177</c:v>
                </c:pt>
                <c:pt idx="2">
                  <c:v>249.01827059310037</c:v>
                </c:pt>
                <c:pt idx="3">
                  <c:v>232.93117700000005</c:v>
                </c:pt>
                <c:pt idx="4">
                  <c:v>86.397839440735368</c:v>
                </c:pt>
                <c:pt idx="5">
                  <c:v>100.91386989686487</c:v>
                </c:pt>
                <c:pt idx="6">
                  <c:v>184.63594699999999</c:v>
                </c:pt>
                <c:pt idx="7">
                  <c:v>960.43177699999967</c:v>
                </c:pt>
                <c:pt idx="8">
                  <c:v>253.03717099999997</c:v>
                </c:pt>
                <c:pt idx="9">
                  <c:v>325.75518146460865</c:v>
                </c:pt>
                <c:pt idx="10">
                  <c:v>391.59117979726619</c:v>
                </c:pt>
                <c:pt idx="11">
                  <c:v>211.3136503364679</c:v>
                </c:pt>
                <c:pt idx="12">
                  <c:v>121.40369800000002</c:v>
                </c:pt>
                <c:pt idx="13">
                  <c:v>191.97322300000002</c:v>
                </c:pt>
              </c:numCache>
            </c:numRef>
          </c:val>
        </c:ser>
        <c:ser>
          <c:idx val="7"/>
          <c:order val="7"/>
          <c:tx>
            <c:strRef>
              <c:f>'7.2'!$I$3</c:f>
              <c:strCache>
                <c:ptCount val="1"/>
                <c:pt idx="0">
                  <c:v>Ostatní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#,##0.0</c:formatCode>
                <c:ptCount val="14"/>
                <c:pt idx="0">
                  <c:v>52.474147000000002</c:v>
                </c:pt>
                <c:pt idx="1">
                  <c:v>36.187505000000002</c:v>
                </c:pt>
                <c:pt idx="2">
                  <c:v>249.176264</c:v>
                </c:pt>
                <c:pt idx="3">
                  <c:v>50.554038999999996</c:v>
                </c:pt>
                <c:pt idx="4">
                  <c:v>0.15887999999999999</c:v>
                </c:pt>
                <c:pt idx="5">
                  <c:v>13.673143000000003</c:v>
                </c:pt>
                <c:pt idx="6">
                  <c:v>4.1530800000000001</c:v>
                </c:pt>
                <c:pt idx="7">
                  <c:v>6.8593400000000013</c:v>
                </c:pt>
                <c:pt idx="8">
                  <c:v>6.1224320000000008</c:v>
                </c:pt>
                <c:pt idx="9">
                  <c:v>72.447767000000013</c:v>
                </c:pt>
                <c:pt idx="10">
                  <c:v>5.3793599999999993</c:v>
                </c:pt>
                <c:pt idx="11">
                  <c:v>10.176355999999998</c:v>
                </c:pt>
                <c:pt idx="12">
                  <c:v>10.972627000000001</c:v>
                </c:pt>
                <c:pt idx="13">
                  <c:v>1.3255049999999997</c:v>
                </c:pt>
              </c:numCache>
            </c:numRef>
          </c:val>
        </c:ser>
        <c:dLbls>
          <c:showLegendKey val="0"/>
          <c:showVal val="0"/>
          <c:showCatName val="0"/>
          <c:showSerName val="0"/>
          <c:showPercent val="0"/>
          <c:showBubbleSize val="0"/>
        </c:dLbls>
        <c:gapWidth val="104"/>
        <c:overlap val="100"/>
        <c:axId val="304399872"/>
        <c:axId val="304401408"/>
      </c:barChart>
      <c:catAx>
        <c:axId val="304399872"/>
        <c:scaling>
          <c:orientation val="minMax"/>
        </c:scaling>
        <c:delete val="0"/>
        <c:axPos val="b"/>
        <c:majorTickMark val="none"/>
        <c:minorTickMark val="none"/>
        <c:tickLblPos val="nextTo"/>
        <c:txPr>
          <a:bodyPr/>
          <a:lstStyle/>
          <a:p>
            <a:pPr>
              <a:defRPr sz="900"/>
            </a:pPr>
            <a:endParaRPr lang="cs-CZ"/>
          </a:p>
        </c:txPr>
        <c:crossAx val="304401408"/>
        <c:crosses val="autoZero"/>
        <c:auto val="1"/>
        <c:lblAlgn val="ctr"/>
        <c:lblOffset val="100"/>
        <c:noMultiLvlLbl val="0"/>
      </c:catAx>
      <c:valAx>
        <c:axId val="3044014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04399872"/>
        <c:crosses val="autoZero"/>
        <c:crossBetween val="between"/>
      </c:valAx>
    </c:plotArea>
    <c:legend>
      <c:legendPos val="b"/>
      <c:layout>
        <c:manualLayout>
          <c:xMode val="edge"/>
          <c:yMode val="edge"/>
          <c:x val="1.323893451804076E-3"/>
          <c:y val="0.96114816428424588"/>
          <c:w val="0.99867610654819594"/>
          <c:h val="3.8851835715753971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spotřebě tepla v ČR</a:t>
            </a:r>
            <a:endParaRPr lang="cs-CZ" sz="1000"/>
          </a:p>
        </c:rich>
      </c:tx>
      <c:layout/>
      <c:overlay val="0"/>
    </c:title>
    <c:autoTitleDeleted val="0"/>
    <c:plotArea>
      <c:layout>
        <c:manualLayout>
          <c:layoutTarget val="inner"/>
          <c:xMode val="edge"/>
          <c:yMode val="edge"/>
          <c:x val="0.22391140977420257"/>
          <c:y val="0.18177479768838453"/>
          <c:w val="0.57702148063972192"/>
          <c:h val="0.61751301337447595"/>
        </c:manualLayout>
      </c:layout>
      <c:doughnutChart>
        <c:varyColors val="1"/>
        <c:ser>
          <c:idx val="0"/>
          <c:order val="0"/>
          <c:dLbls>
            <c:dLbl>
              <c:idx val="1"/>
              <c:layout>
                <c:manualLayout>
                  <c:x val="2.6856416767179977E-2"/>
                  <c:y val="6.5864080329421219E-17"/>
                </c:manualLayout>
              </c:layout>
              <c:showLegendKey val="0"/>
              <c:showVal val="0"/>
              <c:showCatName val="0"/>
              <c:showSerName val="0"/>
              <c:showPercent val="1"/>
              <c:showBubbleSize val="0"/>
            </c:dLbl>
            <c:dLbl>
              <c:idx val="2"/>
              <c:layout>
                <c:manualLayout>
                  <c:x val="0.117537795252071"/>
                  <c:y val="3.3679045956497525E-2"/>
                </c:manualLayout>
              </c:layout>
              <c:numFmt formatCode="0.0%" sourceLinked="0"/>
              <c:spPr/>
              <c:txPr>
                <a:bodyPr/>
                <a:lstStyle/>
                <a:p>
                  <a:pPr>
                    <a:defRPr sz="900"/>
                  </a:pPr>
                  <a:endParaRPr lang="cs-CZ"/>
                </a:p>
              </c:txPr>
              <c:showLegendKey val="0"/>
              <c:showVal val="0"/>
              <c:showCatName val="0"/>
              <c:showSerName val="0"/>
              <c:showPercent val="1"/>
              <c:showBubbleSize val="0"/>
            </c:dLbl>
            <c:dLbl>
              <c:idx val="3"/>
              <c:layout>
                <c:manualLayout>
                  <c:x val="0.10417434889710266"/>
                  <c:y val="5.5076679970704527E-2"/>
                </c:manualLayout>
              </c:layout>
              <c:numFmt formatCode="0.0%" sourceLinked="0"/>
              <c:spPr/>
              <c:txPr>
                <a:bodyPr/>
                <a:lstStyle/>
                <a:p>
                  <a:pPr>
                    <a:defRPr sz="900"/>
                  </a:pPr>
                  <a:endParaRPr lang="cs-CZ"/>
                </a:p>
              </c:txPr>
              <c:showLegendKey val="0"/>
              <c:showVal val="0"/>
              <c:showCatName val="0"/>
              <c:showSerName val="0"/>
              <c:showPercent val="1"/>
              <c:showBubbleSize val="0"/>
            </c:dLbl>
            <c:dLbl>
              <c:idx val="4"/>
              <c:layout>
                <c:manualLayout>
                  <c:x val="9.0827555635208446E-2"/>
                  <c:y val="8.3026191953249451E-2"/>
                </c:manualLayout>
              </c:layout>
              <c:numFmt formatCode="0.0%" sourceLinked="0"/>
              <c:spPr/>
              <c:txPr>
                <a:bodyPr/>
                <a:lstStyle/>
                <a:p>
                  <a:pPr>
                    <a:defRPr sz="900"/>
                  </a:pPr>
                  <a:endParaRPr lang="cs-CZ"/>
                </a:p>
              </c:txPr>
              <c:showLegendKey val="0"/>
              <c:showVal val="0"/>
              <c:showCatName val="0"/>
              <c:showSerName val="0"/>
              <c:showPercent val="1"/>
              <c:showBubbleSize val="0"/>
            </c:dLbl>
            <c:dLbl>
              <c:idx val="7"/>
              <c:layout>
                <c:manualLayout>
                  <c:x val="3.3567877610867353E-3"/>
                  <c:y val="-1.4370510806595838E-2"/>
                </c:manualLayout>
              </c:layout>
              <c:showLegendKey val="0"/>
              <c:showVal val="0"/>
              <c:showCatName val="0"/>
              <c:showSerName val="0"/>
              <c:showPercent val="1"/>
              <c:showBubbleSize val="0"/>
            </c:dLbl>
            <c:numFmt formatCode="0%" sourceLinked="0"/>
            <c:txPr>
              <a:bodyPr/>
              <a:lstStyle/>
              <a:p>
                <a:pPr>
                  <a:defRPr sz="900"/>
                </a:pPr>
                <a:endParaRPr lang="cs-CZ"/>
              </a:p>
            </c:txPr>
            <c:showLegendKey val="0"/>
            <c:showVal val="0"/>
            <c:showCatName val="0"/>
            <c:showSerName val="0"/>
            <c:showPercent val="1"/>
            <c:showBubbleSize val="0"/>
            <c:showLeaderLines val="1"/>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#,##0.0</c:formatCode>
                <c:ptCount val="8"/>
                <c:pt idx="0">
                  <c:v>5904.5537220299411</c:v>
                </c:pt>
                <c:pt idx="1">
                  <c:v>551.55492900000002</c:v>
                </c:pt>
                <c:pt idx="2">
                  <c:v>193.24477200000001</c:v>
                </c:pt>
                <c:pt idx="3">
                  <c:v>126.724822</c:v>
                </c:pt>
                <c:pt idx="4">
                  <c:v>63.165667999999989</c:v>
                </c:pt>
                <c:pt idx="5">
                  <c:v>8425.6991407716923</c:v>
                </c:pt>
                <c:pt idx="6">
                  <c:v>5028.7417830844643</c:v>
                </c:pt>
                <c:pt idx="7">
                  <c:v>519.66044499999998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'8.1'!$M$9:$M$24</c:f>
              <c:numCache>
                <c:formatCode>0.0%</c:formatCode>
                <c:ptCount val="16"/>
              </c:numCache>
            </c:numRef>
          </c:cat>
          <c:val>
            <c:numRef>
              <c:f>'8.1'!$M$9:$M$24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'8.1'!$M$26:$M$33</c:f>
              <c:numCache>
                <c:formatCode>#,##0.0</c:formatCode>
                <c:ptCount val="8"/>
              </c:numCache>
            </c:numRef>
          </c:cat>
          <c:val>
            <c:numRef>
              <c:f>'8.1'!$M$26:$M$33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'8.1'!$A$26</c:f>
              <c:strCache>
                <c:ptCount val="1"/>
                <c:pt idx="0">
                  <c:v>Průmysl</c:v>
                </c:pt>
              </c:strCache>
            </c:strRef>
          </c:tx>
          <c:invertIfNegative val="0"/>
          <c:cat>
            <c:strRef>
              <c:f>'8.1'!$B$2:$D$2</c:f>
              <c:strCache>
                <c:ptCount val="3"/>
                <c:pt idx="0">
                  <c:v>Říjen</c:v>
                </c:pt>
                <c:pt idx="1">
                  <c:v>Listopad</c:v>
                </c:pt>
                <c:pt idx="2">
                  <c:v>Prosinec</c:v>
                </c:pt>
              </c:strCache>
            </c:strRef>
          </c:cat>
          <c:val>
            <c:numRef>
              <c:f>('8.1'!$B$26,'8.1'!$D$26,'8.1'!$F$26)</c:f>
              <c:numCache>
                <c:formatCode>#,##0.0</c:formatCode>
                <c:ptCount val="3"/>
                <c:pt idx="0">
                  <c:v>37631.870999999999</c:v>
                </c:pt>
                <c:pt idx="1">
                  <c:v>60222.292999999991</c:v>
                </c:pt>
                <c:pt idx="2">
                  <c:v>82593.59</c:v>
                </c:pt>
              </c:numCache>
            </c:numRef>
          </c:val>
        </c:ser>
        <c:ser>
          <c:idx val="1"/>
          <c:order val="1"/>
          <c:tx>
            <c:strRef>
              <c:f>'8.1'!$A$27</c:f>
              <c:strCache>
                <c:ptCount val="1"/>
                <c:pt idx="0">
                  <c:v>Energetika</c:v>
                </c:pt>
              </c:strCache>
            </c:strRef>
          </c:tx>
          <c:invertIfNegative val="0"/>
          <c:cat>
            <c:strRef>
              <c:f>'8.1'!$B$2:$D$2</c:f>
              <c:strCache>
                <c:ptCount val="3"/>
                <c:pt idx="0">
                  <c:v>Říjen</c:v>
                </c:pt>
                <c:pt idx="1">
                  <c:v>Listopad</c:v>
                </c:pt>
                <c:pt idx="2">
                  <c:v>Prosinec</c:v>
                </c:pt>
              </c:strCache>
            </c:strRef>
          </c:cat>
          <c:val>
            <c:numRef>
              <c:f>('8.1'!$B$27,'8.1'!$D$27,'8.1'!$F$27)</c:f>
              <c:numCache>
                <c:formatCode>#,##0.0</c:formatCode>
                <c:ptCount val="3"/>
                <c:pt idx="0">
                  <c:v>386.5</c:v>
                </c:pt>
                <c:pt idx="1">
                  <c:v>806.3</c:v>
                </c:pt>
                <c:pt idx="2">
                  <c:v>1102.49</c:v>
                </c:pt>
              </c:numCache>
            </c:numRef>
          </c:val>
        </c:ser>
        <c:ser>
          <c:idx val="2"/>
          <c:order val="2"/>
          <c:tx>
            <c:strRef>
              <c:f>'8.1'!$A$28</c:f>
              <c:strCache>
                <c:ptCount val="1"/>
                <c:pt idx="0">
                  <c:v>Doprava</c:v>
                </c:pt>
              </c:strCache>
            </c:strRef>
          </c:tx>
          <c:invertIfNegative val="0"/>
          <c:cat>
            <c:strRef>
              <c:f>'8.1'!$B$2:$D$2</c:f>
              <c:strCache>
                <c:ptCount val="3"/>
                <c:pt idx="0">
                  <c:v>Říjen</c:v>
                </c:pt>
                <c:pt idx="1">
                  <c:v>Listopad</c:v>
                </c:pt>
                <c:pt idx="2">
                  <c:v>Prosinec</c:v>
                </c:pt>
              </c:strCache>
            </c:strRef>
          </c:cat>
          <c:val>
            <c:numRef>
              <c:f>('8.1'!$B$28,'8.1'!$D$28,'8.1'!$F$28)</c:f>
              <c:numCache>
                <c:formatCode>#,##0.0</c:formatCode>
                <c:ptCount val="3"/>
                <c:pt idx="0">
                  <c:v>4359.1629999999996</c:v>
                </c:pt>
                <c:pt idx="1">
                  <c:v>7704.692</c:v>
                </c:pt>
                <c:pt idx="2">
                  <c:v>11463.1</c:v>
                </c:pt>
              </c:numCache>
            </c:numRef>
          </c:val>
        </c:ser>
        <c:ser>
          <c:idx val="3"/>
          <c:order val="3"/>
          <c:tx>
            <c:strRef>
              <c:f>'8.1'!$A$29</c:f>
              <c:strCache>
                <c:ptCount val="1"/>
                <c:pt idx="0">
                  <c:v>Stavebnictví</c:v>
                </c:pt>
              </c:strCache>
            </c:strRef>
          </c:tx>
          <c:invertIfNegative val="0"/>
          <c:cat>
            <c:strRef>
              <c:f>'8.1'!$B$2:$D$2</c:f>
              <c:strCache>
                <c:ptCount val="3"/>
                <c:pt idx="0">
                  <c:v>Říjen</c:v>
                </c:pt>
                <c:pt idx="1">
                  <c:v>Listopad</c:v>
                </c:pt>
                <c:pt idx="2">
                  <c:v>Prosinec</c:v>
                </c:pt>
              </c:strCache>
            </c:strRef>
          </c:cat>
          <c:val>
            <c:numRef>
              <c:f>('8.1'!$B$29,'8.1'!$D$29,'8.1'!$F$29)</c:f>
              <c:numCache>
                <c:formatCode>#,##0.0</c:formatCode>
                <c:ptCount val="3"/>
                <c:pt idx="0">
                  <c:v>1975.69</c:v>
                </c:pt>
                <c:pt idx="1">
                  <c:v>3234.2350000000001</c:v>
                </c:pt>
                <c:pt idx="2">
                  <c:v>4180.01</c:v>
                </c:pt>
              </c:numCache>
            </c:numRef>
          </c:val>
        </c:ser>
        <c:ser>
          <c:idx val="4"/>
          <c:order val="4"/>
          <c:tx>
            <c:strRef>
              <c:f>'8.1'!$A$30</c:f>
              <c:strCache>
                <c:ptCount val="1"/>
                <c:pt idx="0">
                  <c:v>Zemědělství a lesnictví</c:v>
                </c:pt>
              </c:strCache>
            </c:strRef>
          </c:tx>
          <c:invertIfNegative val="0"/>
          <c:cat>
            <c:strRef>
              <c:f>'8.1'!$B$2:$D$2</c:f>
              <c:strCache>
                <c:ptCount val="3"/>
                <c:pt idx="0">
                  <c:v>Říjen</c:v>
                </c:pt>
                <c:pt idx="1">
                  <c:v>Listopad</c:v>
                </c:pt>
                <c:pt idx="2">
                  <c:v>Prosinec</c:v>
                </c:pt>
              </c:strCache>
            </c:strRef>
          </c:cat>
          <c:val>
            <c:numRef>
              <c:f>('8.1'!$B$30,'8.1'!$D$30,'8.1'!$F$30)</c:f>
              <c:numCache>
                <c:formatCode>#,##0.0</c:formatCode>
                <c:ptCount val="3"/>
                <c:pt idx="0">
                  <c:v>2311.6859999999997</c:v>
                </c:pt>
                <c:pt idx="1">
                  <c:v>2898.4199999999996</c:v>
                </c:pt>
                <c:pt idx="2">
                  <c:v>4329.08</c:v>
                </c:pt>
              </c:numCache>
            </c:numRef>
          </c:val>
        </c:ser>
        <c:ser>
          <c:idx val="5"/>
          <c:order val="5"/>
          <c:tx>
            <c:strRef>
              <c:f>'8.1'!$A$31</c:f>
              <c:strCache>
                <c:ptCount val="1"/>
                <c:pt idx="0">
                  <c:v>Domácnosti</c:v>
                </c:pt>
              </c:strCache>
            </c:strRef>
          </c:tx>
          <c:invertIfNegative val="0"/>
          <c:cat>
            <c:strRef>
              <c:f>'8.1'!$B$2:$D$2</c:f>
              <c:strCache>
                <c:ptCount val="3"/>
                <c:pt idx="0">
                  <c:v>Říjen</c:v>
                </c:pt>
                <c:pt idx="1">
                  <c:v>Listopad</c:v>
                </c:pt>
                <c:pt idx="2">
                  <c:v>Prosinec</c:v>
                </c:pt>
              </c:strCache>
            </c:strRef>
          </c:cat>
          <c:val>
            <c:numRef>
              <c:f>('8.1'!$B$31,'8.1'!$D$31,'8.1'!$F$31)</c:f>
              <c:numCache>
                <c:formatCode>#,##0.0</c:formatCode>
                <c:ptCount val="3"/>
                <c:pt idx="0">
                  <c:v>90093.013000000006</c:v>
                </c:pt>
                <c:pt idx="1">
                  <c:v>148639.75999999995</c:v>
                </c:pt>
                <c:pt idx="2">
                  <c:v>196045.29699999999</c:v>
                </c:pt>
              </c:numCache>
            </c:numRef>
          </c:val>
        </c:ser>
        <c:ser>
          <c:idx val="6"/>
          <c:order val="6"/>
          <c:tx>
            <c:strRef>
              <c:f>'8.1'!$A$32</c:f>
              <c:strCache>
                <c:ptCount val="1"/>
                <c:pt idx="0">
                  <c:v>Obchod, služby, školství, zdravotnictví</c:v>
                </c:pt>
              </c:strCache>
            </c:strRef>
          </c:tx>
          <c:invertIfNegative val="0"/>
          <c:cat>
            <c:strRef>
              <c:f>'8.1'!$B$2:$D$2</c:f>
              <c:strCache>
                <c:ptCount val="3"/>
                <c:pt idx="0">
                  <c:v>Říjen</c:v>
                </c:pt>
                <c:pt idx="1">
                  <c:v>Listopad</c:v>
                </c:pt>
                <c:pt idx="2">
                  <c:v>Prosinec</c:v>
                </c:pt>
              </c:strCache>
            </c:strRef>
          </c:cat>
          <c:val>
            <c:numRef>
              <c:f>('8.1'!$B$32,'8.1'!$D$32,'8.1'!$F$32)</c:f>
              <c:numCache>
                <c:formatCode>#,##0.0</c:formatCode>
                <c:ptCount val="3"/>
                <c:pt idx="0">
                  <c:v>69104.750999999989</c:v>
                </c:pt>
                <c:pt idx="1">
                  <c:v>108742.65946460872</c:v>
                </c:pt>
                <c:pt idx="2">
                  <c:v>147907.77100000001</c:v>
                </c:pt>
              </c:numCache>
            </c:numRef>
          </c:val>
        </c:ser>
        <c:ser>
          <c:idx val="7"/>
          <c:order val="7"/>
          <c:tx>
            <c:strRef>
              <c:f>'8.1'!$A$33</c:f>
              <c:strCache>
                <c:ptCount val="1"/>
                <c:pt idx="0">
                  <c:v>Ostatní</c:v>
                </c:pt>
              </c:strCache>
            </c:strRef>
          </c:tx>
          <c:invertIfNegative val="0"/>
          <c:cat>
            <c:strRef>
              <c:f>'8.1'!$B$2:$D$2</c:f>
              <c:strCache>
                <c:ptCount val="3"/>
                <c:pt idx="0">
                  <c:v>Říjen</c:v>
                </c:pt>
                <c:pt idx="1">
                  <c:v>Listopad</c:v>
                </c:pt>
                <c:pt idx="2">
                  <c:v>Prosinec</c:v>
                </c:pt>
              </c:strCache>
            </c:strRef>
          </c:cat>
          <c:val>
            <c:numRef>
              <c:f>('8.1'!$B$33,'8.1'!$D$33,'8.1'!$F$33)</c:f>
              <c:numCache>
                <c:formatCode>#,##0.0</c:formatCode>
                <c:ptCount val="3"/>
                <c:pt idx="0">
                  <c:v>14158.578</c:v>
                </c:pt>
                <c:pt idx="1">
                  <c:v>24080.43</c:v>
                </c:pt>
                <c:pt idx="2">
                  <c:v>34208.759000000005</c:v>
                </c:pt>
              </c:numCache>
            </c:numRef>
          </c:val>
        </c:ser>
        <c:dLbls>
          <c:showLegendKey val="0"/>
          <c:showVal val="0"/>
          <c:showCatName val="0"/>
          <c:showSerName val="0"/>
          <c:showPercent val="0"/>
          <c:showBubbleSize val="0"/>
        </c:dLbls>
        <c:gapWidth val="150"/>
        <c:overlap val="100"/>
        <c:axId val="305345664"/>
        <c:axId val="305347200"/>
      </c:barChart>
      <c:catAx>
        <c:axId val="305345664"/>
        <c:scaling>
          <c:orientation val="minMax"/>
        </c:scaling>
        <c:delete val="0"/>
        <c:axPos val="b"/>
        <c:numFmt formatCode="General" sourceLinked="1"/>
        <c:majorTickMark val="none"/>
        <c:minorTickMark val="none"/>
        <c:tickLblPos val="nextTo"/>
        <c:txPr>
          <a:bodyPr/>
          <a:lstStyle/>
          <a:p>
            <a:pPr>
              <a:defRPr sz="900"/>
            </a:pPr>
            <a:endParaRPr lang="cs-CZ"/>
          </a:p>
        </c:txPr>
        <c:crossAx val="305347200"/>
        <c:crosses val="autoZero"/>
        <c:auto val="1"/>
        <c:lblAlgn val="ctr"/>
        <c:lblOffset val="100"/>
        <c:noMultiLvlLbl val="0"/>
      </c:catAx>
      <c:valAx>
        <c:axId val="305347200"/>
        <c:scaling>
          <c:orientation val="minMax"/>
          <c:max val="18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05345664"/>
        <c:crosses val="autoZero"/>
        <c:crossBetween val="between"/>
        <c:majorUnit val="200000"/>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'8.1'!$G$38</c:f>
              <c:strCache>
                <c:ptCount val="1"/>
                <c:pt idx="0">
                  <c:v>dodávkách ČR</c:v>
                </c:pt>
              </c:strCache>
            </c:strRef>
          </c:tx>
          <c:invertIfNegative val="0"/>
          <c:val>
            <c:numRef>
              <c:f>'8.1'!$H$38</c:f>
              <c:numCache>
                <c:formatCode>0.0%</c:formatCode>
                <c:ptCount val="1"/>
                <c:pt idx="0">
                  <c:v>5.0311854731300364E-2</c:v>
                </c:pt>
              </c:numCache>
            </c:numRef>
          </c:val>
        </c:ser>
        <c:ser>
          <c:idx val="1"/>
          <c:order val="1"/>
          <c:tx>
            <c:strRef>
              <c:f>'8.1'!$G$37</c:f>
              <c:strCache>
                <c:ptCount val="1"/>
                <c:pt idx="0">
                  <c:v>výrobě</c:v>
                </c:pt>
              </c:strCache>
            </c:strRef>
          </c:tx>
          <c:invertIfNegative val="0"/>
          <c:val>
            <c:numRef>
              <c:f>'8.1'!$H$37</c:f>
              <c:numCache>
                <c:formatCode>0.0%</c:formatCode>
                <c:ptCount val="1"/>
                <c:pt idx="0">
                  <c:v>4.0809556896091441E-2</c:v>
                </c:pt>
              </c:numCache>
            </c:numRef>
          </c:val>
        </c:ser>
        <c:ser>
          <c:idx val="0"/>
          <c:order val="2"/>
          <c:tx>
            <c:strRef>
              <c:f>'8.1'!$G$36</c:f>
              <c:strCache>
                <c:ptCount val="1"/>
                <c:pt idx="0">
                  <c:v>instalovaném výkonu</c:v>
                </c:pt>
              </c:strCache>
            </c:strRef>
          </c:tx>
          <c:invertIfNegative val="0"/>
          <c:val>
            <c:numRef>
              <c:f>'8.1'!$H$36</c:f>
              <c:numCache>
                <c:formatCode>0.0%</c:formatCode>
                <c:ptCount val="1"/>
                <c:pt idx="0">
                  <c:v>8.671701601665241E-2</c:v>
                </c:pt>
              </c:numCache>
            </c:numRef>
          </c:val>
        </c:ser>
        <c:dLbls>
          <c:showLegendKey val="0"/>
          <c:showVal val="0"/>
          <c:showCatName val="0"/>
          <c:showSerName val="0"/>
          <c:showPercent val="0"/>
          <c:showBubbleSize val="0"/>
        </c:dLbls>
        <c:gapWidth val="150"/>
        <c:axId val="305381376"/>
        <c:axId val="305382912"/>
      </c:barChart>
      <c:catAx>
        <c:axId val="305381376"/>
        <c:scaling>
          <c:orientation val="minMax"/>
        </c:scaling>
        <c:delete val="1"/>
        <c:axPos val="l"/>
        <c:numFmt formatCode="0.0%" sourceLinked="1"/>
        <c:majorTickMark val="none"/>
        <c:minorTickMark val="none"/>
        <c:tickLblPos val="nextTo"/>
        <c:crossAx val="305382912"/>
        <c:crosses val="autoZero"/>
        <c:auto val="1"/>
        <c:lblAlgn val="ctr"/>
        <c:lblOffset val="100"/>
        <c:noMultiLvlLbl val="0"/>
      </c:catAx>
      <c:valAx>
        <c:axId val="30538291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05381376"/>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0.00%</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0.00%</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0.00%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0.00%</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0.00%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0.00%</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0.00%</c:formatCode>
                <c:ptCount val="1"/>
              </c:numCache>
            </c:numRef>
          </c:val>
        </c:ser>
        <c:dLbls>
          <c:showLegendKey val="0"/>
          <c:showVal val="0"/>
          <c:showCatName val="0"/>
          <c:showSerName val="0"/>
          <c:showPercent val="0"/>
          <c:showBubbleSize val="0"/>
        </c:dLbls>
        <c:gapWidth val="150"/>
        <c:axId val="262560384"/>
        <c:axId val="263799168"/>
      </c:barChart>
      <c:catAx>
        <c:axId val="262560384"/>
        <c:scaling>
          <c:orientation val="minMax"/>
        </c:scaling>
        <c:delete val="1"/>
        <c:axPos val="b"/>
        <c:numFmt formatCode="General" sourceLinked="1"/>
        <c:majorTickMark val="out"/>
        <c:minorTickMark val="none"/>
        <c:tickLblPos val="nextTo"/>
        <c:crossAx val="263799168"/>
        <c:crosses val="autoZero"/>
        <c:auto val="1"/>
        <c:lblAlgn val="ctr"/>
        <c:lblOffset val="100"/>
        <c:noMultiLvlLbl val="0"/>
      </c:catAx>
      <c:valAx>
        <c:axId val="263799168"/>
        <c:scaling>
          <c:orientation val="minMax"/>
        </c:scaling>
        <c:delete val="1"/>
        <c:axPos val="l"/>
        <c:numFmt formatCode="0.00%" sourceLinked="1"/>
        <c:majorTickMark val="out"/>
        <c:minorTickMark val="none"/>
        <c:tickLblPos val="nextTo"/>
        <c:crossAx val="26256038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'8.1'!$A$9</c:f>
              <c:strCache>
                <c:ptCount val="1"/>
                <c:pt idx="0">
                  <c:v>Biomasa</c:v>
                </c:pt>
              </c:strCache>
            </c:strRef>
          </c:tx>
          <c:invertIfNegative val="0"/>
          <c:cat>
            <c:strRef>
              <c:f>'8.1'!$B$2:$D$2</c:f>
              <c:strCache>
                <c:ptCount val="3"/>
                <c:pt idx="0">
                  <c:v>Říjen</c:v>
                </c:pt>
                <c:pt idx="1">
                  <c:v>Listopad</c:v>
                </c:pt>
                <c:pt idx="2">
                  <c:v>Prosinec</c:v>
                </c:pt>
              </c:strCache>
            </c:strRef>
          </c:cat>
          <c:val>
            <c:numRef>
              <c:f>('8.1'!$B$9,'8.1'!$D$9,'8.1'!$F$9)</c:f>
              <c:numCache>
                <c:formatCode>#,##0.0</c:formatCode>
                <c:ptCount val="3"/>
                <c:pt idx="0">
                  <c:v>2843.14</c:v>
                </c:pt>
                <c:pt idx="1">
                  <c:v>4302.8180000000002</c:v>
                </c:pt>
                <c:pt idx="2">
                  <c:v>6408.9189999999999</c:v>
                </c:pt>
              </c:numCache>
            </c:numRef>
          </c:val>
        </c:ser>
        <c:ser>
          <c:idx val="1"/>
          <c:order val="1"/>
          <c:tx>
            <c:strRef>
              <c:f>'8.1'!$A$10</c:f>
              <c:strCache>
                <c:ptCount val="1"/>
                <c:pt idx="0">
                  <c:v>Bioplyn</c:v>
                </c:pt>
              </c:strCache>
            </c:strRef>
          </c:tx>
          <c:invertIfNegative val="0"/>
          <c:cat>
            <c:strRef>
              <c:f>'8.1'!$B$2:$D$2</c:f>
              <c:strCache>
                <c:ptCount val="3"/>
                <c:pt idx="0">
                  <c:v>Říjen</c:v>
                </c:pt>
                <c:pt idx="1">
                  <c:v>Listopad</c:v>
                </c:pt>
                <c:pt idx="2">
                  <c:v>Prosinec</c:v>
                </c:pt>
              </c:strCache>
            </c:strRef>
          </c:cat>
          <c:val>
            <c:numRef>
              <c:f>('8.1'!$B$10,'8.1'!$D$10,'8.1'!$F$10)</c:f>
              <c:numCache>
                <c:formatCode>#,##0.0</c:formatCode>
                <c:ptCount val="3"/>
                <c:pt idx="0">
                  <c:v>2549.5869999999995</c:v>
                </c:pt>
                <c:pt idx="1">
                  <c:v>3195.0219999999999</c:v>
                </c:pt>
                <c:pt idx="2">
                  <c:v>4767.9219999999996</c:v>
                </c:pt>
              </c:numCache>
            </c:numRef>
          </c:val>
        </c:ser>
        <c:ser>
          <c:idx val="2"/>
          <c:order val="2"/>
          <c:tx>
            <c:strRef>
              <c:f>'8.1'!$A$11</c:f>
              <c:strCache>
                <c:ptCount val="1"/>
                <c:pt idx="0">
                  <c:v>Černé uhlí</c:v>
                </c:pt>
              </c:strCache>
            </c:strRef>
          </c:tx>
          <c:invertIfNegative val="0"/>
          <c:cat>
            <c:strRef>
              <c:f>'8.1'!$B$2:$D$2</c:f>
              <c:strCache>
                <c:ptCount val="3"/>
                <c:pt idx="0">
                  <c:v>Říjen</c:v>
                </c:pt>
                <c:pt idx="1">
                  <c:v>Listopad</c:v>
                </c:pt>
                <c:pt idx="2">
                  <c:v>Prosinec</c:v>
                </c:pt>
              </c:strCache>
            </c:strRef>
          </c:cat>
          <c:val>
            <c:numRef>
              <c:f>('8.1'!$B$11,'8.1'!$D$11,'8.1'!$F$11)</c:f>
              <c:numCache>
                <c:formatCode>#,##0.0</c:formatCode>
                <c:ptCount val="3"/>
                <c:pt idx="0">
                  <c:v>17189.894</c:v>
                </c:pt>
                <c:pt idx="1">
                  <c:v>22117.769</c:v>
                </c:pt>
                <c:pt idx="2">
                  <c:v>21179.67</c:v>
                </c:pt>
              </c:numCache>
            </c:numRef>
          </c:val>
        </c:ser>
        <c:ser>
          <c:idx val="3"/>
          <c:order val="3"/>
          <c:tx>
            <c:strRef>
              <c:f>'8.1'!$A$12</c:f>
              <c:strCache>
                <c:ptCount val="1"/>
                <c:pt idx="0">
                  <c:v>Elektrická energie</c:v>
                </c:pt>
              </c:strCache>
            </c:strRef>
          </c:tx>
          <c:invertIfNegative val="0"/>
          <c:cat>
            <c:strRef>
              <c:f>'8.1'!$B$2:$D$2</c:f>
              <c:strCache>
                <c:ptCount val="3"/>
                <c:pt idx="0">
                  <c:v>Říjen</c:v>
                </c:pt>
                <c:pt idx="1">
                  <c:v>Listopad</c:v>
                </c:pt>
                <c:pt idx="2">
                  <c:v>Prosinec</c:v>
                </c:pt>
              </c:strCache>
            </c:strRef>
          </c:cat>
          <c:val>
            <c:numRef>
              <c:f>('8.1'!$B$12,'8.1'!$D$12,'8.1'!$F$12)</c:f>
              <c:numCache>
                <c:formatCode>#,##0.0</c:formatCode>
                <c:ptCount val="3"/>
                <c:pt idx="0">
                  <c:v>0</c:v>
                </c:pt>
                <c:pt idx="1">
                  <c:v>0</c:v>
                </c:pt>
                <c:pt idx="2">
                  <c:v>0</c:v>
                </c:pt>
              </c:numCache>
            </c:numRef>
          </c:val>
        </c:ser>
        <c:ser>
          <c:idx val="4"/>
          <c:order val="4"/>
          <c:tx>
            <c:strRef>
              <c:f>'8.1'!$A$13</c:f>
              <c:strCache>
                <c:ptCount val="1"/>
                <c:pt idx="0">
                  <c:v>Energie prostředí (tepelné čerpadlo)</c:v>
                </c:pt>
              </c:strCache>
            </c:strRef>
          </c:tx>
          <c:invertIfNegative val="0"/>
          <c:cat>
            <c:strRef>
              <c:f>'8.1'!$B$2:$D$2</c:f>
              <c:strCache>
                <c:ptCount val="3"/>
                <c:pt idx="0">
                  <c:v>Říjen</c:v>
                </c:pt>
                <c:pt idx="1">
                  <c:v>Listopad</c:v>
                </c:pt>
                <c:pt idx="2">
                  <c:v>Prosinec</c:v>
                </c:pt>
              </c:strCache>
            </c:strRef>
          </c:cat>
          <c:val>
            <c:numRef>
              <c:f>('8.1'!$B$13,'8.1'!$D$13,'8.1'!$F$13)</c:f>
              <c:numCache>
                <c:formatCode>#,##0.0</c:formatCode>
                <c:ptCount val="3"/>
                <c:pt idx="0">
                  <c:v>0</c:v>
                </c:pt>
                <c:pt idx="1">
                  <c:v>0</c:v>
                </c:pt>
                <c:pt idx="2">
                  <c:v>0</c:v>
                </c:pt>
              </c:numCache>
            </c:numRef>
          </c:val>
        </c:ser>
        <c:ser>
          <c:idx val="5"/>
          <c:order val="5"/>
          <c:tx>
            <c:strRef>
              <c:f>'8.1'!$A$14</c:f>
              <c:strCache>
                <c:ptCount val="1"/>
                <c:pt idx="0">
                  <c:v>Energie Slunce (solární kolektor)</c:v>
                </c:pt>
              </c:strCache>
            </c:strRef>
          </c:tx>
          <c:invertIfNegative val="0"/>
          <c:cat>
            <c:strRef>
              <c:f>'8.1'!$B$2:$D$2</c:f>
              <c:strCache>
                <c:ptCount val="3"/>
                <c:pt idx="0">
                  <c:v>Říjen</c:v>
                </c:pt>
                <c:pt idx="1">
                  <c:v>Listopad</c:v>
                </c:pt>
                <c:pt idx="2">
                  <c:v>Prosinec</c:v>
                </c:pt>
              </c:strCache>
            </c:strRef>
          </c:cat>
          <c:val>
            <c:numRef>
              <c:f>('8.1'!$B$14,'8.1'!$D$14,'8.1'!$F$14)</c:f>
              <c:numCache>
                <c:formatCode>#,##0.0</c:formatCode>
                <c:ptCount val="3"/>
                <c:pt idx="0">
                  <c:v>0</c:v>
                </c:pt>
                <c:pt idx="1">
                  <c:v>0</c:v>
                </c:pt>
                <c:pt idx="2">
                  <c:v>0</c:v>
                </c:pt>
              </c:numCache>
            </c:numRef>
          </c:val>
        </c:ser>
        <c:ser>
          <c:idx val="6"/>
          <c:order val="6"/>
          <c:tx>
            <c:strRef>
              <c:f>'8.1'!$A$15</c:f>
              <c:strCache>
                <c:ptCount val="1"/>
                <c:pt idx="0">
                  <c:v>Hnědé uhlí</c:v>
                </c:pt>
              </c:strCache>
            </c:strRef>
          </c:tx>
          <c:invertIfNegative val="0"/>
          <c:cat>
            <c:strRef>
              <c:f>'8.1'!$B$2:$D$2</c:f>
              <c:strCache>
                <c:ptCount val="3"/>
                <c:pt idx="0">
                  <c:v>Říjen</c:v>
                </c:pt>
                <c:pt idx="1">
                  <c:v>Listopad</c:v>
                </c:pt>
                <c:pt idx="2">
                  <c:v>Prosinec</c:v>
                </c:pt>
              </c:strCache>
            </c:strRef>
          </c:cat>
          <c:val>
            <c:numRef>
              <c:f>('8.1'!$B$15,'8.1'!$D$15,'8.1'!$F$15)</c:f>
              <c:numCache>
                <c:formatCode>#,##0.0</c:formatCode>
                <c:ptCount val="3"/>
                <c:pt idx="0">
                  <c:v>242182.76</c:v>
                </c:pt>
                <c:pt idx="1">
                  <c:v>400437.09100000001</c:v>
                </c:pt>
                <c:pt idx="2">
                  <c:v>543368.38599999994</c:v>
                </c:pt>
              </c:numCache>
            </c:numRef>
          </c:val>
        </c:ser>
        <c:ser>
          <c:idx val="7"/>
          <c:order val="7"/>
          <c:tx>
            <c:strRef>
              <c:f>'8.1'!$A$16</c:f>
              <c:strCache>
                <c:ptCount val="1"/>
                <c:pt idx="0">
                  <c:v>Jaderné palivo</c:v>
                </c:pt>
              </c:strCache>
            </c:strRef>
          </c:tx>
          <c:invertIfNegative val="0"/>
          <c:cat>
            <c:strRef>
              <c:f>'8.1'!$B$2:$D$2</c:f>
              <c:strCache>
                <c:ptCount val="3"/>
                <c:pt idx="0">
                  <c:v>Říjen</c:v>
                </c:pt>
                <c:pt idx="1">
                  <c:v>Listopad</c:v>
                </c:pt>
                <c:pt idx="2">
                  <c:v>Prosinec</c:v>
                </c:pt>
              </c:strCache>
            </c:strRef>
          </c:cat>
          <c:val>
            <c:numRef>
              <c:f>('8.1'!$B$16,'8.1'!$D$16,'8.1'!$F$16)</c:f>
              <c:numCache>
                <c:formatCode>#,##0.0</c:formatCode>
                <c:ptCount val="3"/>
                <c:pt idx="0">
                  <c:v>0</c:v>
                </c:pt>
                <c:pt idx="1">
                  <c:v>0</c:v>
                </c:pt>
                <c:pt idx="2">
                  <c:v>0</c:v>
                </c:pt>
              </c:numCache>
            </c:numRef>
          </c:val>
        </c:ser>
        <c:ser>
          <c:idx val="8"/>
          <c:order val="8"/>
          <c:tx>
            <c:strRef>
              <c:f>'8.1'!$A$17</c:f>
              <c:strCache>
                <c:ptCount val="1"/>
                <c:pt idx="0">
                  <c:v>Koks</c:v>
                </c:pt>
              </c:strCache>
            </c:strRef>
          </c:tx>
          <c:invertIfNegative val="0"/>
          <c:cat>
            <c:strRef>
              <c:f>'8.1'!$B$2:$D$2</c:f>
              <c:strCache>
                <c:ptCount val="3"/>
                <c:pt idx="0">
                  <c:v>Říjen</c:v>
                </c:pt>
                <c:pt idx="1">
                  <c:v>Listopad</c:v>
                </c:pt>
                <c:pt idx="2">
                  <c:v>Prosinec</c:v>
                </c:pt>
              </c:strCache>
            </c:strRef>
          </c:cat>
          <c:val>
            <c:numRef>
              <c:f>('8.1'!$B$17,'8.1'!$D$17,'8.1'!$F$17)</c:f>
              <c:numCache>
                <c:formatCode>#,##0.0</c:formatCode>
                <c:ptCount val="3"/>
                <c:pt idx="0">
                  <c:v>0</c:v>
                </c:pt>
                <c:pt idx="1">
                  <c:v>0</c:v>
                </c:pt>
                <c:pt idx="2">
                  <c:v>0</c:v>
                </c:pt>
              </c:numCache>
            </c:numRef>
          </c:val>
        </c:ser>
        <c:ser>
          <c:idx val="9"/>
          <c:order val="9"/>
          <c:tx>
            <c:strRef>
              <c:f>'8.1'!$A$18</c:f>
              <c:strCache>
                <c:ptCount val="1"/>
                <c:pt idx="0">
                  <c:v>Odpadní teplo</c:v>
                </c:pt>
              </c:strCache>
            </c:strRef>
          </c:tx>
          <c:invertIfNegative val="0"/>
          <c:cat>
            <c:strRef>
              <c:f>'8.1'!$B$2:$D$2</c:f>
              <c:strCache>
                <c:ptCount val="3"/>
                <c:pt idx="0">
                  <c:v>Říjen</c:v>
                </c:pt>
                <c:pt idx="1">
                  <c:v>Listopad</c:v>
                </c:pt>
                <c:pt idx="2">
                  <c:v>Prosinec</c:v>
                </c:pt>
              </c:strCache>
            </c:strRef>
          </c:cat>
          <c:val>
            <c:numRef>
              <c:f>('8.1'!$B$18,'8.1'!$D$18,'8.1'!$F$18)</c:f>
              <c:numCache>
                <c:formatCode>#,##0.0</c:formatCode>
                <c:ptCount val="3"/>
                <c:pt idx="0">
                  <c:v>0</c:v>
                </c:pt>
                <c:pt idx="1">
                  <c:v>0</c:v>
                </c:pt>
                <c:pt idx="2">
                  <c:v>0</c:v>
                </c:pt>
              </c:numCache>
            </c:numRef>
          </c:val>
        </c:ser>
        <c:ser>
          <c:idx val="10"/>
          <c:order val="10"/>
          <c:tx>
            <c:strRef>
              <c:f>'8.1'!$A$19</c:f>
              <c:strCache>
                <c:ptCount val="1"/>
                <c:pt idx="0">
                  <c:v>Ostatní kapalná paliva</c:v>
                </c:pt>
              </c:strCache>
            </c:strRef>
          </c:tx>
          <c:invertIfNegative val="0"/>
          <c:cat>
            <c:strRef>
              <c:f>'8.1'!$B$2:$D$2</c:f>
              <c:strCache>
                <c:ptCount val="3"/>
                <c:pt idx="0">
                  <c:v>Říjen</c:v>
                </c:pt>
                <c:pt idx="1">
                  <c:v>Listopad</c:v>
                </c:pt>
                <c:pt idx="2">
                  <c:v>Prosinec</c:v>
                </c:pt>
              </c:strCache>
            </c:strRef>
          </c:cat>
          <c:val>
            <c:numRef>
              <c:f>('8.1'!$B$19,'8.1'!$D$19,'8.1'!$F$19)</c:f>
              <c:numCache>
                <c:formatCode>#,##0.0</c:formatCode>
                <c:ptCount val="3"/>
                <c:pt idx="0">
                  <c:v>0</c:v>
                </c:pt>
                <c:pt idx="1">
                  <c:v>0</c:v>
                </c:pt>
                <c:pt idx="2">
                  <c:v>0</c:v>
                </c:pt>
              </c:numCache>
            </c:numRef>
          </c:val>
        </c:ser>
        <c:ser>
          <c:idx val="11"/>
          <c:order val="11"/>
          <c:tx>
            <c:strRef>
              <c:f>'8.1'!$A$20</c:f>
              <c:strCache>
                <c:ptCount val="1"/>
                <c:pt idx="0">
                  <c:v>Ostatní pevná paliva</c:v>
                </c:pt>
              </c:strCache>
            </c:strRef>
          </c:tx>
          <c:invertIfNegative val="0"/>
          <c:cat>
            <c:strRef>
              <c:f>'8.1'!$B$2:$D$2</c:f>
              <c:strCache>
                <c:ptCount val="3"/>
                <c:pt idx="0">
                  <c:v>Říjen</c:v>
                </c:pt>
                <c:pt idx="1">
                  <c:v>Listopad</c:v>
                </c:pt>
                <c:pt idx="2">
                  <c:v>Prosinec</c:v>
                </c:pt>
              </c:strCache>
            </c:strRef>
          </c:cat>
          <c:val>
            <c:numRef>
              <c:f>('8.1'!$B$20,'8.1'!$D$20,'8.1'!$F$20)</c:f>
              <c:numCache>
                <c:formatCode>#,##0.0</c:formatCode>
                <c:ptCount val="3"/>
                <c:pt idx="0">
                  <c:v>0</c:v>
                </c:pt>
                <c:pt idx="1">
                  <c:v>4.84</c:v>
                </c:pt>
                <c:pt idx="2">
                  <c:v>21.78</c:v>
                </c:pt>
              </c:numCache>
            </c:numRef>
          </c:val>
        </c:ser>
        <c:ser>
          <c:idx val="12"/>
          <c:order val="12"/>
          <c:tx>
            <c:strRef>
              <c:f>'8.1'!$A$21</c:f>
              <c:strCache>
                <c:ptCount val="1"/>
                <c:pt idx="0">
                  <c:v>Ostatní plyny</c:v>
                </c:pt>
              </c:strCache>
            </c:strRef>
          </c:tx>
          <c:invertIfNegative val="0"/>
          <c:cat>
            <c:strRef>
              <c:f>'8.1'!$B$2:$D$2</c:f>
              <c:strCache>
                <c:ptCount val="3"/>
                <c:pt idx="0">
                  <c:v>Říjen</c:v>
                </c:pt>
                <c:pt idx="1">
                  <c:v>Listopad</c:v>
                </c:pt>
                <c:pt idx="2">
                  <c:v>Prosinec</c:v>
                </c:pt>
              </c:strCache>
            </c:strRef>
          </c:cat>
          <c:val>
            <c:numRef>
              <c:f>('8.1'!$B$21,'8.1'!$D$21,'8.1'!$F$21)</c:f>
              <c:numCache>
                <c:formatCode>#,##0.0</c:formatCode>
                <c:ptCount val="3"/>
                <c:pt idx="0">
                  <c:v>0</c:v>
                </c:pt>
                <c:pt idx="1">
                  <c:v>0</c:v>
                </c:pt>
                <c:pt idx="2">
                  <c:v>0</c:v>
                </c:pt>
              </c:numCache>
            </c:numRef>
          </c:val>
        </c:ser>
        <c:ser>
          <c:idx val="13"/>
          <c:order val="13"/>
          <c:tx>
            <c:strRef>
              <c:f>'8.1'!$A$22</c:f>
              <c:strCache>
                <c:ptCount val="1"/>
                <c:pt idx="0">
                  <c:v>Ostatní</c:v>
                </c:pt>
              </c:strCache>
            </c:strRef>
          </c:tx>
          <c:invertIfNegative val="0"/>
          <c:cat>
            <c:strRef>
              <c:f>'8.1'!$B$2:$D$2</c:f>
              <c:strCache>
                <c:ptCount val="3"/>
                <c:pt idx="0">
                  <c:v>Říjen</c:v>
                </c:pt>
                <c:pt idx="1">
                  <c:v>Listopad</c:v>
                </c:pt>
                <c:pt idx="2">
                  <c:v>Prosinec</c:v>
                </c:pt>
              </c:strCache>
            </c:strRef>
          </c:cat>
          <c:val>
            <c:numRef>
              <c:f>('8.1'!$B$22,'8.1'!$D$22,'8.1'!$F$22)</c:f>
              <c:numCache>
                <c:formatCode>#,##0.0</c:formatCode>
                <c:ptCount val="3"/>
                <c:pt idx="0">
                  <c:v>0</c:v>
                </c:pt>
                <c:pt idx="1">
                  <c:v>0</c:v>
                </c:pt>
                <c:pt idx="2">
                  <c:v>0</c:v>
                </c:pt>
              </c:numCache>
            </c:numRef>
          </c:val>
        </c:ser>
        <c:ser>
          <c:idx val="14"/>
          <c:order val="14"/>
          <c:tx>
            <c:strRef>
              <c:f>'8.1'!$A$23</c:f>
              <c:strCache>
                <c:ptCount val="1"/>
                <c:pt idx="0">
                  <c:v>Topné oleje</c:v>
                </c:pt>
              </c:strCache>
            </c:strRef>
          </c:tx>
          <c:invertIfNegative val="0"/>
          <c:cat>
            <c:strRef>
              <c:f>'8.1'!$B$2:$D$2</c:f>
              <c:strCache>
                <c:ptCount val="3"/>
                <c:pt idx="0">
                  <c:v>Říjen</c:v>
                </c:pt>
                <c:pt idx="1">
                  <c:v>Listopad</c:v>
                </c:pt>
                <c:pt idx="2">
                  <c:v>Prosinec</c:v>
                </c:pt>
              </c:strCache>
            </c:strRef>
          </c:cat>
          <c:val>
            <c:numRef>
              <c:f>('8.1'!$B$23,'8.1'!$D$23,'8.1'!$F$23)</c:f>
              <c:numCache>
                <c:formatCode>#,##0.0</c:formatCode>
                <c:ptCount val="3"/>
                <c:pt idx="0">
                  <c:v>23.907</c:v>
                </c:pt>
                <c:pt idx="1">
                  <c:v>103.29900000000001</c:v>
                </c:pt>
                <c:pt idx="2">
                  <c:v>108.465</c:v>
                </c:pt>
              </c:numCache>
            </c:numRef>
          </c:val>
        </c:ser>
        <c:ser>
          <c:idx val="15"/>
          <c:order val="15"/>
          <c:tx>
            <c:strRef>
              <c:f>'8.1'!$A$24</c:f>
              <c:strCache>
                <c:ptCount val="1"/>
                <c:pt idx="0">
                  <c:v>Zemní plyn</c:v>
                </c:pt>
              </c:strCache>
            </c:strRef>
          </c:tx>
          <c:invertIfNegative val="0"/>
          <c:cat>
            <c:strRef>
              <c:f>'8.1'!$B$2:$D$2</c:f>
              <c:strCache>
                <c:ptCount val="3"/>
                <c:pt idx="0">
                  <c:v>Říjen</c:v>
                </c:pt>
                <c:pt idx="1">
                  <c:v>Listopad</c:v>
                </c:pt>
                <c:pt idx="2">
                  <c:v>Prosinec</c:v>
                </c:pt>
              </c:strCache>
            </c:strRef>
          </c:cat>
          <c:val>
            <c:numRef>
              <c:f>('8.1'!$B$24,'8.1'!$D$24,'8.1'!$F$24)</c:f>
              <c:numCache>
                <c:formatCode>#,##0.0</c:formatCode>
                <c:ptCount val="3"/>
                <c:pt idx="0">
                  <c:v>38428.239999999998</c:v>
                </c:pt>
                <c:pt idx="1">
                  <c:v>54465.897000000004</c:v>
                </c:pt>
                <c:pt idx="2">
                  <c:v>76524.25</c:v>
                </c:pt>
              </c:numCache>
            </c:numRef>
          </c:val>
        </c:ser>
        <c:dLbls>
          <c:showLegendKey val="0"/>
          <c:showVal val="0"/>
          <c:showCatName val="0"/>
          <c:showSerName val="0"/>
          <c:showPercent val="0"/>
          <c:showBubbleSize val="0"/>
        </c:dLbls>
        <c:gapWidth val="150"/>
        <c:overlap val="100"/>
        <c:axId val="305645056"/>
        <c:axId val="305646592"/>
      </c:barChart>
      <c:catAx>
        <c:axId val="305645056"/>
        <c:scaling>
          <c:orientation val="minMax"/>
        </c:scaling>
        <c:delete val="0"/>
        <c:axPos val="b"/>
        <c:numFmt formatCode="General" sourceLinked="1"/>
        <c:majorTickMark val="none"/>
        <c:minorTickMark val="none"/>
        <c:tickLblPos val="nextTo"/>
        <c:txPr>
          <a:bodyPr/>
          <a:lstStyle/>
          <a:p>
            <a:pPr>
              <a:defRPr sz="900"/>
            </a:pPr>
            <a:endParaRPr lang="cs-CZ"/>
          </a:p>
        </c:txPr>
        <c:crossAx val="305646592"/>
        <c:crosses val="autoZero"/>
        <c:auto val="1"/>
        <c:lblAlgn val="ctr"/>
        <c:lblOffset val="100"/>
        <c:noMultiLvlLbl val="0"/>
      </c:catAx>
      <c:valAx>
        <c:axId val="305646592"/>
        <c:scaling>
          <c:orientation val="minMax"/>
          <c:max val="18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05645056"/>
        <c:crosses val="autoZero"/>
        <c:crossBetween val="between"/>
        <c:majorUnit val="200000"/>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5"/>
            <c:bubble3D val="0"/>
          </c:dPt>
          <c:dPt>
            <c:idx val="7"/>
            <c:bubble3D val="0"/>
          </c:dPt>
          <c:cat>
            <c:numRef>
              <c:f>'8.2'!$M$9:$M$24</c:f>
              <c:numCache>
                <c:formatCode>0.0%</c:formatCode>
                <c:ptCount val="16"/>
              </c:numCache>
            </c:numRef>
          </c:cat>
          <c:val>
            <c:numRef>
              <c:f>'8.2'!$M$9:$M$24</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'8.2'!$M$26:$M$33</c:f>
              <c:numCache>
                <c:formatCode>#,##0.0</c:formatCode>
                <c:ptCount val="8"/>
              </c:numCache>
            </c:numRef>
          </c:cat>
          <c:val>
            <c:numRef>
              <c:f>'8.2'!$M$26:$M$33</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a:t>
            </a:r>
            <a:r>
              <a:rPr lang="cs-CZ" sz="1000"/>
              <a:t> </a:t>
            </a:r>
            <a:r>
              <a:rPr lang="en-US" sz="1000"/>
              <a:t>[</a:t>
            </a:r>
            <a:r>
              <a:rPr lang="cs-CZ" sz="1000"/>
              <a:t>GJ</a:t>
            </a:r>
            <a:r>
              <a:rPr lang="en-US" sz="1000"/>
              <a:t>]</a:t>
            </a:r>
            <a:endParaRPr lang="cs-CZ" sz="1000"/>
          </a:p>
        </c:rich>
      </c:tx>
      <c:layout>
        <c:manualLayout>
          <c:xMode val="edge"/>
          <c:yMode val="edge"/>
          <c:x val="0.40741974454588875"/>
          <c:y val="7.8784811883859537E-2"/>
        </c:manualLayout>
      </c:layout>
      <c:overlay val="0"/>
    </c:title>
    <c:autoTitleDeleted val="0"/>
    <c:plotArea>
      <c:layout>
        <c:manualLayout>
          <c:layoutTarget val="inner"/>
          <c:xMode val="edge"/>
          <c:yMode val="edge"/>
          <c:x val="0.11366727008738632"/>
          <c:y val="0.22723852698613273"/>
          <c:w val="0.88633272991261369"/>
          <c:h val="0.66336036667866294"/>
        </c:manualLayout>
      </c:layout>
      <c:barChart>
        <c:barDir val="col"/>
        <c:grouping val="stacked"/>
        <c:varyColors val="0"/>
        <c:ser>
          <c:idx val="0"/>
          <c:order val="0"/>
          <c:tx>
            <c:strRef>
              <c:f>'8.2'!$A$26</c:f>
              <c:strCache>
                <c:ptCount val="1"/>
                <c:pt idx="0">
                  <c:v>Průmysl</c:v>
                </c:pt>
              </c:strCache>
            </c:strRef>
          </c:tx>
          <c:invertIfNegative val="0"/>
          <c:cat>
            <c:strRef>
              <c:f>'8.2'!$B$2:$D$2</c:f>
              <c:strCache>
                <c:ptCount val="3"/>
                <c:pt idx="0">
                  <c:v>Říjen</c:v>
                </c:pt>
                <c:pt idx="1">
                  <c:v>Listopad</c:v>
                </c:pt>
                <c:pt idx="2">
                  <c:v>Prosinec</c:v>
                </c:pt>
              </c:strCache>
            </c:strRef>
          </c:cat>
          <c:val>
            <c:numRef>
              <c:f>('8.2'!$B$26,'8.2'!$D$26,'8.2'!$F$26)</c:f>
              <c:numCache>
                <c:formatCode>#,##0.0</c:formatCode>
                <c:ptCount val="3"/>
                <c:pt idx="0">
                  <c:v>24136.179</c:v>
                </c:pt>
                <c:pt idx="1">
                  <c:v>41401.021999999997</c:v>
                </c:pt>
                <c:pt idx="2">
                  <c:v>55290.014000000003</c:v>
                </c:pt>
              </c:numCache>
            </c:numRef>
          </c:val>
        </c:ser>
        <c:ser>
          <c:idx val="1"/>
          <c:order val="1"/>
          <c:tx>
            <c:strRef>
              <c:f>'8.2'!$A$27</c:f>
              <c:strCache>
                <c:ptCount val="1"/>
                <c:pt idx="0">
                  <c:v>Energetika</c:v>
                </c:pt>
              </c:strCache>
            </c:strRef>
          </c:tx>
          <c:invertIfNegative val="0"/>
          <c:cat>
            <c:strRef>
              <c:f>'8.2'!$B$2:$D$2</c:f>
              <c:strCache>
                <c:ptCount val="3"/>
                <c:pt idx="0">
                  <c:v>Říjen</c:v>
                </c:pt>
                <c:pt idx="1">
                  <c:v>Listopad</c:v>
                </c:pt>
                <c:pt idx="2">
                  <c:v>Prosinec</c:v>
                </c:pt>
              </c:strCache>
            </c:strRef>
          </c:cat>
          <c:val>
            <c:numRef>
              <c:f>('8.2'!$B$27,'8.2'!$D$27,'8.2'!$F$27)</c:f>
              <c:numCache>
                <c:formatCode>#,##0.0</c:formatCode>
                <c:ptCount val="3"/>
                <c:pt idx="0">
                  <c:v>1459.6389999999999</c:v>
                </c:pt>
                <c:pt idx="1">
                  <c:v>2784.848</c:v>
                </c:pt>
                <c:pt idx="2">
                  <c:v>3475.4549999999999</c:v>
                </c:pt>
              </c:numCache>
            </c:numRef>
          </c:val>
        </c:ser>
        <c:ser>
          <c:idx val="2"/>
          <c:order val="2"/>
          <c:tx>
            <c:strRef>
              <c:f>'8.2'!$A$28</c:f>
              <c:strCache>
                <c:ptCount val="1"/>
                <c:pt idx="0">
                  <c:v>Doprava</c:v>
                </c:pt>
              </c:strCache>
            </c:strRef>
          </c:tx>
          <c:invertIfNegative val="0"/>
          <c:cat>
            <c:strRef>
              <c:f>'8.2'!$B$2:$D$2</c:f>
              <c:strCache>
                <c:ptCount val="3"/>
                <c:pt idx="0">
                  <c:v>Říjen</c:v>
                </c:pt>
                <c:pt idx="1">
                  <c:v>Listopad</c:v>
                </c:pt>
                <c:pt idx="2">
                  <c:v>Prosinec</c:v>
                </c:pt>
              </c:strCache>
            </c:strRef>
          </c:cat>
          <c:val>
            <c:numRef>
              <c:f>('8.2'!$B$28,'8.2'!$D$28,'8.2'!$F$28)</c:f>
              <c:numCache>
                <c:formatCode>#,##0.0</c:formatCode>
                <c:ptCount val="3"/>
                <c:pt idx="0">
                  <c:v>21206.769</c:v>
                </c:pt>
                <c:pt idx="1">
                  <c:v>36621.705000000002</c:v>
                </c:pt>
                <c:pt idx="2">
                  <c:v>46548.866999999998</c:v>
                </c:pt>
              </c:numCache>
            </c:numRef>
          </c:val>
        </c:ser>
        <c:ser>
          <c:idx val="3"/>
          <c:order val="3"/>
          <c:tx>
            <c:strRef>
              <c:f>'8.2'!$A$29</c:f>
              <c:strCache>
                <c:ptCount val="1"/>
                <c:pt idx="0">
                  <c:v>Stavebnictví</c:v>
                </c:pt>
              </c:strCache>
            </c:strRef>
          </c:tx>
          <c:invertIfNegative val="0"/>
          <c:cat>
            <c:strRef>
              <c:f>'8.2'!$B$2:$D$2</c:f>
              <c:strCache>
                <c:ptCount val="3"/>
                <c:pt idx="0">
                  <c:v>Říjen</c:v>
                </c:pt>
                <c:pt idx="1">
                  <c:v>Listopad</c:v>
                </c:pt>
                <c:pt idx="2">
                  <c:v>Prosinec</c:v>
                </c:pt>
              </c:strCache>
            </c:strRef>
          </c:cat>
          <c:val>
            <c:numRef>
              <c:f>('8.2'!$B$29,'8.2'!$D$29,'8.2'!$F$29)</c:f>
              <c:numCache>
                <c:formatCode>#,##0.0</c:formatCode>
                <c:ptCount val="3"/>
                <c:pt idx="0">
                  <c:v>2808.1689999999999</c:v>
                </c:pt>
                <c:pt idx="1">
                  <c:v>4505.1769999999997</c:v>
                </c:pt>
                <c:pt idx="2">
                  <c:v>5803.4489999999996</c:v>
                </c:pt>
              </c:numCache>
            </c:numRef>
          </c:val>
        </c:ser>
        <c:ser>
          <c:idx val="4"/>
          <c:order val="4"/>
          <c:tx>
            <c:strRef>
              <c:f>'8.2'!$A$30</c:f>
              <c:strCache>
                <c:ptCount val="1"/>
                <c:pt idx="0">
                  <c:v>Zemědělství a lesnictví</c:v>
                </c:pt>
              </c:strCache>
            </c:strRef>
          </c:tx>
          <c:invertIfNegative val="0"/>
          <c:cat>
            <c:strRef>
              <c:f>'8.2'!$B$2:$D$2</c:f>
              <c:strCache>
                <c:ptCount val="3"/>
                <c:pt idx="0">
                  <c:v>Říjen</c:v>
                </c:pt>
                <c:pt idx="1">
                  <c:v>Listopad</c:v>
                </c:pt>
                <c:pt idx="2">
                  <c:v>Prosinec</c:v>
                </c:pt>
              </c:strCache>
            </c:strRef>
          </c:cat>
          <c:val>
            <c:numRef>
              <c:f>('8.2'!$B$30,'8.2'!$D$30,'8.2'!$F$30)</c:f>
              <c:numCache>
                <c:formatCode>#,##0.0</c:formatCode>
                <c:ptCount val="3"/>
                <c:pt idx="0">
                  <c:v>176</c:v>
                </c:pt>
                <c:pt idx="1">
                  <c:v>273</c:v>
                </c:pt>
                <c:pt idx="2">
                  <c:v>327</c:v>
                </c:pt>
              </c:numCache>
            </c:numRef>
          </c:val>
        </c:ser>
        <c:ser>
          <c:idx val="5"/>
          <c:order val="5"/>
          <c:tx>
            <c:strRef>
              <c:f>'8.2'!$A$31</c:f>
              <c:strCache>
                <c:ptCount val="1"/>
                <c:pt idx="0">
                  <c:v>Domácnosti</c:v>
                </c:pt>
              </c:strCache>
            </c:strRef>
          </c:tx>
          <c:invertIfNegative val="0"/>
          <c:cat>
            <c:strRef>
              <c:f>'8.2'!$B$2:$D$2</c:f>
              <c:strCache>
                <c:ptCount val="3"/>
                <c:pt idx="0">
                  <c:v>Říjen</c:v>
                </c:pt>
                <c:pt idx="1">
                  <c:v>Listopad</c:v>
                </c:pt>
                <c:pt idx="2">
                  <c:v>Prosinec</c:v>
                </c:pt>
              </c:strCache>
            </c:strRef>
          </c:cat>
          <c:val>
            <c:numRef>
              <c:f>('8.2'!$B$31,'8.2'!$D$31,'8.2'!$F$31)</c:f>
              <c:numCache>
                <c:formatCode>#,##0.0</c:formatCode>
                <c:ptCount val="3"/>
                <c:pt idx="0">
                  <c:v>480785.55800000002</c:v>
                </c:pt>
                <c:pt idx="1">
                  <c:v>718887.55799999996</c:v>
                </c:pt>
                <c:pt idx="2">
                  <c:v>872052.09200000006</c:v>
                </c:pt>
              </c:numCache>
            </c:numRef>
          </c:val>
        </c:ser>
        <c:ser>
          <c:idx val="6"/>
          <c:order val="6"/>
          <c:tx>
            <c:strRef>
              <c:f>'8.2'!$A$32</c:f>
              <c:strCache>
                <c:ptCount val="1"/>
                <c:pt idx="0">
                  <c:v>Obchod, služby, školství, zdravotnictví</c:v>
                </c:pt>
              </c:strCache>
            </c:strRef>
          </c:tx>
          <c:invertIfNegative val="0"/>
          <c:cat>
            <c:strRef>
              <c:f>'8.2'!$B$2:$D$2</c:f>
              <c:strCache>
                <c:ptCount val="3"/>
                <c:pt idx="0">
                  <c:v>Říjen</c:v>
                </c:pt>
                <c:pt idx="1">
                  <c:v>Listopad</c:v>
                </c:pt>
                <c:pt idx="2">
                  <c:v>Prosinec</c:v>
                </c:pt>
              </c:strCache>
            </c:strRef>
          </c:cat>
          <c:val>
            <c:numRef>
              <c:f>('8.2'!$B$32,'8.2'!$D$32,'8.2'!$F$32)</c:f>
              <c:numCache>
                <c:formatCode>#,##0.0</c:formatCode>
                <c:ptCount val="3"/>
                <c:pt idx="0">
                  <c:v>299695.50399999996</c:v>
                </c:pt>
                <c:pt idx="1">
                  <c:v>487820.70400000009</c:v>
                </c:pt>
                <c:pt idx="2">
                  <c:v>606696.44500000007</c:v>
                </c:pt>
              </c:numCache>
            </c:numRef>
          </c:val>
        </c:ser>
        <c:ser>
          <c:idx val="7"/>
          <c:order val="7"/>
          <c:tx>
            <c:strRef>
              <c:f>'8.2'!$A$33</c:f>
              <c:strCache>
                <c:ptCount val="1"/>
                <c:pt idx="0">
                  <c:v>Ostatní</c:v>
                </c:pt>
              </c:strCache>
            </c:strRef>
          </c:tx>
          <c:invertIfNegative val="0"/>
          <c:cat>
            <c:strRef>
              <c:f>'8.2'!$B$2:$D$2</c:f>
              <c:strCache>
                <c:ptCount val="3"/>
                <c:pt idx="0">
                  <c:v>Říjen</c:v>
                </c:pt>
                <c:pt idx="1">
                  <c:v>Listopad</c:v>
                </c:pt>
                <c:pt idx="2">
                  <c:v>Prosinec</c:v>
                </c:pt>
              </c:strCache>
            </c:strRef>
          </c:cat>
          <c:val>
            <c:numRef>
              <c:f>('8.2'!$B$33,'8.2'!$D$33,'8.2'!$F$33)</c:f>
              <c:numCache>
                <c:formatCode>#,##0.0</c:formatCode>
                <c:ptCount val="3"/>
                <c:pt idx="0">
                  <c:v>11099.07</c:v>
                </c:pt>
                <c:pt idx="1">
                  <c:v>17387.751</c:v>
                </c:pt>
                <c:pt idx="2">
                  <c:v>23987.326000000001</c:v>
                </c:pt>
              </c:numCache>
            </c:numRef>
          </c:val>
        </c:ser>
        <c:dLbls>
          <c:showLegendKey val="0"/>
          <c:showVal val="0"/>
          <c:showCatName val="0"/>
          <c:showSerName val="0"/>
          <c:showPercent val="0"/>
          <c:showBubbleSize val="0"/>
        </c:dLbls>
        <c:gapWidth val="150"/>
        <c:overlap val="100"/>
        <c:axId val="306729728"/>
        <c:axId val="306731264"/>
      </c:barChart>
      <c:catAx>
        <c:axId val="306729728"/>
        <c:scaling>
          <c:orientation val="minMax"/>
        </c:scaling>
        <c:delete val="0"/>
        <c:axPos val="b"/>
        <c:numFmt formatCode="General" sourceLinked="1"/>
        <c:majorTickMark val="none"/>
        <c:minorTickMark val="none"/>
        <c:tickLblPos val="nextTo"/>
        <c:txPr>
          <a:bodyPr/>
          <a:lstStyle/>
          <a:p>
            <a:pPr>
              <a:defRPr sz="900"/>
            </a:pPr>
            <a:endParaRPr lang="cs-CZ"/>
          </a:p>
        </c:txPr>
        <c:crossAx val="306731264"/>
        <c:crosses val="autoZero"/>
        <c:auto val="1"/>
        <c:lblAlgn val="ctr"/>
        <c:lblOffset val="100"/>
        <c:noMultiLvlLbl val="0"/>
      </c:catAx>
      <c:valAx>
        <c:axId val="306731264"/>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06729728"/>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layout/>
      <c:overlay val="0"/>
    </c:title>
    <c:autoTitleDeleted val="0"/>
    <c:plotArea>
      <c:layout>
        <c:manualLayout>
          <c:layoutTarget val="inner"/>
          <c:xMode val="edge"/>
          <c:yMode val="edge"/>
          <c:x val="6.1566133693352433E-2"/>
          <c:y val="0.19595547177125344"/>
          <c:w val="0.90254655833803266"/>
          <c:h val="0.19386173043877003"/>
        </c:manualLayout>
      </c:layout>
      <c:barChart>
        <c:barDir val="bar"/>
        <c:grouping val="clustered"/>
        <c:varyColors val="0"/>
        <c:ser>
          <c:idx val="2"/>
          <c:order val="0"/>
          <c:tx>
            <c:strRef>
              <c:f>'8.2'!$G$38</c:f>
              <c:strCache>
                <c:ptCount val="1"/>
                <c:pt idx="0">
                  <c:v>dodávkách ČR</c:v>
                </c:pt>
              </c:strCache>
            </c:strRef>
          </c:tx>
          <c:invertIfNegative val="0"/>
          <c:val>
            <c:numRef>
              <c:f>'8.2'!$H$38</c:f>
              <c:numCache>
                <c:formatCode>0.0%</c:formatCode>
                <c:ptCount val="1"/>
                <c:pt idx="0">
                  <c:v>4.7212060785624045E-2</c:v>
                </c:pt>
              </c:numCache>
            </c:numRef>
          </c:val>
        </c:ser>
        <c:ser>
          <c:idx val="1"/>
          <c:order val="1"/>
          <c:tx>
            <c:strRef>
              <c:f>'8.2'!$G$37</c:f>
              <c:strCache>
                <c:ptCount val="1"/>
                <c:pt idx="0">
                  <c:v>výrobě</c:v>
                </c:pt>
              </c:strCache>
            </c:strRef>
          </c:tx>
          <c:invertIfNegative val="0"/>
          <c:val>
            <c:numRef>
              <c:f>'8.2'!$H$37</c:f>
              <c:numCache>
                <c:formatCode>0.0%</c:formatCode>
                <c:ptCount val="1"/>
                <c:pt idx="0">
                  <c:v>3.6055001847827867E-2</c:v>
                </c:pt>
              </c:numCache>
            </c:numRef>
          </c:val>
        </c:ser>
        <c:ser>
          <c:idx val="0"/>
          <c:order val="2"/>
          <c:tx>
            <c:strRef>
              <c:f>'8.2'!$G$36</c:f>
              <c:strCache>
                <c:ptCount val="1"/>
                <c:pt idx="0">
                  <c:v>instalovaném výkonu</c:v>
                </c:pt>
              </c:strCache>
            </c:strRef>
          </c:tx>
          <c:invertIfNegative val="0"/>
          <c:val>
            <c:numRef>
              <c:f>'8.2'!$H$36</c:f>
              <c:numCache>
                <c:formatCode>0.0%</c:formatCode>
                <c:ptCount val="1"/>
                <c:pt idx="0">
                  <c:v>4.9286923400618375E-2</c:v>
                </c:pt>
              </c:numCache>
            </c:numRef>
          </c:val>
        </c:ser>
        <c:dLbls>
          <c:showLegendKey val="0"/>
          <c:showVal val="0"/>
          <c:showCatName val="0"/>
          <c:showSerName val="0"/>
          <c:showPercent val="0"/>
          <c:showBubbleSize val="0"/>
        </c:dLbls>
        <c:gapWidth val="150"/>
        <c:axId val="306752896"/>
        <c:axId val="306779264"/>
      </c:barChart>
      <c:catAx>
        <c:axId val="306752896"/>
        <c:scaling>
          <c:orientation val="minMax"/>
        </c:scaling>
        <c:delete val="1"/>
        <c:axPos val="l"/>
        <c:numFmt formatCode="0.0%" sourceLinked="1"/>
        <c:majorTickMark val="none"/>
        <c:minorTickMark val="none"/>
        <c:tickLblPos val="nextTo"/>
        <c:crossAx val="306779264"/>
        <c:crosses val="autoZero"/>
        <c:auto val="1"/>
        <c:lblAlgn val="ctr"/>
        <c:lblOffset val="100"/>
        <c:noMultiLvlLbl val="0"/>
      </c:catAx>
      <c:valAx>
        <c:axId val="30677926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06752896"/>
        <c:crosses val="autoZero"/>
        <c:crossBetween val="between"/>
      </c:valAx>
    </c:plotArea>
    <c:legend>
      <c:legendPos val="b"/>
      <c:layout>
        <c:manualLayout>
          <c:xMode val="edge"/>
          <c:yMode val="edge"/>
          <c:x val="0.18508065132635121"/>
          <c:y val="0.52044159452497563"/>
          <c:w val="0.5766688642756681"/>
          <c:h val="0.3297587874498702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a:t>
            </a:r>
            <a:r>
              <a:rPr lang="en-US" sz="1000"/>
              <a:t>[</a:t>
            </a:r>
            <a:r>
              <a:rPr lang="cs-CZ" sz="1000"/>
              <a:t>GJ</a:t>
            </a:r>
            <a:r>
              <a:rPr lang="en-US" sz="1000"/>
              <a:t>]</a:t>
            </a:r>
            <a:endParaRPr lang="cs-CZ" sz="1000"/>
          </a:p>
        </c:rich>
      </c:tx>
      <c:layout/>
      <c:overlay val="0"/>
    </c:title>
    <c:autoTitleDeleted val="0"/>
    <c:plotArea>
      <c:layout>
        <c:manualLayout>
          <c:layoutTarget val="inner"/>
          <c:xMode val="edge"/>
          <c:yMode val="edge"/>
          <c:x val="0.11164476326580174"/>
          <c:y val="0.18190101113825022"/>
          <c:w val="0.88835523673419825"/>
          <c:h val="0.71960056032551101"/>
        </c:manualLayout>
      </c:layout>
      <c:barChart>
        <c:barDir val="col"/>
        <c:grouping val="stacked"/>
        <c:varyColors val="0"/>
        <c:ser>
          <c:idx val="0"/>
          <c:order val="0"/>
          <c:tx>
            <c:strRef>
              <c:f>'8.2'!$A$9</c:f>
              <c:strCache>
                <c:ptCount val="1"/>
                <c:pt idx="0">
                  <c:v>Biomasa</c:v>
                </c:pt>
              </c:strCache>
            </c:strRef>
          </c:tx>
          <c:invertIfNegative val="0"/>
          <c:cat>
            <c:strRef>
              <c:f>'8.2'!$B$2:$D$2</c:f>
              <c:strCache>
                <c:ptCount val="3"/>
                <c:pt idx="0">
                  <c:v>Říjen</c:v>
                </c:pt>
                <c:pt idx="1">
                  <c:v>Listopad</c:v>
                </c:pt>
                <c:pt idx="2">
                  <c:v>Prosinec</c:v>
                </c:pt>
              </c:strCache>
            </c:strRef>
          </c:cat>
          <c:val>
            <c:numRef>
              <c:f>('8.2'!$B$9,'8.2'!$D$9,'8.2'!$F$9)</c:f>
              <c:numCache>
                <c:formatCode>#,##0.0</c:formatCode>
                <c:ptCount val="3"/>
                <c:pt idx="0">
                  <c:v>0</c:v>
                </c:pt>
                <c:pt idx="1">
                  <c:v>0</c:v>
                </c:pt>
                <c:pt idx="2">
                  <c:v>0</c:v>
                </c:pt>
              </c:numCache>
            </c:numRef>
          </c:val>
        </c:ser>
        <c:ser>
          <c:idx val="1"/>
          <c:order val="1"/>
          <c:tx>
            <c:strRef>
              <c:f>'8.2'!$A$10</c:f>
              <c:strCache>
                <c:ptCount val="1"/>
                <c:pt idx="0">
                  <c:v>Bioplyn</c:v>
                </c:pt>
              </c:strCache>
            </c:strRef>
          </c:tx>
          <c:invertIfNegative val="0"/>
          <c:cat>
            <c:strRef>
              <c:f>'8.2'!$B$2:$D$2</c:f>
              <c:strCache>
                <c:ptCount val="3"/>
                <c:pt idx="0">
                  <c:v>Říjen</c:v>
                </c:pt>
                <c:pt idx="1">
                  <c:v>Listopad</c:v>
                </c:pt>
                <c:pt idx="2">
                  <c:v>Prosinec</c:v>
                </c:pt>
              </c:strCache>
            </c:strRef>
          </c:cat>
          <c:val>
            <c:numRef>
              <c:f>('8.2'!$B$10,'8.2'!$D$10,'8.2'!$F$10)</c:f>
              <c:numCache>
                <c:formatCode>#,##0.0</c:formatCode>
                <c:ptCount val="3"/>
                <c:pt idx="0">
                  <c:v>4169</c:v>
                </c:pt>
                <c:pt idx="1">
                  <c:v>3236</c:v>
                </c:pt>
                <c:pt idx="2">
                  <c:v>2866</c:v>
                </c:pt>
              </c:numCache>
            </c:numRef>
          </c:val>
        </c:ser>
        <c:ser>
          <c:idx val="2"/>
          <c:order val="2"/>
          <c:tx>
            <c:strRef>
              <c:f>'8.2'!$A$11</c:f>
              <c:strCache>
                <c:ptCount val="1"/>
                <c:pt idx="0">
                  <c:v>Černé uhlí</c:v>
                </c:pt>
              </c:strCache>
            </c:strRef>
          </c:tx>
          <c:invertIfNegative val="0"/>
          <c:cat>
            <c:strRef>
              <c:f>'8.2'!$B$2:$D$2</c:f>
              <c:strCache>
                <c:ptCount val="3"/>
                <c:pt idx="0">
                  <c:v>Říjen</c:v>
                </c:pt>
                <c:pt idx="1">
                  <c:v>Listopad</c:v>
                </c:pt>
                <c:pt idx="2">
                  <c:v>Prosinec</c:v>
                </c:pt>
              </c:strCache>
            </c:strRef>
          </c:cat>
          <c:val>
            <c:numRef>
              <c:f>('8.2'!$B$11,'8.2'!$D$11,'8.2'!$F$11)</c:f>
              <c:numCache>
                <c:formatCode>#,##0.0</c:formatCode>
                <c:ptCount val="3"/>
                <c:pt idx="0">
                  <c:v>0</c:v>
                </c:pt>
                <c:pt idx="1">
                  <c:v>0</c:v>
                </c:pt>
                <c:pt idx="2">
                  <c:v>0</c:v>
                </c:pt>
              </c:numCache>
            </c:numRef>
          </c:val>
        </c:ser>
        <c:ser>
          <c:idx val="3"/>
          <c:order val="3"/>
          <c:tx>
            <c:strRef>
              <c:f>'8.2'!$A$12</c:f>
              <c:strCache>
                <c:ptCount val="1"/>
                <c:pt idx="0">
                  <c:v>Elektrická energie</c:v>
                </c:pt>
              </c:strCache>
            </c:strRef>
          </c:tx>
          <c:invertIfNegative val="0"/>
          <c:cat>
            <c:strRef>
              <c:f>'8.2'!$B$2:$D$2</c:f>
              <c:strCache>
                <c:ptCount val="3"/>
                <c:pt idx="0">
                  <c:v>Říjen</c:v>
                </c:pt>
                <c:pt idx="1">
                  <c:v>Listopad</c:v>
                </c:pt>
                <c:pt idx="2">
                  <c:v>Prosinec</c:v>
                </c:pt>
              </c:strCache>
            </c:strRef>
          </c:cat>
          <c:val>
            <c:numRef>
              <c:f>('8.2'!$B$12,'8.2'!$D$12,'8.2'!$F$12)</c:f>
              <c:numCache>
                <c:formatCode>#,##0.0</c:formatCode>
                <c:ptCount val="3"/>
                <c:pt idx="0">
                  <c:v>59</c:v>
                </c:pt>
                <c:pt idx="1">
                  <c:v>65</c:v>
                </c:pt>
                <c:pt idx="2">
                  <c:v>4679</c:v>
                </c:pt>
              </c:numCache>
            </c:numRef>
          </c:val>
        </c:ser>
        <c:ser>
          <c:idx val="4"/>
          <c:order val="4"/>
          <c:tx>
            <c:strRef>
              <c:f>'8.2'!$A$13</c:f>
              <c:strCache>
                <c:ptCount val="1"/>
                <c:pt idx="0">
                  <c:v>Energie prostředí (tepelné čerpadlo)</c:v>
                </c:pt>
              </c:strCache>
            </c:strRef>
          </c:tx>
          <c:invertIfNegative val="0"/>
          <c:cat>
            <c:strRef>
              <c:f>'8.2'!$B$2:$D$2</c:f>
              <c:strCache>
                <c:ptCount val="3"/>
                <c:pt idx="0">
                  <c:v>Říjen</c:v>
                </c:pt>
                <c:pt idx="1">
                  <c:v>Listopad</c:v>
                </c:pt>
                <c:pt idx="2">
                  <c:v>Prosinec</c:v>
                </c:pt>
              </c:strCache>
            </c:strRef>
          </c:cat>
          <c:val>
            <c:numRef>
              <c:f>('8.2'!$B$13,'8.2'!$D$13,'8.2'!$F$13)</c:f>
              <c:numCache>
                <c:formatCode>#,##0.0</c:formatCode>
                <c:ptCount val="3"/>
                <c:pt idx="0">
                  <c:v>56</c:v>
                </c:pt>
                <c:pt idx="1">
                  <c:v>58</c:v>
                </c:pt>
                <c:pt idx="2">
                  <c:v>17</c:v>
                </c:pt>
              </c:numCache>
            </c:numRef>
          </c:val>
        </c:ser>
        <c:ser>
          <c:idx val="5"/>
          <c:order val="5"/>
          <c:tx>
            <c:strRef>
              <c:f>'8.2'!$A$14</c:f>
              <c:strCache>
                <c:ptCount val="1"/>
                <c:pt idx="0">
                  <c:v>Energie Slunce (solární kolektor)</c:v>
                </c:pt>
              </c:strCache>
            </c:strRef>
          </c:tx>
          <c:invertIfNegative val="0"/>
          <c:cat>
            <c:strRef>
              <c:f>'8.2'!$B$2:$D$2</c:f>
              <c:strCache>
                <c:ptCount val="3"/>
                <c:pt idx="0">
                  <c:v>Říjen</c:v>
                </c:pt>
                <c:pt idx="1">
                  <c:v>Listopad</c:v>
                </c:pt>
                <c:pt idx="2">
                  <c:v>Prosinec</c:v>
                </c:pt>
              </c:strCache>
            </c:strRef>
          </c:cat>
          <c:val>
            <c:numRef>
              <c:f>('8.2'!$B$14,'8.2'!$D$14,'8.2'!$F$14)</c:f>
              <c:numCache>
                <c:formatCode>#,##0.0</c:formatCode>
                <c:ptCount val="3"/>
                <c:pt idx="0">
                  <c:v>0</c:v>
                </c:pt>
                <c:pt idx="1">
                  <c:v>0</c:v>
                </c:pt>
                <c:pt idx="2">
                  <c:v>0</c:v>
                </c:pt>
              </c:numCache>
            </c:numRef>
          </c:val>
        </c:ser>
        <c:ser>
          <c:idx val="6"/>
          <c:order val="6"/>
          <c:tx>
            <c:strRef>
              <c:f>'8.2'!$A$15</c:f>
              <c:strCache>
                <c:ptCount val="1"/>
                <c:pt idx="0">
                  <c:v>Hnědé uhlí</c:v>
                </c:pt>
              </c:strCache>
            </c:strRef>
          </c:tx>
          <c:invertIfNegative val="0"/>
          <c:cat>
            <c:strRef>
              <c:f>'8.2'!$B$2:$D$2</c:f>
              <c:strCache>
                <c:ptCount val="3"/>
                <c:pt idx="0">
                  <c:v>Říjen</c:v>
                </c:pt>
                <c:pt idx="1">
                  <c:v>Listopad</c:v>
                </c:pt>
                <c:pt idx="2">
                  <c:v>Prosinec</c:v>
                </c:pt>
              </c:strCache>
            </c:strRef>
          </c:cat>
          <c:val>
            <c:numRef>
              <c:f>('8.2'!$B$15,'8.2'!$D$15,'8.2'!$F$15)</c:f>
              <c:numCache>
                <c:formatCode>#,##0.0</c:formatCode>
                <c:ptCount val="3"/>
                <c:pt idx="0">
                  <c:v>0</c:v>
                </c:pt>
                <c:pt idx="1">
                  <c:v>0</c:v>
                </c:pt>
                <c:pt idx="2">
                  <c:v>0</c:v>
                </c:pt>
              </c:numCache>
            </c:numRef>
          </c:val>
        </c:ser>
        <c:ser>
          <c:idx val="7"/>
          <c:order val="7"/>
          <c:tx>
            <c:strRef>
              <c:f>'8.2'!$A$16</c:f>
              <c:strCache>
                <c:ptCount val="1"/>
                <c:pt idx="0">
                  <c:v>Jaderné palivo</c:v>
                </c:pt>
              </c:strCache>
            </c:strRef>
          </c:tx>
          <c:invertIfNegative val="0"/>
          <c:cat>
            <c:strRef>
              <c:f>'8.2'!$B$2:$D$2</c:f>
              <c:strCache>
                <c:ptCount val="3"/>
                <c:pt idx="0">
                  <c:v>Říjen</c:v>
                </c:pt>
                <c:pt idx="1">
                  <c:v>Listopad</c:v>
                </c:pt>
                <c:pt idx="2">
                  <c:v>Prosinec</c:v>
                </c:pt>
              </c:strCache>
            </c:strRef>
          </c:cat>
          <c:val>
            <c:numRef>
              <c:f>('8.2'!$B$16,'8.2'!$D$16,'8.2'!$F$16)</c:f>
              <c:numCache>
                <c:formatCode>#,##0.0</c:formatCode>
                <c:ptCount val="3"/>
                <c:pt idx="0">
                  <c:v>0</c:v>
                </c:pt>
                <c:pt idx="1">
                  <c:v>0</c:v>
                </c:pt>
                <c:pt idx="2">
                  <c:v>0</c:v>
                </c:pt>
              </c:numCache>
            </c:numRef>
          </c:val>
        </c:ser>
        <c:ser>
          <c:idx val="8"/>
          <c:order val="8"/>
          <c:tx>
            <c:strRef>
              <c:f>'8.2'!$A$17</c:f>
              <c:strCache>
                <c:ptCount val="1"/>
                <c:pt idx="0">
                  <c:v>Koks</c:v>
                </c:pt>
              </c:strCache>
            </c:strRef>
          </c:tx>
          <c:invertIfNegative val="0"/>
          <c:cat>
            <c:strRef>
              <c:f>'8.2'!$B$2:$D$2</c:f>
              <c:strCache>
                <c:ptCount val="3"/>
                <c:pt idx="0">
                  <c:v>Říjen</c:v>
                </c:pt>
                <c:pt idx="1">
                  <c:v>Listopad</c:v>
                </c:pt>
                <c:pt idx="2">
                  <c:v>Prosinec</c:v>
                </c:pt>
              </c:strCache>
            </c:strRef>
          </c:cat>
          <c:val>
            <c:numRef>
              <c:f>('8.2'!$B$17,'8.2'!$D$17,'8.2'!$F$17)</c:f>
              <c:numCache>
                <c:formatCode>#,##0.0</c:formatCode>
                <c:ptCount val="3"/>
                <c:pt idx="0">
                  <c:v>0</c:v>
                </c:pt>
                <c:pt idx="1">
                  <c:v>0</c:v>
                </c:pt>
                <c:pt idx="2">
                  <c:v>0</c:v>
                </c:pt>
              </c:numCache>
            </c:numRef>
          </c:val>
        </c:ser>
        <c:ser>
          <c:idx val="9"/>
          <c:order val="9"/>
          <c:tx>
            <c:strRef>
              <c:f>'8.2'!$A$18</c:f>
              <c:strCache>
                <c:ptCount val="1"/>
                <c:pt idx="0">
                  <c:v>Odpadní teplo</c:v>
                </c:pt>
              </c:strCache>
            </c:strRef>
          </c:tx>
          <c:invertIfNegative val="0"/>
          <c:cat>
            <c:strRef>
              <c:f>'8.2'!$B$2:$D$2</c:f>
              <c:strCache>
                <c:ptCount val="3"/>
                <c:pt idx="0">
                  <c:v>Říjen</c:v>
                </c:pt>
                <c:pt idx="1">
                  <c:v>Listopad</c:v>
                </c:pt>
                <c:pt idx="2">
                  <c:v>Prosinec</c:v>
                </c:pt>
              </c:strCache>
            </c:strRef>
          </c:cat>
          <c:val>
            <c:numRef>
              <c:f>('8.2'!$B$18,'8.2'!$D$18,'8.2'!$F$18)</c:f>
              <c:numCache>
                <c:formatCode>#,##0.0</c:formatCode>
                <c:ptCount val="3"/>
                <c:pt idx="0">
                  <c:v>0</c:v>
                </c:pt>
                <c:pt idx="1">
                  <c:v>0</c:v>
                </c:pt>
                <c:pt idx="2">
                  <c:v>0</c:v>
                </c:pt>
              </c:numCache>
            </c:numRef>
          </c:val>
        </c:ser>
        <c:ser>
          <c:idx val="10"/>
          <c:order val="10"/>
          <c:tx>
            <c:strRef>
              <c:f>'8.2'!$A$19</c:f>
              <c:strCache>
                <c:ptCount val="1"/>
                <c:pt idx="0">
                  <c:v>Ostatní kapalná paliva</c:v>
                </c:pt>
              </c:strCache>
            </c:strRef>
          </c:tx>
          <c:invertIfNegative val="0"/>
          <c:cat>
            <c:strRef>
              <c:f>'8.2'!$B$2:$D$2</c:f>
              <c:strCache>
                <c:ptCount val="3"/>
                <c:pt idx="0">
                  <c:v>Říjen</c:v>
                </c:pt>
                <c:pt idx="1">
                  <c:v>Listopad</c:v>
                </c:pt>
                <c:pt idx="2">
                  <c:v>Prosinec</c:v>
                </c:pt>
              </c:strCache>
            </c:strRef>
          </c:cat>
          <c:val>
            <c:numRef>
              <c:f>('8.2'!$B$19,'8.2'!$D$19,'8.2'!$F$19)</c:f>
              <c:numCache>
                <c:formatCode>#,##0.0</c:formatCode>
                <c:ptCount val="3"/>
                <c:pt idx="0">
                  <c:v>0</c:v>
                </c:pt>
                <c:pt idx="1">
                  <c:v>0</c:v>
                </c:pt>
                <c:pt idx="2">
                  <c:v>0</c:v>
                </c:pt>
              </c:numCache>
            </c:numRef>
          </c:val>
        </c:ser>
        <c:ser>
          <c:idx val="11"/>
          <c:order val="11"/>
          <c:tx>
            <c:strRef>
              <c:f>'8.2'!$A$20</c:f>
              <c:strCache>
                <c:ptCount val="1"/>
                <c:pt idx="0">
                  <c:v>Ostatní pevná paliva</c:v>
                </c:pt>
              </c:strCache>
            </c:strRef>
          </c:tx>
          <c:invertIfNegative val="0"/>
          <c:cat>
            <c:strRef>
              <c:f>'8.2'!$B$2:$D$2</c:f>
              <c:strCache>
                <c:ptCount val="3"/>
                <c:pt idx="0">
                  <c:v>Říjen</c:v>
                </c:pt>
                <c:pt idx="1">
                  <c:v>Listopad</c:v>
                </c:pt>
                <c:pt idx="2">
                  <c:v>Prosinec</c:v>
                </c:pt>
              </c:strCache>
            </c:strRef>
          </c:cat>
          <c:val>
            <c:numRef>
              <c:f>('8.2'!$B$20,'8.2'!$D$20,'8.2'!$F$20)</c:f>
              <c:numCache>
                <c:formatCode>#,##0.0</c:formatCode>
                <c:ptCount val="3"/>
                <c:pt idx="0">
                  <c:v>62818</c:v>
                </c:pt>
                <c:pt idx="1">
                  <c:v>72883</c:v>
                </c:pt>
                <c:pt idx="2">
                  <c:v>81439</c:v>
                </c:pt>
              </c:numCache>
            </c:numRef>
          </c:val>
        </c:ser>
        <c:ser>
          <c:idx val="12"/>
          <c:order val="12"/>
          <c:tx>
            <c:strRef>
              <c:f>'8.2'!$A$21</c:f>
              <c:strCache>
                <c:ptCount val="1"/>
                <c:pt idx="0">
                  <c:v>Ostatní plyny</c:v>
                </c:pt>
              </c:strCache>
            </c:strRef>
          </c:tx>
          <c:invertIfNegative val="0"/>
          <c:cat>
            <c:strRef>
              <c:f>'8.2'!$B$2:$D$2</c:f>
              <c:strCache>
                <c:ptCount val="3"/>
                <c:pt idx="0">
                  <c:v>Říjen</c:v>
                </c:pt>
                <c:pt idx="1">
                  <c:v>Listopad</c:v>
                </c:pt>
                <c:pt idx="2">
                  <c:v>Prosinec</c:v>
                </c:pt>
              </c:strCache>
            </c:strRef>
          </c:cat>
          <c:val>
            <c:numRef>
              <c:f>('8.2'!$B$21,'8.2'!$D$21,'8.2'!$F$21)</c:f>
              <c:numCache>
                <c:formatCode>#,##0.0</c:formatCode>
                <c:ptCount val="3"/>
                <c:pt idx="0">
                  <c:v>0</c:v>
                </c:pt>
                <c:pt idx="1">
                  <c:v>0</c:v>
                </c:pt>
                <c:pt idx="2">
                  <c:v>0</c:v>
                </c:pt>
              </c:numCache>
            </c:numRef>
          </c:val>
        </c:ser>
        <c:ser>
          <c:idx val="13"/>
          <c:order val="13"/>
          <c:tx>
            <c:strRef>
              <c:f>'8.2'!$A$22</c:f>
              <c:strCache>
                <c:ptCount val="1"/>
                <c:pt idx="0">
                  <c:v>Ostatní</c:v>
                </c:pt>
              </c:strCache>
            </c:strRef>
          </c:tx>
          <c:invertIfNegative val="0"/>
          <c:cat>
            <c:strRef>
              <c:f>'8.2'!$B$2:$D$2</c:f>
              <c:strCache>
                <c:ptCount val="3"/>
                <c:pt idx="0">
                  <c:v>Říjen</c:v>
                </c:pt>
                <c:pt idx="1">
                  <c:v>Listopad</c:v>
                </c:pt>
                <c:pt idx="2">
                  <c:v>Prosinec</c:v>
                </c:pt>
              </c:strCache>
            </c:strRef>
          </c:cat>
          <c:val>
            <c:numRef>
              <c:f>('8.2'!$B$22,'8.2'!$D$22,'8.2'!$F$22)</c:f>
              <c:numCache>
                <c:formatCode>#,##0.0</c:formatCode>
                <c:ptCount val="3"/>
                <c:pt idx="0">
                  <c:v>0</c:v>
                </c:pt>
                <c:pt idx="1">
                  <c:v>0</c:v>
                </c:pt>
                <c:pt idx="2">
                  <c:v>0</c:v>
                </c:pt>
              </c:numCache>
            </c:numRef>
          </c:val>
        </c:ser>
        <c:ser>
          <c:idx val="14"/>
          <c:order val="14"/>
          <c:tx>
            <c:strRef>
              <c:f>'8.2'!$A$23</c:f>
              <c:strCache>
                <c:ptCount val="1"/>
                <c:pt idx="0">
                  <c:v>Topné oleje</c:v>
                </c:pt>
              </c:strCache>
            </c:strRef>
          </c:tx>
          <c:invertIfNegative val="0"/>
          <c:cat>
            <c:strRef>
              <c:f>'8.2'!$B$2:$D$2</c:f>
              <c:strCache>
                <c:ptCount val="3"/>
                <c:pt idx="0">
                  <c:v>Říjen</c:v>
                </c:pt>
                <c:pt idx="1">
                  <c:v>Listopad</c:v>
                </c:pt>
                <c:pt idx="2">
                  <c:v>Prosinec</c:v>
                </c:pt>
              </c:strCache>
            </c:strRef>
          </c:cat>
          <c:val>
            <c:numRef>
              <c:f>('8.2'!$B$23,'8.2'!$D$23,'8.2'!$F$23)</c:f>
              <c:numCache>
                <c:formatCode>#,##0.0</c:formatCode>
                <c:ptCount val="3"/>
                <c:pt idx="0">
                  <c:v>209.626</c:v>
                </c:pt>
                <c:pt idx="1">
                  <c:v>388.71000000000004</c:v>
                </c:pt>
                <c:pt idx="2">
                  <c:v>302.88800000000003</c:v>
                </c:pt>
              </c:numCache>
            </c:numRef>
          </c:val>
        </c:ser>
        <c:ser>
          <c:idx val="15"/>
          <c:order val="15"/>
          <c:tx>
            <c:strRef>
              <c:f>'8.2'!$A$24</c:f>
              <c:strCache>
                <c:ptCount val="1"/>
                <c:pt idx="0">
                  <c:v>Zemní plyn</c:v>
                </c:pt>
              </c:strCache>
            </c:strRef>
          </c:tx>
          <c:invertIfNegative val="0"/>
          <c:cat>
            <c:strRef>
              <c:f>'8.2'!$B$2:$D$2</c:f>
              <c:strCache>
                <c:ptCount val="3"/>
                <c:pt idx="0">
                  <c:v>Říjen</c:v>
                </c:pt>
                <c:pt idx="1">
                  <c:v>Listopad</c:v>
                </c:pt>
                <c:pt idx="2">
                  <c:v>Prosinec</c:v>
                </c:pt>
              </c:strCache>
            </c:strRef>
          </c:cat>
          <c:val>
            <c:numRef>
              <c:f>('8.2'!$B$24,'8.2'!$D$24,'8.2'!$F$24)</c:f>
              <c:numCache>
                <c:formatCode>#,##0.0</c:formatCode>
                <c:ptCount val="3"/>
                <c:pt idx="0">
                  <c:v>258408.02599999998</c:v>
                </c:pt>
                <c:pt idx="1">
                  <c:v>387863.93300000002</c:v>
                </c:pt>
                <c:pt idx="2">
                  <c:v>471970.98699999996</c:v>
                </c:pt>
              </c:numCache>
            </c:numRef>
          </c:val>
        </c:ser>
        <c:dLbls>
          <c:showLegendKey val="0"/>
          <c:showVal val="0"/>
          <c:showCatName val="0"/>
          <c:showSerName val="0"/>
          <c:showPercent val="0"/>
          <c:showBubbleSize val="0"/>
        </c:dLbls>
        <c:gapWidth val="150"/>
        <c:overlap val="100"/>
        <c:axId val="306910336"/>
        <c:axId val="306911872"/>
      </c:barChart>
      <c:catAx>
        <c:axId val="306910336"/>
        <c:scaling>
          <c:orientation val="minMax"/>
        </c:scaling>
        <c:delete val="0"/>
        <c:axPos val="b"/>
        <c:numFmt formatCode="General" sourceLinked="1"/>
        <c:majorTickMark val="none"/>
        <c:minorTickMark val="none"/>
        <c:tickLblPos val="nextTo"/>
        <c:txPr>
          <a:bodyPr/>
          <a:lstStyle/>
          <a:p>
            <a:pPr>
              <a:defRPr sz="900"/>
            </a:pPr>
            <a:endParaRPr lang="cs-CZ"/>
          </a:p>
        </c:txPr>
        <c:crossAx val="306911872"/>
        <c:crosses val="autoZero"/>
        <c:auto val="1"/>
        <c:lblAlgn val="ctr"/>
        <c:lblOffset val="100"/>
        <c:noMultiLvlLbl val="0"/>
      </c:catAx>
      <c:valAx>
        <c:axId val="306911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06910336"/>
        <c:crosses val="autoZero"/>
        <c:crossBetween val="between"/>
      </c:valAx>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'14.2'!$J$19:$J$26</c:f>
              <c:numCache>
                <c:formatCode>General</c:formatCode>
                <c:ptCount val="8"/>
              </c:numCache>
            </c:numRef>
          </c:cat>
          <c:val>
            <c:numRef>
              <c:f>'14.2'!$K$19:$K$26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ser>
        <c:dLbls>
          <c:showLegendKey val="0"/>
          <c:showVal val="0"/>
          <c:showCatName val="0"/>
          <c:showSerName val="0"/>
          <c:showPercent val="0"/>
          <c:showBubbleSize val="0"/>
        </c:dLbls>
        <c:gapWidth val="150"/>
        <c:axId val="307464832"/>
        <c:axId val="307478912"/>
      </c:barChart>
      <c:catAx>
        <c:axId val="307464832"/>
        <c:scaling>
          <c:orientation val="maxMin"/>
        </c:scaling>
        <c:delete val="0"/>
        <c:axPos val="l"/>
        <c:numFmt formatCode="0.0" sourceLinked="1"/>
        <c:majorTickMark val="none"/>
        <c:minorTickMark val="none"/>
        <c:tickLblPos val="nextTo"/>
        <c:txPr>
          <a:bodyPr/>
          <a:lstStyle/>
          <a:p>
            <a:pPr>
              <a:defRPr sz="900"/>
            </a:pPr>
            <a:endParaRPr lang="cs-CZ"/>
          </a:p>
        </c:txPr>
        <c:crossAx val="307478912"/>
        <c:crosses val="autoZero"/>
        <c:auto val="1"/>
        <c:lblAlgn val="ctr"/>
        <c:lblOffset val="100"/>
        <c:noMultiLvlLbl val="0"/>
      </c:catAx>
      <c:valAx>
        <c:axId val="30747891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0746483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ser>
        <c:dLbls>
          <c:showLegendKey val="0"/>
          <c:showVal val="0"/>
          <c:showCatName val="0"/>
          <c:showSerName val="0"/>
          <c:showPercent val="0"/>
          <c:showBubbleSize val="0"/>
        </c:dLbls>
        <c:gapWidth val="150"/>
        <c:axId val="307490816"/>
        <c:axId val="307492352"/>
      </c:barChart>
      <c:catAx>
        <c:axId val="307490816"/>
        <c:scaling>
          <c:orientation val="minMax"/>
        </c:scaling>
        <c:delete val="0"/>
        <c:axPos val="l"/>
        <c:numFmt formatCode="General" sourceLinked="1"/>
        <c:majorTickMark val="none"/>
        <c:minorTickMark val="none"/>
        <c:tickLblPos val="nextTo"/>
        <c:txPr>
          <a:bodyPr/>
          <a:lstStyle/>
          <a:p>
            <a:pPr>
              <a:defRPr sz="900"/>
            </a:pPr>
            <a:endParaRPr lang="cs-CZ"/>
          </a:p>
        </c:txPr>
        <c:crossAx val="307492352"/>
        <c:crosses val="autoZero"/>
        <c:auto val="1"/>
        <c:lblAlgn val="ctr"/>
        <c:lblOffset val="100"/>
        <c:noMultiLvlLbl val="0"/>
      </c:catAx>
      <c:valAx>
        <c:axId val="3074923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074908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#,##0.0</c:formatCode>
                <c:ptCount val="3"/>
              </c:numCache>
            </c:numRef>
          </c:val>
        </c:ser>
        <c:ser>
          <c:idx val="1"/>
          <c:order val="1"/>
          <c:tx>
            <c:strRef>
              <c:f>'14.2'!$J$32</c:f>
              <c:strCache>
                <c:ptCount val="1"/>
              </c:strCache>
            </c:strRef>
          </c:tx>
          <c:invertIfNegative val="0"/>
          <c:cat>
            <c:numRef>
              <c:f>'14.2'!$K$30:$M$30</c:f>
              <c:numCache>
                <c:formatCode>General</c:formatCode>
                <c:ptCount val="3"/>
              </c:numCache>
            </c:numRef>
          </c:cat>
          <c:val>
            <c:numRef>
              <c:f>'14.2'!$K$32:$M$32</c:f>
              <c:numCache>
                <c:formatCode>#,##0.0</c:formatCode>
                <c:ptCount val="3"/>
              </c:numCache>
            </c:numRef>
          </c:val>
        </c:ser>
        <c:ser>
          <c:idx val="2"/>
          <c:order val="2"/>
          <c:tx>
            <c:strRef>
              <c:f>'14.2'!$J$33</c:f>
              <c:strCache>
                <c:ptCount val="1"/>
              </c:strCache>
            </c:strRef>
          </c:tx>
          <c:invertIfNegative val="0"/>
          <c:cat>
            <c:numRef>
              <c:f>'14.2'!$K$30:$M$30</c:f>
              <c:numCache>
                <c:formatCode>General</c:formatCode>
                <c:ptCount val="3"/>
              </c:numCache>
            </c:numRef>
          </c:cat>
          <c:val>
            <c:numRef>
              <c:f>'14.2'!$K$33:$M$33</c:f>
              <c:numCache>
                <c:formatCode>#,##0.0</c:formatCode>
                <c:ptCount val="3"/>
              </c:numCache>
            </c:numRef>
          </c:val>
        </c:ser>
        <c:ser>
          <c:idx val="3"/>
          <c:order val="3"/>
          <c:tx>
            <c:strRef>
              <c:f>'14.2'!$J$34</c:f>
              <c:strCache>
                <c:ptCount val="1"/>
              </c:strCache>
            </c:strRef>
          </c:tx>
          <c:invertIfNegative val="0"/>
          <c:cat>
            <c:numRef>
              <c:f>'14.2'!$K$30:$M$30</c:f>
              <c:numCache>
                <c:formatCode>General</c:formatCode>
                <c:ptCount val="3"/>
              </c:numCache>
            </c:numRef>
          </c:cat>
          <c:val>
            <c:numRef>
              <c:f>'14.2'!$K$34:$M$34</c:f>
              <c:numCache>
                <c:formatCode>#,##0.0</c:formatCode>
                <c:ptCount val="3"/>
              </c:numCache>
            </c:numRef>
          </c:val>
        </c:ser>
        <c:ser>
          <c:idx val="4"/>
          <c:order val="4"/>
          <c:tx>
            <c:strRef>
              <c:f>'14.2'!$J$35</c:f>
              <c:strCache>
                <c:ptCount val="1"/>
              </c:strCache>
            </c:strRef>
          </c:tx>
          <c:invertIfNegative val="0"/>
          <c:cat>
            <c:numRef>
              <c:f>'14.2'!$K$30:$M$30</c:f>
              <c:numCache>
                <c:formatCode>General</c:formatCode>
                <c:ptCount val="3"/>
              </c:numCache>
            </c:numRef>
          </c:cat>
          <c:val>
            <c:numRef>
              <c:f>'14.2'!$K$35:$M$35</c:f>
              <c:numCache>
                <c:formatCode>#,##0.0</c:formatCode>
                <c:ptCount val="3"/>
              </c:numCache>
            </c:numRef>
          </c:val>
        </c:ser>
        <c:ser>
          <c:idx val="5"/>
          <c:order val="5"/>
          <c:tx>
            <c:strRef>
              <c:f>'14.2'!$J$36</c:f>
              <c:strCache>
                <c:ptCount val="1"/>
              </c:strCache>
            </c:strRef>
          </c:tx>
          <c:invertIfNegative val="0"/>
          <c:cat>
            <c:numRef>
              <c:f>'14.2'!$K$30:$M$30</c:f>
              <c:numCache>
                <c:formatCode>General</c:formatCode>
                <c:ptCount val="3"/>
              </c:numCache>
            </c:numRef>
          </c:cat>
          <c:val>
            <c:numRef>
              <c:f>'14.2'!$K$36:$M$36</c:f>
              <c:numCache>
                <c:formatCode>#,##0.0</c:formatCode>
                <c:ptCount val="3"/>
              </c:numCache>
            </c:numRef>
          </c:val>
        </c:ser>
        <c:ser>
          <c:idx val="6"/>
          <c:order val="6"/>
          <c:tx>
            <c:strRef>
              <c:f>'14.2'!$J$37</c:f>
              <c:strCache>
                <c:ptCount val="1"/>
              </c:strCache>
            </c:strRef>
          </c:tx>
          <c:invertIfNegative val="0"/>
          <c:cat>
            <c:numRef>
              <c:f>'14.2'!$K$30:$M$30</c:f>
              <c:numCache>
                <c:formatCode>General</c:formatCode>
                <c:ptCount val="3"/>
              </c:numCache>
            </c:numRef>
          </c:cat>
          <c:val>
            <c:numRef>
              <c:f>'14.2'!$K$37:$M$37</c:f>
              <c:numCache>
                <c:formatCode>#,##0.0</c:formatCode>
                <c:ptCount val="3"/>
              </c:numCache>
            </c:numRef>
          </c:val>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#,##0.0</c:formatCode>
                <c:ptCount val="3"/>
              </c:numCache>
            </c:numRef>
          </c:val>
        </c:ser>
        <c:dLbls>
          <c:showLegendKey val="0"/>
          <c:showVal val="0"/>
          <c:showCatName val="0"/>
          <c:showSerName val="0"/>
          <c:showPercent val="0"/>
          <c:showBubbleSize val="0"/>
        </c:dLbls>
        <c:gapWidth val="150"/>
        <c:overlap val="100"/>
        <c:axId val="307661440"/>
        <c:axId val="307671424"/>
      </c:barChart>
      <c:catAx>
        <c:axId val="307661440"/>
        <c:scaling>
          <c:orientation val="minMax"/>
        </c:scaling>
        <c:delete val="0"/>
        <c:axPos val="b"/>
        <c:numFmt formatCode="General" sourceLinked="1"/>
        <c:majorTickMark val="none"/>
        <c:minorTickMark val="none"/>
        <c:tickLblPos val="nextTo"/>
        <c:txPr>
          <a:bodyPr/>
          <a:lstStyle/>
          <a:p>
            <a:pPr>
              <a:defRPr sz="900"/>
            </a:pPr>
            <a:endParaRPr lang="cs-CZ"/>
          </a:p>
        </c:txPr>
        <c:crossAx val="307671424"/>
        <c:crosses val="autoZero"/>
        <c:auto val="1"/>
        <c:lblAlgn val="ctr"/>
        <c:lblOffset val="100"/>
        <c:noMultiLvlLbl val="0"/>
      </c:catAx>
      <c:valAx>
        <c:axId val="307671424"/>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30766144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brutto</a:t>
            </a:r>
          </a:p>
        </c:rich>
      </c:tx>
      <c:layout/>
      <c:overlay val="0"/>
    </c:title>
    <c:autoTitleDeleted val="0"/>
    <c:plotArea>
      <c:layout/>
      <c:doughnutChart>
        <c:varyColors val="1"/>
        <c:ser>
          <c:idx val="0"/>
          <c:order val="0"/>
          <c:dLbls>
            <c:dLbl>
              <c:idx val="1"/>
              <c:layout>
                <c:manualLayout>
                  <c:x val="9.6212121212121207E-3"/>
                  <c:y val="-1.0914626321144733E-2"/>
                </c:manualLayout>
              </c:layout>
              <c:showLegendKey val="0"/>
              <c:showVal val="0"/>
              <c:showCatName val="0"/>
              <c:showSerName val="0"/>
              <c:showPercent val="1"/>
              <c:showBubbleSize val="0"/>
            </c:dLbl>
            <c:dLbl>
              <c:idx val="3"/>
              <c:delete val="1"/>
            </c:dLbl>
            <c:dLbl>
              <c:idx val="4"/>
              <c:delete val="1"/>
            </c:dLbl>
            <c:dLbl>
              <c:idx val="5"/>
              <c:delete val="1"/>
            </c:dLbl>
            <c:dLbl>
              <c:idx val="7"/>
              <c:layout>
                <c:manualLayout>
                  <c:x val="-0.11866161616161616"/>
                  <c:y val="7.6398373834688477E-2"/>
                </c:manualLayout>
              </c:layout>
              <c:numFmt formatCode="0.0%" sourceLinked="0"/>
              <c:spPr/>
              <c:txPr>
                <a:bodyPr/>
                <a:lstStyle/>
                <a:p>
                  <a:pPr>
                    <a:defRPr sz="900"/>
                  </a:pPr>
                  <a:endParaRPr lang="cs-CZ"/>
                </a:p>
              </c:txPr>
              <c:showLegendKey val="0"/>
              <c:showVal val="0"/>
              <c:showCatName val="0"/>
              <c:showSerName val="0"/>
              <c:showPercent val="1"/>
              <c:showBubbleSize val="0"/>
            </c:dLbl>
            <c:dLbl>
              <c:idx val="8"/>
              <c:delete val="1"/>
            </c:dLbl>
            <c:dLbl>
              <c:idx val="10"/>
              <c:layout>
                <c:manualLayout>
                  <c:x val="-0.1346969696969697"/>
                  <c:y val="4.0018195818170149E-2"/>
                </c:manualLayout>
              </c:layout>
              <c:numFmt formatCode="0.0%" sourceLinked="0"/>
              <c:spPr/>
              <c:txPr>
                <a:bodyPr/>
                <a:lstStyle/>
                <a:p>
                  <a:pPr>
                    <a:defRPr sz="900"/>
                  </a:pPr>
                  <a:endParaRPr lang="cs-CZ"/>
                </a:p>
              </c:txPr>
              <c:showLegendKey val="0"/>
              <c:showVal val="0"/>
              <c:showCatName val="0"/>
              <c:showSerName val="0"/>
              <c:showPercent val="1"/>
              <c:showBubbleSize val="0"/>
            </c:dLbl>
            <c:dLbl>
              <c:idx val="13"/>
              <c:delete val="1"/>
            </c:dLbl>
            <c:dLbl>
              <c:idx val="14"/>
              <c:layout>
                <c:manualLayout>
                  <c:x val="-0.12507575757575756"/>
                  <c:y val="-5.4570553482872097E-2"/>
                </c:manualLayout>
              </c:layout>
              <c:numFmt formatCode="0.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'4.1'!$A$24:$A$39</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'4.1'!$B$24:$B$39</c:f>
              <c:numCache>
                <c:formatCode>#,##0.0</c:formatCode>
                <c:ptCount val="16"/>
                <c:pt idx="0">
                  <c:v>4506.3989209999991</c:v>
                </c:pt>
                <c:pt idx="1">
                  <c:v>1128.4796589999999</c:v>
                </c:pt>
                <c:pt idx="2">
                  <c:v>5564.4929080000002</c:v>
                </c:pt>
                <c:pt idx="3">
                  <c:v>10.39584</c:v>
                </c:pt>
                <c:pt idx="4">
                  <c:v>3.084867</c:v>
                </c:pt>
                <c:pt idx="5">
                  <c:v>4.9189999999999998E-2</c:v>
                </c:pt>
                <c:pt idx="6">
                  <c:v>21904.450268000004</c:v>
                </c:pt>
                <c:pt idx="7">
                  <c:v>308.43</c:v>
                </c:pt>
                <c:pt idx="8">
                  <c:v>0.30454800000000004</c:v>
                </c:pt>
                <c:pt idx="9">
                  <c:v>1890.628361</c:v>
                </c:pt>
                <c:pt idx="10">
                  <c:v>162.44741299999998</c:v>
                </c:pt>
                <c:pt idx="11">
                  <c:v>1208.7947269527963</c:v>
                </c:pt>
                <c:pt idx="12">
                  <c:v>2799.1404240000002</c:v>
                </c:pt>
                <c:pt idx="13">
                  <c:v>0</c:v>
                </c:pt>
                <c:pt idx="14">
                  <c:v>57.137744999999988</c:v>
                </c:pt>
                <c:pt idx="15">
                  <c:v>10029.464793347204</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ser>
        <c:dLbls>
          <c:showLegendKey val="0"/>
          <c:showVal val="0"/>
          <c:showCatName val="0"/>
          <c:showSerName val="0"/>
          <c:showPercent val="0"/>
          <c:showBubbleSize val="0"/>
        </c:dLbls>
        <c:gapWidth val="150"/>
        <c:axId val="307823360"/>
        <c:axId val="307824896"/>
      </c:barChart>
      <c:catAx>
        <c:axId val="307823360"/>
        <c:scaling>
          <c:orientation val="minMax"/>
        </c:scaling>
        <c:delete val="0"/>
        <c:axPos val="l"/>
        <c:numFmt formatCode="General" sourceLinked="1"/>
        <c:majorTickMark val="none"/>
        <c:minorTickMark val="none"/>
        <c:tickLblPos val="nextTo"/>
        <c:txPr>
          <a:bodyPr/>
          <a:lstStyle/>
          <a:p>
            <a:pPr>
              <a:defRPr sz="900"/>
            </a:pPr>
            <a:endParaRPr lang="cs-CZ"/>
          </a:p>
        </c:txPr>
        <c:crossAx val="307824896"/>
        <c:crosses val="autoZero"/>
        <c:auto val="1"/>
        <c:lblAlgn val="ctr"/>
        <c:lblOffset val="100"/>
        <c:noMultiLvlLbl val="0"/>
      </c:catAx>
      <c:valAx>
        <c:axId val="3078248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078233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'14.3'!$J$19:$J$26</c:f>
              <c:numCache>
                <c:formatCode>General</c:formatCode>
                <c:ptCount val="8"/>
              </c:numCache>
            </c:numRef>
          </c:cat>
          <c:val>
            <c:numRef>
              <c:f>'14.3'!$K$19:$K$26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ser>
        <c:dLbls>
          <c:showLegendKey val="0"/>
          <c:showVal val="0"/>
          <c:showCatName val="0"/>
          <c:showSerName val="0"/>
          <c:showPercent val="0"/>
          <c:showBubbleSize val="0"/>
        </c:dLbls>
        <c:gapWidth val="150"/>
        <c:axId val="308360704"/>
        <c:axId val="308362240"/>
      </c:barChart>
      <c:catAx>
        <c:axId val="308360704"/>
        <c:scaling>
          <c:orientation val="maxMin"/>
        </c:scaling>
        <c:delete val="0"/>
        <c:axPos val="l"/>
        <c:numFmt formatCode="0.0" sourceLinked="1"/>
        <c:majorTickMark val="none"/>
        <c:minorTickMark val="none"/>
        <c:tickLblPos val="nextTo"/>
        <c:txPr>
          <a:bodyPr/>
          <a:lstStyle/>
          <a:p>
            <a:pPr>
              <a:defRPr sz="900"/>
            </a:pPr>
            <a:endParaRPr lang="cs-CZ"/>
          </a:p>
        </c:txPr>
        <c:crossAx val="308362240"/>
        <c:crosses val="autoZero"/>
        <c:auto val="1"/>
        <c:lblAlgn val="ctr"/>
        <c:lblOffset val="100"/>
        <c:noMultiLvlLbl val="0"/>
      </c:catAx>
      <c:valAx>
        <c:axId val="30836224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0836070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ser>
        <c:dLbls>
          <c:showLegendKey val="0"/>
          <c:showVal val="0"/>
          <c:showCatName val="0"/>
          <c:showSerName val="0"/>
          <c:showPercent val="0"/>
          <c:showBubbleSize val="0"/>
        </c:dLbls>
        <c:gapWidth val="150"/>
        <c:axId val="308378240"/>
        <c:axId val="308388224"/>
      </c:barChart>
      <c:catAx>
        <c:axId val="308378240"/>
        <c:scaling>
          <c:orientation val="minMax"/>
        </c:scaling>
        <c:delete val="0"/>
        <c:axPos val="l"/>
        <c:numFmt formatCode="General" sourceLinked="1"/>
        <c:majorTickMark val="none"/>
        <c:minorTickMark val="none"/>
        <c:tickLblPos val="nextTo"/>
        <c:txPr>
          <a:bodyPr/>
          <a:lstStyle/>
          <a:p>
            <a:pPr>
              <a:defRPr sz="900"/>
            </a:pPr>
            <a:endParaRPr lang="cs-CZ"/>
          </a:p>
        </c:txPr>
        <c:crossAx val="308388224"/>
        <c:crosses val="autoZero"/>
        <c:auto val="1"/>
        <c:lblAlgn val="ctr"/>
        <c:lblOffset val="100"/>
        <c:noMultiLvlLbl val="0"/>
      </c:catAx>
      <c:valAx>
        <c:axId val="3083882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083782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#,##0.0</c:formatCode>
                <c:ptCount val="3"/>
              </c:numCache>
            </c:numRef>
          </c:val>
        </c:ser>
        <c:ser>
          <c:idx val="1"/>
          <c:order val="1"/>
          <c:tx>
            <c:strRef>
              <c:f>'14.3'!$J$32</c:f>
              <c:strCache>
                <c:ptCount val="1"/>
              </c:strCache>
            </c:strRef>
          </c:tx>
          <c:invertIfNegative val="0"/>
          <c:cat>
            <c:numRef>
              <c:f>'14.3'!$K$30:$M$30</c:f>
              <c:numCache>
                <c:formatCode>General</c:formatCode>
                <c:ptCount val="3"/>
              </c:numCache>
            </c:numRef>
          </c:cat>
          <c:val>
            <c:numRef>
              <c:f>'14.3'!$K$32:$M$32</c:f>
              <c:numCache>
                <c:formatCode>#,##0.0</c:formatCode>
                <c:ptCount val="3"/>
              </c:numCache>
            </c:numRef>
          </c:val>
        </c:ser>
        <c:ser>
          <c:idx val="2"/>
          <c:order val="2"/>
          <c:tx>
            <c:strRef>
              <c:f>'14.3'!$J$33</c:f>
              <c:strCache>
                <c:ptCount val="1"/>
              </c:strCache>
            </c:strRef>
          </c:tx>
          <c:invertIfNegative val="0"/>
          <c:cat>
            <c:numRef>
              <c:f>'14.3'!$K$30:$M$30</c:f>
              <c:numCache>
                <c:formatCode>General</c:formatCode>
                <c:ptCount val="3"/>
              </c:numCache>
            </c:numRef>
          </c:cat>
          <c:val>
            <c:numRef>
              <c:f>'14.3'!$K$33:$M$33</c:f>
              <c:numCache>
                <c:formatCode>#,##0.0</c:formatCode>
                <c:ptCount val="3"/>
              </c:numCache>
            </c:numRef>
          </c:val>
        </c:ser>
        <c:ser>
          <c:idx val="3"/>
          <c:order val="3"/>
          <c:tx>
            <c:strRef>
              <c:f>'14.3'!$J$34</c:f>
              <c:strCache>
                <c:ptCount val="1"/>
              </c:strCache>
            </c:strRef>
          </c:tx>
          <c:invertIfNegative val="0"/>
          <c:cat>
            <c:numRef>
              <c:f>'14.3'!$K$30:$M$30</c:f>
              <c:numCache>
                <c:formatCode>General</c:formatCode>
                <c:ptCount val="3"/>
              </c:numCache>
            </c:numRef>
          </c:cat>
          <c:val>
            <c:numRef>
              <c:f>'14.3'!$K$34:$M$34</c:f>
              <c:numCache>
                <c:formatCode>#,##0.0</c:formatCode>
                <c:ptCount val="3"/>
              </c:numCache>
            </c:numRef>
          </c:val>
        </c:ser>
        <c:ser>
          <c:idx val="4"/>
          <c:order val="4"/>
          <c:tx>
            <c:strRef>
              <c:f>'14.3'!$J$35</c:f>
              <c:strCache>
                <c:ptCount val="1"/>
              </c:strCache>
            </c:strRef>
          </c:tx>
          <c:invertIfNegative val="0"/>
          <c:cat>
            <c:numRef>
              <c:f>'14.3'!$K$30:$M$30</c:f>
              <c:numCache>
                <c:formatCode>General</c:formatCode>
                <c:ptCount val="3"/>
              </c:numCache>
            </c:numRef>
          </c:cat>
          <c:val>
            <c:numRef>
              <c:f>'14.3'!$K$35:$M$35</c:f>
              <c:numCache>
                <c:formatCode>#,##0.0</c:formatCode>
                <c:ptCount val="3"/>
              </c:numCache>
            </c:numRef>
          </c:val>
        </c:ser>
        <c:ser>
          <c:idx val="5"/>
          <c:order val="5"/>
          <c:tx>
            <c:strRef>
              <c:f>'14.3'!$J$36</c:f>
              <c:strCache>
                <c:ptCount val="1"/>
              </c:strCache>
            </c:strRef>
          </c:tx>
          <c:invertIfNegative val="0"/>
          <c:cat>
            <c:numRef>
              <c:f>'14.3'!$K$30:$M$30</c:f>
              <c:numCache>
                <c:formatCode>General</c:formatCode>
                <c:ptCount val="3"/>
              </c:numCache>
            </c:numRef>
          </c:cat>
          <c:val>
            <c:numRef>
              <c:f>'14.3'!$K$36:$M$36</c:f>
              <c:numCache>
                <c:formatCode>#,##0.0</c:formatCode>
                <c:ptCount val="3"/>
              </c:numCache>
            </c:numRef>
          </c:val>
        </c:ser>
        <c:ser>
          <c:idx val="6"/>
          <c:order val="6"/>
          <c:tx>
            <c:strRef>
              <c:f>'14.3'!$J$37</c:f>
              <c:strCache>
                <c:ptCount val="1"/>
              </c:strCache>
            </c:strRef>
          </c:tx>
          <c:invertIfNegative val="0"/>
          <c:cat>
            <c:numRef>
              <c:f>'14.3'!$K$30:$M$30</c:f>
              <c:numCache>
                <c:formatCode>General</c:formatCode>
                <c:ptCount val="3"/>
              </c:numCache>
            </c:numRef>
          </c:cat>
          <c:val>
            <c:numRef>
              <c:f>'14.3'!$K$37:$M$37</c:f>
              <c:numCache>
                <c:formatCode>#,##0.0</c:formatCode>
                <c:ptCount val="3"/>
              </c:numCache>
            </c:numRef>
          </c:val>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#,##0.0</c:formatCode>
                <c:ptCount val="3"/>
              </c:numCache>
            </c:numRef>
          </c:val>
        </c:ser>
        <c:dLbls>
          <c:showLegendKey val="0"/>
          <c:showVal val="0"/>
          <c:showCatName val="0"/>
          <c:showSerName val="0"/>
          <c:showPercent val="0"/>
          <c:showBubbleSize val="0"/>
        </c:dLbls>
        <c:gapWidth val="150"/>
        <c:overlap val="100"/>
        <c:axId val="308438528"/>
        <c:axId val="308440064"/>
      </c:barChart>
      <c:catAx>
        <c:axId val="308438528"/>
        <c:scaling>
          <c:orientation val="minMax"/>
        </c:scaling>
        <c:delete val="0"/>
        <c:axPos val="b"/>
        <c:numFmt formatCode="General" sourceLinked="1"/>
        <c:majorTickMark val="none"/>
        <c:minorTickMark val="none"/>
        <c:tickLblPos val="nextTo"/>
        <c:txPr>
          <a:bodyPr/>
          <a:lstStyle/>
          <a:p>
            <a:pPr>
              <a:defRPr sz="900"/>
            </a:pPr>
            <a:endParaRPr lang="cs-CZ"/>
          </a:p>
        </c:txPr>
        <c:crossAx val="308440064"/>
        <c:crosses val="autoZero"/>
        <c:auto val="1"/>
        <c:lblAlgn val="ctr"/>
        <c:lblOffset val="100"/>
        <c:noMultiLvlLbl val="0"/>
      </c:catAx>
      <c:valAx>
        <c:axId val="3084400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0843852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ser>
        <c:dLbls>
          <c:showLegendKey val="0"/>
          <c:showVal val="0"/>
          <c:showCatName val="0"/>
          <c:showSerName val="0"/>
          <c:showPercent val="0"/>
          <c:showBubbleSize val="0"/>
        </c:dLbls>
        <c:gapWidth val="150"/>
        <c:axId val="308473216"/>
        <c:axId val="308487296"/>
      </c:barChart>
      <c:catAx>
        <c:axId val="308473216"/>
        <c:scaling>
          <c:orientation val="minMax"/>
        </c:scaling>
        <c:delete val="0"/>
        <c:axPos val="l"/>
        <c:numFmt formatCode="General" sourceLinked="1"/>
        <c:majorTickMark val="none"/>
        <c:minorTickMark val="none"/>
        <c:tickLblPos val="nextTo"/>
        <c:txPr>
          <a:bodyPr/>
          <a:lstStyle/>
          <a:p>
            <a:pPr>
              <a:defRPr sz="900"/>
            </a:pPr>
            <a:endParaRPr lang="cs-CZ"/>
          </a:p>
        </c:txPr>
        <c:crossAx val="308487296"/>
        <c:crosses val="autoZero"/>
        <c:auto val="1"/>
        <c:lblAlgn val="ctr"/>
        <c:lblOffset val="100"/>
        <c:noMultiLvlLbl val="0"/>
      </c:catAx>
      <c:valAx>
        <c:axId val="3084872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084732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'14.4'!$J$19:$J$26</c:f>
              <c:numCache>
                <c:formatCode>General</c:formatCode>
                <c:ptCount val="8"/>
              </c:numCache>
            </c:numRef>
          </c:cat>
          <c:val>
            <c:numRef>
              <c:f>'14.4'!$K$19:$K$26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ser>
        <c:dLbls>
          <c:showLegendKey val="0"/>
          <c:showVal val="0"/>
          <c:showCatName val="0"/>
          <c:showSerName val="0"/>
          <c:showPercent val="0"/>
          <c:showBubbleSize val="0"/>
        </c:dLbls>
        <c:gapWidth val="150"/>
        <c:axId val="308556160"/>
        <c:axId val="308557696"/>
      </c:barChart>
      <c:catAx>
        <c:axId val="308556160"/>
        <c:scaling>
          <c:orientation val="maxMin"/>
        </c:scaling>
        <c:delete val="0"/>
        <c:axPos val="l"/>
        <c:numFmt formatCode="0.0" sourceLinked="1"/>
        <c:majorTickMark val="none"/>
        <c:minorTickMark val="none"/>
        <c:tickLblPos val="nextTo"/>
        <c:txPr>
          <a:bodyPr/>
          <a:lstStyle/>
          <a:p>
            <a:pPr>
              <a:defRPr sz="900"/>
            </a:pPr>
            <a:endParaRPr lang="cs-CZ"/>
          </a:p>
        </c:txPr>
        <c:crossAx val="308557696"/>
        <c:crosses val="autoZero"/>
        <c:auto val="1"/>
        <c:lblAlgn val="ctr"/>
        <c:lblOffset val="100"/>
        <c:noMultiLvlLbl val="0"/>
      </c:catAx>
      <c:valAx>
        <c:axId val="3085576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0855616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ser>
        <c:dLbls>
          <c:showLegendKey val="0"/>
          <c:showVal val="0"/>
          <c:showCatName val="0"/>
          <c:showSerName val="0"/>
          <c:showPercent val="0"/>
          <c:showBubbleSize val="0"/>
        </c:dLbls>
        <c:gapWidth val="150"/>
        <c:axId val="308676096"/>
        <c:axId val="308677632"/>
      </c:barChart>
      <c:catAx>
        <c:axId val="308676096"/>
        <c:scaling>
          <c:orientation val="minMax"/>
        </c:scaling>
        <c:delete val="0"/>
        <c:axPos val="l"/>
        <c:numFmt formatCode="General" sourceLinked="1"/>
        <c:majorTickMark val="none"/>
        <c:minorTickMark val="none"/>
        <c:tickLblPos val="nextTo"/>
        <c:txPr>
          <a:bodyPr/>
          <a:lstStyle/>
          <a:p>
            <a:pPr>
              <a:defRPr sz="900"/>
            </a:pPr>
            <a:endParaRPr lang="cs-CZ"/>
          </a:p>
        </c:txPr>
        <c:crossAx val="308677632"/>
        <c:crosses val="autoZero"/>
        <c:auto val="1"/>
        <c:lblAlgn val="ctr"/>
        <c:lblOffset val="100"/>
        <c:noMultiLvlLbl val="0"/>
      </c:catAx>
      <c:valAx>
        <c:axId val="3086776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086760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#,##0.0</c:formatCode>
                <c:ptCount val="3"/>
              </c:numCache>
            </c:numRef>
          </c:val>
        </c:ser>
        <c:ser>
          <c:idx val="1"/>
          <c:order val="1"/>
          <c:tx>
            <c:strRef>
              <c:f>'14.4'!$J$32</c:f>
              <c:strCache>
                <c:ptCount val="1"/>
              </c:strCache>
            </c:strRef>
          </c:tx>
          <c:invertIfNegative val="0"/>
          <c:cat>
            <c:numRef>
              <c:f>'14.4'!$K$30:$M$30</c:f>
              <c:numCache>
                <c:formatCode>General</c:formatCode>
                <c:ptCount val="3"/>
              </c:numCache>
            </c:numRef>
          </c:cat>
          <c:val>
            <c:numRef>
              <c:f>'14.4'!$K$32:$M$32</c:f>
              <c:numCache>
                <c:formatCode>#,##0.0</c:formatCode>
                <c:ptCount val="3"/>
              </c:numCache>
            </c:numRef>
          </c:val>
        </c:ser>
        <c:ser>
          <c:idx val="2"/>
          <c:order val="2"/>
          <c:tx>
            <c:strRef>
              <c:f>'14.4'!$J$33</c:f>
              <c:strCache>
                <c:ptCount val="1"/>
              </c:strCache>
            </c:strRef>
          </c:tx>
          <c:invertIfNegative val="0"/>
          <c:cat>
            <c:numRef>
              <c:f>'14.4'!$K$30:$M$30</c:f>
              <c:numCache>
                <c:formatCode>General</c:formatCode>
                <c:ptCount val="3"/>
              </c:numCache>
            </c:numRef>
          </c:cat>
          <c:val>
            <c:numRef>
              <c:f>'14.4'!$K$33:$M$33</c:f>
              <c:numCache>
                <c:formatCode>#,##0.0</c:formatCode>
                <c:ptCount val="3"/>
              </c:numCache>
            </c:numRef>
          </c:val>
        </c:ser>
        <c:ser>
          <c:idx val="3"/>
          <c:order val="3"/>
          <c:tx>
            <c:strRef>
              <c:f>'14.4'!$J$34</c:f>
              <c:strCache>
                <c:ptCount val="1"/>
              </c:strCache>
            </c:strRef>
          </c:tx>
          <c:invertIfNegative val="0"/>
          <c:cat>
            <c:numRef>
              <c:f>'14.4'!$K$30:$M$30</c:f>
              <c:numCache>
                <c:formatCode>General</c:formatCode>
                <c:ptCount val="3"/>
              </c:numCache>
            </c:numRef>
          </c:cat>
          <c:val>
            <c:numRef>
              <c:f>'14.4'!$K$34:$M$34</c:f>
              <c:numCache>
                <c:formatCode>#,##0.0</c:formatCode>
                <c:ptCount val="3"/>
              </c:numCache>
            </c:numRef>
          </c:val>
        </c:ser>
        <c:ser>
          <c:idx val="4"/>
          <c:order val="4"/>
          <c:tx>
            <c:strRef>
              <c:f>'14.4'!$J$35</c:f>
              <c:strCache>
                <c:ptCount val="1"/>
              </c:strCache>
            </c:strRef>
          </c:tx>
          <c:invertIfNegative val="0"/>
          <c:cat>
            <c:numRef>
              <c:f>'14.4'!$K$30:$M$30</c:f>
              <c:numCache>
                <c:formatCode>General</c:formatCode>
                <c:ptCount val="3"/>
              </c:numCache>
            </c:numRef>
          </c:cat>
          <c:val>
            <c:numRef>
              <c:f>'14.4'!$K$35:$M$35</c:f>
              <c:numCache>
                <c:formatCode>#,##0.0</c:formatCode>
                <c:ptCount val="3"/>
              </c:numCache>
            </c:numRef>
          </c:val>
        </c:ser>
        <c:ser>
          <c:idx val="5"/>
          <c:order val="5"/>
          <c:tx>
            <c:strRef>
              <c:f>'14.4'!$J$36</c:f>
              <c:strCache>
                <c:ptCount val="1"/>
              </c:strCache>
            </c:strRef>
          </c:tx>
          <c:invertIfNegative val="0"/>
          <c:cat>
            <c:numRef>
              <c:f>'14.4'!$K$30:$M$30</c:f>
              <c:numCache>
                <c:formatCode>General</c:formatCode>
                <c:ptCount val="3"/>
              </c:numCache>
            </c:numRef>
          </c:cat>
          <c:val>
            <c:numRef>
              <c:f>'14.4'!$K$36:$M$36</c:f>
              <c:numCache>
                <c:formatCode>#,##0.0</c:formatCode>
                <c:ptCount val="3"/>
              </c:numCache>
            </c:numRef>
          </c:val>
        </c:ser>
        <c:ser>
          <c:idx val="6"/>
          <c:order val="6"/>
          <c:tx>
            <c:strRef>
              <c:f>'14.4'!$J$37</c:f>
              <c:strCache>
                <c:ptCount val="1"/>
              </c:strCache>
            </c:strRef>
          </c:tx>
          <c:invertIfNegative val="0"/>
          <c:cat>
            <c:numRef>
              <c:f>'14.4'!$K$30:$M$30</c:f>
              <c:numCache>
                <c:formatCode>General</c:formatCode>
                <c:ptCount val="3"/>
              </c:numCache>
            </c:numRef>
          </c:cat>
          <c:val>
            <c:numRef>
              <c:f>'14.4'!$K$37:$M$37</c:f>
              <c:numCache>
                <c:formatCode>#,##0.0</c:formatCode>
                <c:ptCount val="3"/>
              </c:numCache>
            </c:numRef>
          </c:val>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#,##0.0</c:formatCode>
                <c:ptCount val="3"/>
              </c:numCache>
            </c:numRef>
          </c:val>
        </c:ser>
        <c:dLbls>
          <c:showLegendKey val="0"/>
          <c:showVal val="0"/>
          <c:showCatName val="0"/>
          <c:showSerName val="0"/>
          <c:showPercent val="0"/>
          <c:showBubbleSize val="0"/>
        </c:dLbls>
        <c:gapWidth val="150"/>
        <c:overlap val="100"/>
        <c:axId val="308797824"/>
        <c:axId val="308799360"/>
      </c:barChart>
      <c:catAx>
        <c:axId val="308797824"/>
        <c:scaling>
          <c:orientation val="minMax"/>
        </c:scaling>
        <c:delete val="0"/>
        <c:axPos val="b"/>
        <c:numFmt formatCode="General" sourceLinked="1"/>
        <c:majorTickMark val="none"/>
        <c:minorTickMark val="none"/>
        <c:tickLblPos val="nextTo"/>
        <c:txPr>
          <a:bodyPr/>
          <a:lstStyle/>
          <a:p>
            <a:pPr>
              <a:defRPr sz="900"/>
            </a:pPr>
            <a:endParaRPr lang="cs-CZ"/>
          </a:p>
        </c:txPr>
        <c:crossAx val="308799360"/>
        <c:crosses val="autoZero"/>
        <c:auto val="1"/>
        <c:lblAlgn val="ctr"/>
        <c:lblOffset val="100"/>
        <c:noMultiLvlLbl val="0"/>
      </c:catAx>
      <c:valAx>
        <c:axId val="30879936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0879782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výrobě tepla brutto</a:t>
            </a:r>
            <a:endParaRPr lang="en-US" sz="1000"/>
          </a:p>
        </c:rich>
      </c:tx>
      <c:layout/>
      <c:overlay val="0"/>
      <c:spPr>
        <a:solidFill>
          <a:sysClr val="window" lastClr="FFFFFF"/>
        </a:solidFill>
      </c:spPr>
    </c:title>
    <c:autoTitleDeleted val="0"/>
    <c:plotArea>
      <c:layout>
        <c:manualLayout>
          <c:layoutTarget val="inner"/>
          <c:xMode val="edge"/>
          <c:yMode val="edge"/>
          <c:x val="0.2055317911141277"/>
          <c:y val="0.19038626455472518"/>
          <c:w val="0.6192037394051656"/>
          <c:h val="0.6485610075150009"/>
        </c:manualLayout>
      </c:layout>
      <c:doughnutChart>
        <c:varyColors val="1"/>
        <c:ser>
          <c:idx val="0"/>
          <c:order val="0"/>
          <c:dPt>
            <c:idx val="5"/>
            <c:bubble3D val="0"/>
          </c:dPt>
          <c:dPt>
            <c:idx val="7"/>
            <c:bubble3D val="0"/>
          </c:dPt>
          <c:dLbls>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#,##0.0</c:formatCode>
                <c:ptCount val="14"/>
                <c:pt idx="0">
                  <c:v>1787.3798330000004</c:v>
                </c:pt>
                <c:pt idx="1">
                  <c:v>2233.7765529999988</c:v>
                </c:pt>
                <c:pt idx="2">
                  <c:v>2710.5913342000003</c:v>
                </c:pt>
                <c:pt idx="3">
                  <c:v>4504.6212481000011</c:v>
                </c:pt>
                <c:pt idx="4">
                  <c:v>1118.1625415999999</c:v>
                </c:pt>
                <c:pt idx="5">
                  <c:v>1648.3224119999998</c:v>
                </c:pt>
                <c:pt idx="6">
                  <c:v>821.62807199999997</c:v>
                </c:pt>
                <c:pt idx="7">
                  <c:v>9471.4230860000007</c:v>
                </c:pt>
                <c:pt idx="8">
                  <c:v>2215.1055809999998</c:v>
                </c:pt>
                <c:pt idx="9">
                  <c:v>2023.0807170000003</c:v>
                </c:pt>
                <c:pt idx="10">
                  <c:v>1806.266462</c:v>
                </c:pt>
                <c:pt idx="11">
                  <c:v>9184.4603824000005</c:v>
                </c:pt>
                <c:pt idx="12">
                  <c:v>7778.2898020000011</c:v>
                </c:pt>
                <c:pt idx="13">
                  <c:v>2270.5916399999996</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ser>
        <c:dLbls>
          <c:showLegendKey val="0"/>
          <c:showVal val="0"/>
          <c:showCatName val="0"/>
          <c:showSerName val="0"/>
          <c:showPercent val="0"/>
          <c:showBubbleSize val="0"/>
        </c:dLbls>
        <c:gapWidth val="150"/>
        <c:axId val="308816128"/>
        <c:axId val="308867072"/>
      </c:barChart>
      <c:catAx>
        <c:axId val="308816128"/>
        <c:scaling>
          <c:orientation val="minMax"/>
        </c:scaling>
        <c:delete val="0"/>
        <c:axPos val="l"/>
        <c:numFmt formatCode="General" sourceLinked="1"/>
        <c:majorTickMark val="none"/>
        <c:minorTickMark val="none"/>
        <c:tickLblPos val="nextTo"/>
        <c:txPr>
          <a:bodyPr/>
          <a:lstStyle/>
          <a:p>
            <a:pPr>
              <a:defRPr sz="900"/>
            </a:pPr>
            <a:endParaRPr lang="cs-CZ"/>
          </a:p>
        </c:txPr>
        <c:crossAx val="308867072"/>
        <c:crosses val="autoZero"/>
        <c:auto val="1"/>
        <c:lblAlgn val="ctr"/>
        <c:lblOffset val="100"/>
        <c:noMultiLvlLbl val="0"/>
      </c:catAx>
      <c:valAx>
        <c:axId val="3088670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0881612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'14.5'!$J$19:$J$26</c:f>
              <c:numCache>
                <c:formatCode>General</c:formatCode>
                <c:ptCount val="8"/>
              </c:numCache>
            </c:numRef>
          </c:cat>
          <c:val>
            <c:numRef>
              <c:f>'14.5'!$K$19:$K$26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ser>
        <c:dLbls>
          <c:showLegendKey val="0"/>
          <c:showVal val="0"/>
          <c:showCatName val="0"/>
          <c:showSerName val="0"/>
          <c:showPercent val="0"/>
          <c:showBubbleSize val="0"/>
        </c:dLbls>
        <c:gapWidth val="150"/>
        <c:axId val="308955776"/>
        <c:axId val="308969856"/>
      </c:barChart>
      <c:catAx>
        <c:axId val="308955776"/>
        <c:scaling>
          <c:orientation val="maxMin"/>
        </c:scaling>
        <c:delete val="0"/>
        <c:axPos val="l"/>
        <c:numFmt formatCode="0.0" sourceLinked="1"/>
        <c:majorTickMark val="none"/>
        <c:minorTickMark val="none"/>
        <c:tickLblPos val="nextTo"/>
        <c:txPr>
          <a:bodyPr/>
          <a:lstStyle/>
          <a:p>
            <a:pPr>
              <a:defRPr sz="900"/>
            </a:pPr>
            <a:endParaRPr lang="cs-CZ"/>
          </a:p>
        </c:txPr>
        <c:crossAx val="308969856"/>
        <c:crosses val="autoZero"/>
        <c:auto val="1"/>
        <c:lblAlgn val="ctr"/>
        <c:lblOffset val="100"/>
        <c:noMultiLvlLbl val="0"/>
      </c:catAx>
      <c:valAx>
        <c:axId val="30896985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0895577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ser>
        <c:dLbls>
          <c:showLegendKey val="0"/>
          <c:showVal val="0"/>
          <c:showCatName val="0"/>
          <c:showSerName val="0"/>
          <c:showPercent val="0"/>
          <c:showBubbleSize val="0"/>
        </c:dLbls>
        <c:gapWidth val="150"/>
        <c:axId val="309022720"/>
        <c:axId val="309024256"/>
      </c:barChart>
      <c:catAx>
        <c:axId val="309022720"/>
        <c:scaling>
          <c:orientation val="minMax"/>
        </c:scaling>
        <c:delete val="0"/>
        <c:axPos val="l"/>
        <c:numFmt formatCode="General" sourceLinked="1"/>
        <c:majorTickMark val="none"/>
        <c:minorTickMark val="none"/>
        <c:tickLblPos val="nextTo"/>
        <c:txPr>
          <a:bodyPr/>
          <a:lstStyle/>
          <a:p>
            <a:pPr>
              <a:defRPr sz="900"/>
            </a:pPr>
            <a:endParaRPr lang="cs-CZ"/>
          </a:p>
        </c:txPr>
        <c:crossAx val="309024256"/>
        <c:crosses val="autoZero"/>
        <c:auto val="1"/>
        <c:lblAlgn val="ctr"/>
        <c:lblOffset val="100"/>
        <c:noMultiLvlLbl val="0"/>
      </c:catAx>
      <c:valAx>
        <c:axId val="3090242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090227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#,##0.0</c:formatCode>
                <c:ptCount val="3"/>
              </c:numCache>
            </c:numRef>
          </c:val>
        </c:ser>
        <c:ser>
          <c:idx val="1"/>
          <c:order val="1"/>
          <c:tx>
            <c:strRef>
              <c:f>'14.5'!$J$32</c:f>
              <c:strCache>
                <c:ptCount val="1"/>
              </c:strCache>
            </c:strRef>
          </c:tx>
          <c:invertIfNegative val="0"/>
          <c:cat>
            <c:numRef>
              <c:f>'14.5'!$K$30:$M$30</c:f>
              <c:numCache>
                <c:formatCode>General</c:formatCode>
                <c:ptCount val="3"/>
              </c:numCache>
            </c:numRef>
          </c:cat>
          <c:val>
            <c:numRef>
              <c:f>'14.5'!$K$32:$M$32</c:f>
              <c:numCache>
                <c:formatCode>#,##0.0</c:formatCode>
                <c:ptCount val="3"/>
              </c:numCache>
            </c:numRef>
          </c:val>
        </c:ser>
        <c:ser>
          <c:idx val="2"/>
          <c:order val="2"/>
          <c:tx>
            <c:strRef>
              <c:f>'14.5'!$J$33</c:f>
              <c:strCache>
                <c:ptCount val="1"/>
              </c:strCache>
            </c:strRef>
          </c:tx>
          <c:invertIfNegative val="0"/>
          <c:cat>
            <c:numRef>
              <c:f>'14.5'!$K$30:$M$30</c:f>
              <c:numCache>
                <c:formatCode>General</c:formatCode>
                <c:ptCount val="3"/>
              </c:numCache>
            </c:numRef>
          </c:cat>
          <c:val>
            <c:numRef>
              <c:f>'14.5'!$K$33:$M$33</c:f>
              <c:numCache>
                <c:formatCode>#,##0.0</c:formatCode>
                <c:ptCount val="3"/>
              </c:numCache>
            </c:numRef>
          </c:val>
        </c:ser>
        <c:ser>
          <c:idx val="3"/>
          <c:order val="3"/>
          <c:tx>
            <c:strRef>
              <c:f>'14.5'!$J$34</c:f>
              <c:strCache>
                <c:ptCount val="1"/>
              </c:strCache>
            </c:strRef>
          </c:tx>
          <c:invertIfNegative val="0"/>
          <c:cat>
            <c:numRef>
              <c:f>'14.5'!$K$30:$M$30</c:f>
              <c:numCache>
                <c:formatCode>General</c:formatCode>
                <c:ptCount val="3"/>
              </c:numCache>
            </c:numRef>
          </c:cat>
          <c:val>
            <c:numRef>
              <c:f>'14.5'!$K$34:$M$34</c:f>
              <c:numCache>
                <c:formatCode>#,##0.0</c:formatCode>
                <c:ptCount val="3"/>
              </c:numCache>
            </c:numRef>
          </c:val>
        </c:ser>
        <c:ser>
          <c:idx val="4"/>
          <c:order val="4"/>
          <c:tx>
            <c:strRef>
              <c:f>'14.5'!$J$35</c:f>
              <c:strCache>
                <c:ptCount val="1"/>
              </c:strCache>
            </c:strRef>
          </c:tx>
          <c:invertIfNegative val="0"/>
          <c:cat>
            <c:numRef>
              <c:f>'14.5'!$K$30:$M$30</c:f>
              <c:numCache>
                <c:formatCode>General</c:formatCode>
                <c:ptCount val="3"/>
              </c:numCache>
            </c:numRef>
          </c:cat>
          <c:val>
            <c:numRef>
              <c:f>'14.5'!$K$35:$M$35</c:f>
              <c:numCache>
                <c:formatCode>#,##0.0</c:formatCode>
                <c:ptCount val="3"/>
              </c:numCache>
            </c:numRef>
          </c:val>
        </c:ser>
        <c:ser>
          <c:idx val="5"/>
          <c:order val="5"/>
          <c:tx>
            <c:strRef>
              <c:f>'14.5'!$J$36</c:f>
              <c:strCache>
                <c:ptCount val="1"/>
              </c:strCache>
            </c:strRef>
          </c:tx>
          <c:invertIfNegative val="0"/>
          <c:cat>
            <c:numRef>
              <c:f>'14.5'!$K$30:$M$30</c:f>
              <c:numCache>
                <c:formatCode>General</c:formatCode>
                <c:ptCount val="3"/>
              </c:numCache>
            </c:numRef>
          </c:cat>
          <c:val>
            <c:numRef>
              <c:f>'14.5'!$K$36:$M$36</c:f>
              <c:numCache>
                <c:formatCode>#,##0.0</c:formatCode>
                <c:ptCount val="3"/>
              </c:numCache>
            </c:numRef>
          </c:val>
        </c:ser>
        <c:ser>
          <c:idx val="6"/>
          <c:order val="6"/>
          <c:tx>
            <c:strRef>
              <c:f>'14.5'!$J$37</c:f>
              <c:strCache>
                <c:ptCount val="1"/>
              </c:strCache>
            </c:strRef>
          </c:tx>
          <c:invertIfNegative val="0"/>
          <c:cat>
            <c:numRef>
              <c:f>'14.5'!$K$30:$M$30</c:f>
              <c:numCache>
                <c:formatCode>General</c:formatCode>
                <c:ptCount val="3"/>
              </c:numCache>
            </c:numRef>
          </c:cat>
          <c:val>
            <c:numRef>
              <c:f>'14.5'!$K$37:$M$37</c:f>
              <c:numCache>
                <c:formatCode>#,##0.0</c:formatCode>
                <c:ptCount val="3"/>
              </c:numCache>
            </c:numRef>
          </c:val>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#,##0.0</c:formatCode>
                <c:ptCount val="3"/>
              </c:numCache>
            </c:numRef>
          </c:val>
        </c:ser>
        <c:dLbls>
          <c:showLegendKey val="0"/>
          <c:showVal val="0"/>
          <c:showCatName val="0"/>
          <c:showSerName val="0"/>
          <c:showPercent val="0"/>
          <c:showBubbleSize val="0"/>
        </c:dLbls>
        <c:gapWidth val="150"/>
        <c:overlap val="100"/>
        <c:axId val="309230208"/>
        <c:axId val="309232000"/>
      </c:barChart>
      <c:catAx>
        <c:axId val="309230208"/>
        <c:scaling>
          <c:orientation val="minMax"/>
        </c:scaling>
        <c:delete val="0"/>
        <c:axPos val="b"/>
        <c:numFmt formatCode="General" sourceLinked="1"/>
        <c:majorTickMark val="none"/>
        <c:minorTickMark val="none"/>
        <c:tickLblPos val="nextTo"/>
        <c:txPr>
          <a:bodyPr/>
          <a:lstStyle/>
          <a:p>
            <a:pPr>
              <a:defRPr sz="900"/>
            </a:pPr>
            <a:endParaRPr lang="cs-CZ"/>
          </a:p>
        </c:txPr>
        <c:crossAx val="309232000"/>
        <c:crosses val="autoZero"/>
        <c:auto val="1"/>
        <c:lblAlgn val="ctr"/>
        <c:lblOffset val="100"/>
        <c:noMultiLvlLbl val="0"/>
      </c:catAx>
      <c:valAx>
        <c:axId val="309232000"/>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30923020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ser>
        <c:dLbls>
          <c:showLegendKey val="0"/>
          <c:showVal val="0"/>
          <c:showCatName val="0"/>
          <c:showSerName val="0"/>
          <c:showPercent val="0"/>
          <c:showBubbleSize val="0"/>
        </c:dLbls>
        <c:gapWidth val="150"/>
        <c:axId val="318649088"/>
        <c:axId val="318650624"/>
      </c:barChart>
      <c:catAx>
        <c:axId val="318649088"/>
        <c:scaling>
          <c:orientation val="minMax"/>
        </c:scaling>
        <c:delete val="0"/>
        <c:axPos val="l"/>
        <c:numFmt formatCode="General" sourceLinked="1"/>
        <c:majorTickMark val="none"/>
        <c:minorTickMark val="none"/>
        <c:tickLblPos val="nextTo"/>
        <c:txPr>
          <a:bodyPr/>
          <a:lstStyle/>
          <a:p>
            <a:pPr>
              <a:defRPr sz="900"/>
            </a:pPr>
            <a:endParaRPr lang="cs-CZ"/>
          </a:p>
        </c:txPr>
        <c:crossAx val="318650624"/>
        <c:crosses val="autoZero"/>
        <c:auto val="1"/>
        <c:lblAlgn val="ctr"/>
        <c:lblOffset val="100"/>
        <c:noMultiLvlLbl val="0"/>
      </c:catAx>
      <c:valAx>
        <c:axId val="318650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18649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'14.6'!$J$19:$J$26</c:f>
              <c:numCache>
                <c:formatCode>General</c:formatCode>
                <c:ptCount val="8"/>
              </c:numCache>
            </c:numRef>
          </c:cat>
          <c:val>
            <c:numRef>
              <c:f>'14.6'!$K$19:$K$26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ser>
        <c:dLbls>
          <c:showLegendKey val="0"/>
          <c:showVal val="0"/>
          <c:showCatName val="0"/>
          <c:showSerName val="0"/>
          <c:showPercent val="0"/>
          <c:showBubbleSize val="0"/>
        </c:dLbls>
        <c:gapWidth val="150"/>
        <c:axId val="319006208"/>
        <c:axId val="319007744"/>
      </c:barChart>
      <c:catAx>
        <c:axId val="319006208"/>
        <c:scaling>
          <c:orientation val="maxMin"/>
        </c:scaling>
        <c:delete val="0"/>
        <c:axPos val="l"/>
        <c:numFmt formatCode="0.0" sourceLinked="1"/>
        <c:majorTickMark val="none"/>
        <c:minorTickMark val="none"/>
        <c:tickLblPos val="nextTo"/>
        <c:txPr>
          <a:bodyPr/>
          <a:lstStyle/>
          <a:p>
            <a:pPr>
              <a:defRPr sz="900"/>
            </a:pPr>
            <a:endParaRPr lang="cs-CZ"/>
          </a:p>
        </c:txPr>
        <c:crossAx val="319007744"/>
        <c:crosses val="autoZero"/>
        <c:auto val="1"/>
        <c:lblAlgn val="ctr"/>
        <c:lblOffset val="100"/>
        <c:noMultiLvlLbl val="0"/>
      </c:catAx>
      <c:valAx>
        <c:axId val="3190077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1900620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ser>
        <c:dLbls>
          <c:showLegendKey val="0"/>
          <c:showVal val="0"/>
          <c:showCatName val="0"/>
          <c:showSerName val="0"/>
          <c:showPercent val="0"/>
          <c:showBubbleSize val="0"/>
        </c:dLbls>
        <c:gapWidth val="150"/>
        <c:axId val="319015552"/>
        <c:axId val="283525504"/>
      </c:barChart>
      <c:catAx>
        <c:axId val="319015552"/>
        <c:scaling>
          <c:orientation val="minMax"/>
        </c:scaling>
        <c:delete val="0"/>
        <c:axPos val="l"/>
        <c:numFmt formatCode="General" sourceLinked="1"/>
        <c:majorTickMark val="none"/>
        <c:minorTickMark val="none"/>
        <c:tickLblPos val="nextTo"/>
        <c:txPr>
          <a:bodyPr/>
          <a:lstStyle/>
          <a:p>
            <a:pPr>
              <a:defRPr sz="900"/>
            </a:pPr>
            <a:endParaRPr lang="cs-CZ"/>
          </a:p>
        </c:txPr>
        <c:crossAx val="283525504"/>
        <c:crosses val="autoZero"/>
        <c:auto val="1"/>
        <c:lblAlgn val="ctr"/>
        <c:lblOffset val="100"/>
        <c:noMultiLvlLbl val="0"/>
      </c:catAx>
      <c:valAx>
        <c:axId val="2835255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190155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#,##0.0</c:formatCode>
                <c:ptCount val="3"/>
              </c:numCache>
            </c:numRef>
          </c:val>
        </c:ser>
        <c:ser>
          <c:idx val="1"/>
          <c:order val="1"/>
          <c:tx>
            <c:strRef>
              <c:f>'14.6'!$J$32</c:f>
              <c:strCache>
                <c:ptCount val="1"/>
              </c:strCache>
            </c:strRef>
          </c:tx>
          <c:invertIfNegative val="0"/>
          <c:cat>
            <c:numRef>
              <c:f>'14.6'!$K$30:$M$30</c:f>
              <c:numCache>
                <c:formatCode>General</c:formatCode>
                <c:ptCount val="3"/>
              </c:numCache>
            </c:numRef>
          </c:cat>
          <c:val>
            <c:numRef>
              <c:f>'14.6'!$K$32:$M$32</c:f>
              <c:numCache>
                <c:formatCode>#,##0.0</c:formatCode>
                <c:ptCount val="3"/>
              </c:numCache>
            </c:numRef>
          </c:val>
        </c:ser>
        <c:ser>
          <c:idx val="2"/>
          <c:order val="2"/>
          <c:tx>
            <c:strRef>
              <c:f>'14.6'!$J$33</c:f>
              <c:strCache>
                <c:ptCount val="1"/>
              </c:strCache>
            </c:strRef>
          </c:tx>
          <c:invertIfNegative val="0"/>
          <c:cat>
            <c:numRef>
              <c:f>'14.6'!$K$30:$M$30</c:f>
              <c:numCache>
                <c:formatCode>General</c:formatCode>
                <c:ptCount val="3"/>
              </c:numCache>
            </c:numRef>
          </c:cat>
          <c:val>
            <c:numRef>
              <c:f>'14.6'!$K$33:$M$33</c:f>
              <c:numCache>
                <c:formatCode>#,##0.0</c:formatCode>
                <c:ptCount val="3"/>
              </c:numCache>
            </c:numRef>
          </c:val>
        </c:ser>
        <c:ser>
          <c:idx val="3"/>
          <c:order val="3"/>
          <c:tx>
            <c:strRef>
              <c:f>'14.6'!$J$34</c:f>
              <c:strCache>
                <c:ptCount val="1"/>
              </c:strCache>
            </c:strRef>
          </c:tx>
          <c:invertIfNegative val="0"/>
          <c:cat>
            <c:numRef>
              <c:f>'14.6'!$K$30:$M$30</c:f>
              <c:numCache>
                <c:formatCode>General</c:formatCode>
                <c:ptCount val="3"/>
              </c:numCache>
            </c:numRef>
          </c:cat>
          <c:val>
            <c:numRef>
              <c:f>'14.6'!$K$34:$M$34</c:f>
              <c:numCache>
                <c:formatCode>#,##0.0</c:formatCode>
                <c:ptCount val="3"/>
              </c:numCache>
            </c:numRef>
          </c:val>
        </c:ser>
        <c:ser>
          <c:idx val="4"/>
          <c:order val="4"/>
          <c:tx>
            <c:strRef>
              <c:f>'14.6'!$J$35</c:f>
              <c:strCache>
                <c:ptCount val="1"/>
              </c:strCache>
            </c:strRef>
          </c:tx>
          <c:invertIfNegative val="0"/>
          <c:cat>
            <c:numRef>
              <c:f>'14.6'!$K$30:$M$30</c:f>
              <c:numCache>
                <c:formatCode>General</c:formatCode>
                <c:ptCount val="3"/>
              </c:numCache>
            </c:numRef>
          </c:cat>
          <c:val>
            <c:numRef>
              <c:f>'14.6'!$K$35:$M$35</c:f>
              <c:numCache>
                <c:formatCode>#,##0.0</c:formatCode>
                <c:ptCount val="3"/>
              </c:numCache>
            </c:numRef>
          </c:val>
        </c:ser>
        <c:ser>
          <c:idx val="5"/>
          <c:order val="5"/>
          <c:tx>
            <c:strRef>
              <c:f>'14.6'!$J$36</c:f>
              <c:strCache>
                <c:ptCount val="1"/>
              </c:strCache>
            </c:strRef>
          </c:tx>
          <c:invertIfNegative val="0"/>
          <c:cat>
            <c:numRef>
              <c:f>'14.6'!$K$30:$M$30</c:f>
              <c:numCache>
                <c:formatCode>General</c:formatCode>
                <c:ptCount val="3"/>
              </c:numCache>
            </c:numRef>
          </c:cat>
          <c:val>
            <c:numRef>
              <c:f>'14.6'!$K$36:$M$36</c:f>
              <c:numCache>
                <c:formatCode>#,##0.0</c:formatCode>
                <c:ptCount val="3"/>
              </c:numCache>
            </c:numRef>
          </c:val>
        </c:ser>
        <c:ser>
          <c:idx val="6"/>
          <c:order val="6"/>
          <c:tx>
            <c:strRef>
              <c:f>'14.6'!$J$37</c:f>
              <c:strCache>
                <c:ptCount val="1"/>
              </c:strCache>
            </c:strRef>
          </c:tx>
          <c:invertIfNegative val="0"/>
          <c:cat>
            <c:numRef>
              <c:f>'14.6'!$K$30:$M$30</c:f>
              <c:numCache>
                <c:formatCode>General</c:formatCode>
                <c:ptCount val="3"/>
              </c:numCache>
            </c:numRef>
          </c:cat>
          <c:val>
            <c:numRef>
              <c:f>'14.6'!$K$37:$M$37</c:f>
              <c:numCache>
                <c:formatCode>#,##0.0</c:formatCode>
                <c:ptCount val="3"/>
              </c:numCache>
            </c:numRef>
          </c:val>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#,##0.0</c:formatCode>
                <c:ptCount val="3"/>
              </c:numCache>
            </c:numRef>
          </c:val>
        </c:ser>
        <c:dLbls>
          <c:showLegendKey val="0"/>
          <c:showVal val="0"/>
          <c:showCatName val="0"/>
          <c:showSerName val="0"/>
          <c:showPercent val="0"/>
          <c:showBubbleSize val="0"/>
        </c:dLbls>
        <c:gapWidth val="150"/>
        <c:overlap val="100"/>
        <c:axId val="283571712"/>
        <c:axId val="283573248"/>
      </c:barChart>
      <c:catAx>
        <c:axId val="283571712"/>
        <c:scaling>
          <c:orientation val="minMax"/>
        </c:scaling>
        <c:delete val="0"/>
        <c:axPos val="b"/>
        <c:numFmt formatCode="General" sourceLinked="1"/>
        <c:majorTickMark val="none"/>
        <c:minorTickMark val="none"/>
        <c:tickLblPos val="nextTo"/>
        <c:txPr>
          <a:bodyPr/>
          <a:lstStyle/>
          <a:p>
            <a:pPr>
              <a:defRPr sz="900"/>
            </a:pPr>
            <a:endParaRPr lang="cs-CZ"/>
          </a:p>
        </c:txPr>
        <c:crossAx val="283573248"/>
        <c:crosses val="autoZero"/>
        <c:auto val="1"/>
        <c:lblAlgn val="ctr"/>
        <c:lblOffset val="100"/>
        <c:noMultiLvlLbl val="0"/>
      </c:catAx>
      <c:valAx>
        <c:axId val="2835732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357171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ser>
        <c:dLbls>
          <c:showLegendKey val="0"/>
          <c:showVal val="0"/>
          <c:showCatName val="0"/>
          <c:showSerName val="0"/>
          <c:showPercent val="0"/>
          <c:showBubbleSize val="0"/>
        </c:dLbls>
        <c:gapWidth val="150"/>
        <c:axId val="264026752"/>
        <c:axId val="264028544"/>
      </c:barChart>
      <c:catAx>
        <c:axId val="264026752"/>
        <c:scaling>
          <c:orientation val="minMax"/>
        </c:scaling>
        <c:delete val="1"/>
        <c:axPos val="b"/>
        <c:numFmt formatCode="General" sourceLinked="1"/>
        <c:majorTickMark val="out"/>
        <c:minorTickMark val="none"/>
        <c:tickLblPos val="nextTo"/>
        <c:crossAx val="264028544"/>
        <c:crosses val="autoZero"/>
        <c:auto val="1"/>
        <c:lblAlgn val="ctr"/>
        <c:lblOffset val="100"/>
        <c:noMultiLvlLbl val="0"/>
      </c:catAx>
      <c:valAx>
        <c:axId val="264028544"/>
        <c:scaling>
          <c:orientation val="minMax"/>
        </c:scaling>
        <c:delete val="1"/>
        <c:axPos val="l"/>
        <c:numFmt formatCode="General" sourceLinked="1"/>
        <c:majorTickMark val="out"/>
        <c:minorTickMark val="none"/>
        <c:tickLblPos val="nextTo"/>
        <c:crossAx val="26402675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ser>
        <c:dLbls>
          <c:showLegendKey val="0"/>
          <c:showVal val="0"/>
          <c:showCatName val="0"/>
          <c:showSerName val="0"/>
          <c:showPercent val="0"/>
          <c:showBubbleSize val="0"/>
        </c:dLbls>
        <c:gapWidth val="150"/>
        <c:axId val="308886912"/>
        <c:axId val="318682240"/>
      </c:barChart>
      <c:catAx>
        <c:axId val="308886912"/>
        <c:scaling>
          <c:orientation val="minMax"/>
        </c:scaling>
        <c:delete val="0"/>
        <c:axPos val="l"/>
        <c:numFmt formatCode="General" sourceLinked="1"/>
        <c:majorTickMark val="none"/>
        <c:minorTickMark val="none"/>
        <c:tickLblPos val="nextTo"/>
        <c:txPr>
          <a:bodyPr/>
          <a:lstStyle/>
          <a:p>
            <a:pPr>
              <a:defRPr sz="900"/>
            </a:pPr>
            <a:endParaRPr lang="cs-CZ"/>
          </a:p>
        </c:txPr>
        <c:crossAx val="318682240"/>
        <c:crosses val="autoZero"/>
        <c:auto val="1"/>
        <c:lblAlgn val="ctr"/>
        <c:lblOffset val="100"/>
        <c:noMultiLvlLbl val="0"/>
      </c:catAx>
      <c:valAx>
        <c:axId val="31868224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088869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'14.7'!$J$19:$J$26</c:f>
              <c:numCache>
                <c:formatCode>General</c:formatCode>
                <c:ptCount val="8"/>
              </c:numCache>
            </c:numRef>
          </c:cat>
          <c:val>
            <c:numRef>
              <c:f>'14.7'!$K$19:$K$26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ser>
        <c:dLbls>
          <c:showLegendKey val="0"/>
          <c:showVal val="0"/>
          <c:showCatName val="0"/>
          <c:showSerName val="0"/>
          <c:showPercent val="0"/>
          <c:showBubbleSize val="0"/>
        </c:dLbls>
        <c:gapWidth val="150"/>
        <c:axId val="283803648"/>
        <c:axId val="283805184"/>
      </c:barChart>
      <c:catAx>
        <c:axId val="283803648"/>
        <c:scaling>
          <c:orientation val="maxMin"/>
        </c:scaling>
        <c:delete val="0"/>
        <c:axPos val="l"/>
        <c:numFmt formatCode="0.0" sourceLinked="1"/>
        <c:majorTickMark val="none"/>
        <c:minorTickMark val="none"/>
        <c:tickLblPos val="nextTo"/>
        <c:txPr>
          <a:bodyPr/>
          <a:lstStyle/>
          <a:p>
            <a:pPr>
              <a:defRPr sz="900"/>
            </a:pPr>
            <a:endParaRPr lang="cs-CZ"/>
          </a:p>
        </c:txPr>
        <c:crossAx val="283805184"/>
        <c:crosses val="autoZero"/>
        <c:auto val="1"/>
        <c:lblAlgn val="ctr"/>
        <c:lblOffset val="100"/>
        <c:noMultiLvlLbl val="0"/>
      </c:catAx>
      <c:valAx>
        <c:axId val="2838051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380364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ser>
        <c:dLbls>
          <c:showLegendKey val="0"/>
          <c:showVal val="0"/>
          <c:showCatName val="0"/>
          <c:showSerName val="0"/>
          <c:showPercent val="0"/>
          <c:showBubbleSize val="0"/>
        </c:dLbls>
        <c:gapWidth val="150"/>
        <c:axId val="283821184"/>
        <c:axId val="283822720"/>
      </c:barChart>
      <c:catAx>
        <c:axId val="283821184"/>
        <c:scaling>
          <c:orientation val="minMax"/>
        </c:scaling>
        <c:delete val="0"/>
        <c:axPos val="l"/>
        <c:numFmt formatCode="General" sourceLinked="1"/>
        <c:majorTickMark val="none"/>
        <c:minorTickMark val="none"/>
        <c:tickLblPos val="nextTo"/>
        <c:txPr>
          <a:bodyPr/>
          <a:lstStyle/>
          <a:p>
            <a:pPr>
              <a:defRPr sz="900"/>
            </a:pPr>
            <a:endParaRPr lang="cs-CZ"/>
          </a:p>
        </c:txPr>
        <c:crossAx val="283822720"/>
        <c:crosses val="autoZero"/>
        <c:auto val="1"/>
        <c:lblAlgn val="ctr"/>
        <c:lblOffset val="100"/>
        <c:noMultiLvlLbl val="0"/>
      </c:catAx>
      <c:valAx>
        <c:axId val="28382272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38211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#,##0.0</c:formatCode>
                <c:ptCount val="3"/>
              </c:numCache>
            </c:numRef>
          </c:val>
        </c:ser>
        <c:ser>
          <c:idx val="1"/>
          <c:order val="1"/>
          <c:tx>
            <c:strRef>
              <c:f>'14.7'!$J$32</c:f>
              <c:strCache>
                <c:ptCount val="1"/>
              </c:strCache>
            </c:strRef>
          </c:tx>
          <c:invertIfNegative val="0"/>
          <c:cat>
            <c:numRef>
              <c:f>'14.7'!$K$30:$M$30</c:f>
              <c:numCache>
                <c:formatCode>General</c:formatCode>
                <c:ptCount val="3"/>
              </c:numCache>
            </c:numRef>
          </c:cat>
          <c:val>
            <c:numRef>
              <c:f>'14.7'!$K$32:$M$32</c:f>
              <c:numCache>
                <c:formatCode>#,##0.0</c:formatCode>
                <c:ptCount val="3"/>
              </c:numCache>
            </c:numRef>
          </c:val>
        </c:ser>
        <c:ser>
          <c:idx val="2"/>
          <c:order val="2"/>
          <c:tx>
            <c:strRef>
              <c:f>'14.7'!$J$33</c:f>
              <c:strCache>
                <c:ptCount val="1"/>
              </c:strCache>
            </c:strRef>
          </c:tx>
          <c:invertIfNegative val="0"/>
          <c:cat>
            <c:numRef>
              <c:f>'14.7'!$K$30:$M$30</c:f>
              <c:numCache>
                <c:formatCode>General</c:formatCode>
                <c:ptCount val="3"/>
              </c:numCache>
            </c:numRef>
          </c:cat>
          <c:val>
            <c:numRef>
              <c:f>'14.7'!$K$33:$M$33</c:f>
              <c:numCache>
                <c:formatCode>#,##0.0</c:formatCode>
                <c:ptCount val="3"/>
              </c:numCache>
            </c:numRef>
          </c:val>
        </c:ser>
        <c:ser>
          <c:idx val="3"/>
          <c:order val="3"/>
          <c:tx>
            <c:strRef>
              <c:f>'14.7'!$J$34</c:f>
              <c:strCache>
                <c:ptCount val="1"/>
              </c:strCache>
            </c:strRef>
          </c:tx>
          <c:invertIfNegative val="0"/>
          <c:cat>
            <c:numRef>
              <c:f>'14.7'!$K$30:$M$30</c:f>
              <c:numCache>
                <c:formatCode>General</c:formatCode>
                <c:ptCount val="3"/>
              </c:numCache>
            </c:numRef>
          </c:cat>
          <c:val>
            <c:numRef>
              <c:f>'14.7'!$K$34:$M$34</c:f>
              <c:numCache>
                <c:formatCode>#,##0.0</c:formatCode>
                <c:ptCount val="3"/>
              </c:numCache>
            </c:numRef>
          </c:val>
        </c:ser>
        <c:ser>
          <c:idx val="4"/>
          <c:order val="4"/>
          <c:tx>
            <c:strRef>
              <c:f>'14.7'!$J$35</c:f>
              <c:strCache>
                <c:ptCount val="1"/>
              </c:strCache>
            </c:strRef>
          </c:tx>
          <c:invertIfNegative val="0"/>
          <c:cat>
            <c:numRef>
              <c:f>'14.7'!$K$30:$M$30</c:f>
              <c:numCache>
                <c:formatCode>General</c:formatCode>
                <c:ptCount val="3"/>
              </c:numCache>
            </c:numRef>
          </c:cat>
          <c:val>
            <c:numRef>
              <c:f>'14.7'!$K$35:$M$35</c:f>
              <c:numCache>
                <c:formatCode>#,##0.0</c:formatCode>
                <c:ptCount val="3"/>
              </c:numCache>
            </c:numRef>
          </c:val>
        </c:ser>
        <c:ser>
          <c:idx val="5"/>
          <c:order val="5"/>
          <c:tx>
            <c:strRef>
              <c:f>'14.7'!$J$36</c:f>
              <c:strCache>
                <c:ptCount val="1"/>
              </c:strCache>
            </c:strRef>
          </c:tx>
          <c:invertIfNegative val="0"/>
          <c:cat>
            <c:numRef>
              <c:f>'14.7'!$K$30:$M$30</c:f>
              <c:numCache>
                <c:formatCode>General</c:formatCode>
                <c:ptCount val="3"/>
              </c:numCache>
            </c:numRef>
          </c:cat>
          <c:val>
            <c:numRef>
              <c:f>'14.7'!$K$36:$M$36</c:f>
              <c:numCache>
                <c:formatCode>#,##0.0</c:formatCode>
                <c:ptCount val="3"/>
              </c:numCache>
            </c:numRef>
          </c:val>
        </c:ser>
        <c:ser>
          <c:idx val="6"/>
          <c:order val="6"/>
          <c:tx>
            <c:strRef>
              <c:f>'14.7'!$J$37</c:f>
              <c:strCache>
                <c:ptCount val="1"/>
              </c:strCache>
            </c:strRef>
          </c:tx>
          <c:invertIfNegative val="0"/>
          <c:cat>
            <c:numRef>
              <c:f>'14.7'!$K$30:$M$30</c:f>
              <c:numCache>
                <c:formatCode>General</c:formatCode>
                <c:ptCount val="3"/>
              </c:numCache>
            </c:numRef>
          </c:cat>
          <c:val>
            <c:numRef>
              <c:f>'14.7'!$K$37:$M$37</c:f>
              <c:numCache>
                <c:formatCode>#,##0.0</c:formatCode>
                <c:ptCount val="3"/>
              </c:numCache>
            </c:numRef>
          </c:val>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#,##0.0</c:formatCode>
                <c:ptCount val="3"/>
              </c:numCache>
            </c:numRef>
          </c:val>
        </c:ser>
        <c:dLbls>
          <c:showLegendKey val="0"/>
          <c:showVal val="0"/>
          <c:showCatName val="0"/>
          <c:showSerName val="0"/>
          <c:showPercent val="0"/>
          <c:showBubbleSize val="0"/>
        </c:dLbls>
        <c:gapWidth val="150"/>
        <c:overlap val="100"/>
        <c:axId val="285003776"/>
        <c:axId val="285005312"/>
      </c:barChart>
      <c:catAx>
        <c:axId val="285003776"/>
        <c:scaling>
          <c:orientation val="minMax"/>
        </c:scaling>
        <c:delete val="0"/>
        <c:axPos val="b"/>
        <c:numFmt formatCode="General" sourceLinked="1"/>
        <c:majorTickMark val="none"/>
        <c:minorTickMark val="none"/>
        <c:tickLblPos val="nextTo"/>
        <c:txPr>
          <a:bodyPr/>
          <a:lstStyle/>
          <a:p>
            <a:pPr>
              <a:defRPr sz="900"/>
            </a:pPr>
            <a:endParaRPr lang="cs-CZ"/>
          </a:p>
        </c:txPr>
        <c:crossAx val="285005312"/>
        <c:crosses val="autoZero"/>
        <c:auto val="1"/>
        <c:lblAlgn val="ctr"/>
        <c:lblOffset val="100"/>
        <c:noMultiLvlLbl val="0"/>
      </c:catAx>
      <c:valAx>
        <c:axId val="2850053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00377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ser>
        <c:dLbls>
          <c:showLegendKey val="0"/>
          <c:showVal val="0"/>
          <c:showCatName val="0"/>
          <c:showSerName val="0"/>
          <c:showPercent val="0"/>
          <c:showBubbleSize val="0"/>
        </c:dLbls>
        <c:gapWidth val="150"/>
        <c:axId val="285034368"/>
        <c:axId val="285035904"/>
      </c:barChart>
      <c:catAx>
        <c:axId val="285034368"/>
        <c:scaling>
          <c:orientation val="minMax"/>
        </c:scaling>
        <c:delete val="0"/>
        <c:axPos val="l"/>
        <c:numFmt formatCode="General" sourceLinked="1"/>
        <c:majorTickMark val="none"/>
        <c:minorTickMark val="none"/>
        <c:tickLblPos val="nextTo"/>
        <c:txPr>
          <a:bodyPr/>
          <a:lstStyle/>
          <a:p>
            <a:pPr>
              <a:defRPr sz="900"/>
            </a:pPr>
            <a:endParaRPr lang="cs-CZ"/>
          </a:p>
        </c:txPr>
        <c:crossAx val="285035904"/>
        <c:crosses val="autoZero"/>
        <c:auto val="1"/>
        <c:lblAlgn val="ctr"/>
        <c:lblOffset val="100"/>
        <c:noMultiLvlLbl val="0"/>
      </c:catAx>
      <c:valAx>
        <c:axId val="2850359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03436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'14.8'!$J$19:$J$26</c:f>
              <c:numCache>
                <c:formatCode>General</c:formatCode>
                <c:ptCount val="8"/>
              </c:numCache>
            </c:numRef>
          </c:cat>
          <c:val>
            <c:numRef>
              <c:f>'14.8'!$K$19:$K$26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ser>
        <c:dLbls>
          <c:showLegendKey val="0"/>
          <c:showVal val="0"/>
          <c:showCatName val="0"/>
          <c:showSerName val="0"/>
          <c:showPercent val="0"/>
          <c:showBubbleSize val="0"/>
        </c:dLbls>
        <c:gapWidth val="150"/>
        <c:axId val="239708800"/>
        <c:axId val="239714688"/>
      </c:barChart>
      <c:catAx>
        <c:axId val="239708800"/>
        <c:scaling>
          <c:orientation val="maxMin"/>
        </c:scaling>
        <c:delete val="0"/>
        <c:axPos val="l"/>
        <c:numFmt formatCode="0.0" sourceLinked="1"/>
        <c:majorTickMark val="none"/>
        <c:minorTickMark val="none"/>
        <c:tickLblPos val="nextTo"/>
        <c:txPr>
          <a:bodyPr/>
          <a:lstStyle/>
          <a:p>
            <a:pPr>
              <a:defRPr sz="900"/>
            </a:pPr>
            <a:endParaRPr lang="cs-CZ"/>
          </a:p>
        </c:txPr>
        <c:crossAx val="239714688"/>
        <c:crosses val="autoZero"/>
        <c:auto val="1"/>
        <c:lblAlgn val="ctr"/>
        <c:lblOffset val="100"/>
        <c:noMultiLvlLbl val="0"/>
      </c:catAx>
      <c:valAx>
        <c:axId val="23971468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97088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ser>
        <c:dLbls>
          <c:showLegendKey val="0"/>
          <c:showVal val="0"/>
          <c:showCatName val="0"/>
          <c:showSerName val="0"/>
          <c:showPercent val="0"/>
          <c:showBubbleSize val="0"/>
        </c:dLbls>
        <c:gapWidth val="150"/>
        <c:axId val="285061120"/>
        <c:axId val="285062656"/>
      </c:barChart>
      <c:catAx>
        <c:axId val="285061120"/>
        <c:scaling>
          <c:orientation val="minMax"/>
        </c:scaling>
        <c:delete val="0"/>
        <c:axPos val="l"/>
        <c:numFmt formatCode="General" sourceLinked="1"/>
        <c:majorTickMark val="none"/>
        <c:minorTickMark val="none"/>
        <c:tickLblPos val="nextTo"/>
        <c:txPr>
          <a:bodyPr/>
          <a:lstStyle/>
          <a:p>
            <a:pPr>
              <a:defRPr sz="900"/>
            </a:pPr>
            <a:endParaRPr lang="cs-CZ"/>
          </a:p>
        </c:txPr>
        <c:crossAx val="285062656"/>
        <c:crosses val="autoZero"/>
        <c:auto val="1"/>
        <c:lblAlgn val="ctr"/>
        <c:lblOffset val="100"/>
        <c:noMultiLvlLbl val="0"/>
      </c:catAx>
      <c:valAx>
        <c:axId val="285062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061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#,##0.0</c:formatCode>
                <c:ptCount val="3"/>
              </c:numCache>
            </c:numRef>
          </c:val>
        </c:ser>
        <c:ser>
          <c:idx val="1"/>
          <c:order val="1"/>
          <c:tx>
            <c:strRef>
              <c:f>'14.8'!$J$32</c:f>
              <c:strCache>
                <c:ptCount val="1"/>
              </c:strCache>
            </c:strRef>
          </c:tx>
          <c:invertIfNegative val="0"/>
          <c:cat>
            <c:numRef>
              <c:f>'14.8'!$K$30:$M$30</c:f>
              <c:numCache>
                <c:formatCode>General</c:formatCode>
                <c:ptCount val="3"/>
              </c:numCache>
            </c:numRef>
          </c:cat>
          <c:val>
            <c:numRef>
              <c:f>'14.8'!$K$32:$M$32</c:f>
              <c:numCache>
                <c:formatCode>#,##0.0</c:formatCode>
                <c:ptCount val="3"/>
              </c:numCache>
            </c:numRef>
          </c:val>
        </c:ser>
        <c:ser>
          <c:idx val="2"/>
          <c:order val="2"/>
          <c:tx>
            <c:strRef>
              <c:f>'14.8'!$J$33</c:f>
              <c:strCache>
                <c:ptCount val="1"/>
              </c:strCache>
            </c:strRef>
          </c:tx>
          <c:invertIfNegative val="0"/>
          <c:cat>
            <c:numRef>
              <c:f>'14.8'!$K$30:$M$30</c:f>
              <c:numCache>
                <c:formatCode>General</c:formatCode>
                <c:ptCount val="3"/>
              </c:numCache>
            </c:numRef>
          </c:cat>
          <c:val>
            <c:numRef>
              <c:f>'14.8'!$K$33:$M$33</c:f>
              <c:numCache>
                <c:formatCode>#,##0.0</c:formatCode>
                <c:ptCount val="3"/>
              </c:numCache>
            </c:numRef>
          </c:val>
        </c:ser>
        <c:ser>
          <c:idx val="3"/>
          <c:order val="3"/>
          <c:tx>
            <c:strRef>
              <c:f>'14.8'!$J$34</c:f>
              <c:strCache>
                <c:ptCount val="1"/>
              </c:strCache>
            </c:strRef>
          </c:tx>
          <c:invertIfNegative val="0"/>
          <c:cat>
            <c:numRef>
              <c:f>'14.8'!$K$30:$M$30</c:f>
              <c:numCache>
                <c:formatCode>General</c:formatCode>
                <c:ptCount val="3"/>
              </c:numCache>
            </c:numRef>
          </c:cat>
          <c:val>
            <c:numRef>
              <c:f>'14.8'!$K$34:$M$34</c:f>
              <c:numCache>
                <c:formatCode>#,##0.0</c:formatCode>
                <c:ptCount val="3"/>
              </c:numCache>
            </c:numRef>
          </c:val>
        </c:ser>
        <c:ser>
          <c:idx val="4"/>
          <c:order val="4"/>
          <c:tx>
            <c:strRef>
              <c:f>'14.8'!$J$35</c:f>
              <c:strCache>
                <c:ptCount val="1"/>
              </c:strCache>
            </c:strRef>
          </c:tx>
          <c:invertIfNegative val="0"/>
          <c:cat>
            <c:numRef>
              <c:f>'14.8'!$K$30:$M$30</c:f>
              <c:numCache>
                <c:formatCode>General</c:formatCode>
                <c:ptCount val="3"/>
              </c:numCache>
            </c:numRef>
          </c:cat>
          <c:val>
            <c:numRef>
              <c:f>'14.8'!$K$35:$M$35</c:f>
              <c:numCache>
                <c:formatCode>#,##0.0</c:formatCode>
                <c:ptCount val="3"/>
              </c:numCache>
            </c:numRef>
          </c:val>
        </c:ser>
        <c:ser>
          <c:idx val="5"/>
          <c:order val="5"/>
          <c:tx>
            <c:strRef>
              <c:f>'14.8'!$J$36</c:f>
              <c:strCache>
                <c:ptCount val="1"/>
              </c:strCache>
            </c:strRef>
          </c:tx>
          <c:invertIfNegative val="0"/>
          <c:cat>
            <c:numRef>
              <c:f>'14.8'!$K$30:$M$30</c:f>
              <c:numCache>
                <c:formatCode>General</c:formatCode>
                <c:ptCount val="3"/>
              </c:numCache>
            </c:numRef>
          </c:cat>
          <c:val>
            <c:numRef>
              <c:f>'14.8'!$K$36:$M$36</c:f>
              <c:numCache>
                <c:formatCode>#,##0.0</c:formatCode>
                <c:ptCount val="3"/>
              </c:numCache>
            </c:numRef>
          </c:val>
        </c:ser>
        <c:ser>
          <c:idx val="6"/>
          <c:order val="6"/>
          <c:tx>
            <c:strRef>
              <c:f>'14.8'!$J$37</c:f>
              <c:strCache>
                <c:ptCount val="1"/>
              </c:strCache>
            </c:strRef>
          </c:tx>
          <c:invertIfNegative val="0"/>
          <c:cat>
            <c:numRef>
              <c:f>'14.8'!$K$30:$M$30</c:f>
              <c:numCache>
                <c:formatCode>General</c:formatCode>
                <c:ptCount val="3"/>
              </c:numCache>
            </c:numRef>
          </c:cat>
          <c:val>
            <c:numRef>
              <c:f>'14.8'!$K$37:$M$37</c:f>
              <c:numCache>
                <c:formatCode>#,##0.0</c:formatCode>
                <c:ptCount val="3"/>
              </c:numCache>
            </c:numRef>
          </c:val>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#,##0.0</c:formatCode>
                <c:ptCount val="3"/>
              </c:numCache>
            </c:numRef>
          </c:val>
        </c:ser>
        <c:dLbls>
          <c:showLegendKey val="0"/>
          <c:showVal val="0"/>
          <c:showCatName val="0"/>
          <c:showSerName val="0"/>
          <c:showPercent val="0"/>
          <c:showBubbleSize val="0"/>
        </c:dLbls>
        <c:gapWidth val="150"/>
        <c:overlap val="100"/>
        <c:axId val="240089728"/>
        <c:axId val="240095616"/>
      </c:barChart>
      <c:catAx>
        <c:axId val="240089728"/>
        <c:scaling>
          <c:orientation val="minMax"/>
        </c:scaling>
        <c:delete val="0"/>
        <c:axPos val="b"/>
        <c:numFmt formatCode="General" sourceLinked="1"/>
        <c:majorTickMark val="none"/>
        <c:minorTickMark val="none"/>
        <c:tickLblPos val="nextTo"/>
        <c:txPr>
          <a:bodyPr/>
          <a:lstStyle/>
          <a:p>
            <a:pPr>
              <a:defRPr sz="900"/>
            </a:pPr>
            <a:endParaRPr lang="cs-CZ"/>
          </a:p>
        </c:txPr>
        <c:crossAx val="240095616"/>
        <c:crosses val="autoZero"/>
        <c:auto val="1"/>
        <c:lblAlgn val="ctr"/>
        <c:lblOffset val="100"/>
        <c:noMultiLvlLbl val="0"/>
      </c:catAx>
      <c:valAx>
        <c:axId val="24009561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4008972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a:t>
            </a:r>
            <a:r>
              <a:rPr lang="en-US" sz="1000"/>
              <a:t>[</a:t>
            </a:r>
            <a:r>
              <a:rPr lang="cs-CZ" sz="1000"/>
              <a:t>TJ</a:t>
            </a:r>
            <a:r>
              <a:rPr lang="en-US" sz="1000"/>
              <a:t>]</a:t>
            </a:r>
            <a:endParaRPr lang="cs-CZ" sz="1000"/>
          </a:p>
        </c:rich>
      </c:tx>
      <c:layout/>
      <c:overlay val="0"/>
    </c:title>
    <c:autoTitleDeleted val="0"/>
    <c:plotArea>
      <c:layout/>
      <c:barChart>
        <c:barDir val="col"/>
        <c:grouping val="stacked"/>
        <c:varyColors val="0"/>
        <c:ser>
          <c:idx val="0"/>
          <c:order val="0"/>
          <c:tx>
            <c:strRef>
              <c:f>'4.2'!$A$7</c:f>
              <c:strCache>
                <c:ptCount val="1"/>
                <c:pt idx="0">
                  <c:v>Hlavní město Praha</c:v>
                </c:pt>
              </c:strCache>
            </c:strRef>
          </c:tx>
          <c:invertIfNegative val="0"/>
          <c:val>
            <c:numRef>
              <c:f>'4.2'!$B$7:$M$7</c:f>
              <c:numCache>
                <c:formatCode>#,##0.0</c:formatCode>
                <c:ptCount val="12"/>
                <c:pt idx="0">
                  <c:v>820.59081100000014</c:v>
                </c:pt>
                <c:pt idx="1">
                  <c:v>917.7713930000001</c:v>
                </c:pt>
                <c:pt idx="2">
                  <c:v>861.57235600000013</c:v>
                </c:pt>
                <c:pt idx="3">
                  <c:v>389.64973899999995</c:v>
                </c:pt>
                <c:pt idx="4">
                  <c:v>269.70756899999998</c:v>
                </c:pt>
                <c:pt idx="5">
                  <c:v>251.05078199999994</c:v>
                </c:pt>
                <c:pt idx="6">
                  <c:v>297.66314399999999</c:v>
                </c:pt>
                <c:pt idx="7">
                  <c:v>215.29247400000003</c:v>
                </c:pt>
                <c:pt idx="8">
                  <c:v>224.55188800000005</c:v>
                </c:pt>
                <c:pt idx="9">
                  <c:v>447.80792900000017</c:v>
                </c:pt>
                <c:pt idx="10">
                  <c:v>610.21137500000009</c:v>
                </c:pt>
                <c:pt idx="11">
                  <c:v>729.36052900000004</c:v>
                </c:pt>
              </c:numCache>
            </c:numRef>
          </c:val>
        </c:ser>
        <c:ser>
          <c:idx val="1"/>
          <c:order val="1"/>
          <c:tx>
            <c:strRef>
              <c:f>'4.2'!$A$8</c:f>
              <c:strCache>
                <c:ptCount val="1"/>
                <c:pt idx="0">
                  <c:v>Jihočeský kraj</c:v>
                </c:pt>
              </c:strCache>
            </c:strRef>
          </c:tx>
          <c:invertIfNegative val="0"/>
          <c:val>
            <c:numRef>
              <c:f>'4.2'!$B$8:$M$8</c:f>
              <c:numCache>
                <c:formatCode>#,##0.0</c:formatCode>
                <c:ptCount val="12"/>
                <c:pt idx="0">
                  <c:v>966.60879899999941</c:v>
                </c:pt>
                <c:pt idx="1">
                  <c:v>1009.3117129999999</c:v>
                </c:pt>
                <c:pt idx="2">
                  <c:v>965.49960999999996</c:v>
                </c:pt>
                <c:pt idx="3">
                  <c:v>505.48583300000013</c:v>
                </c:pt>
                <c:pt idx="4">
                  <c:v>381.46014000000002</c:v>
                </c:pt>
                <c:pt idx="5">
                  <c:v>326.08455199999997</c:v>
                </c:pt>
                <c:pt idx="6">
                  <c:v>313.67847999999998</c:v>
                </c:pt>
                <c:pt idx="7">
                  <c:v>305.33157500000004</c:v>
                </c:pt>
                <c:pt idx="8">
                  <c:v>371.69067700000022</c:v>
                </c:pt>
                <c:pt idx="9">
                  <c:v>562.18587999999977</c:v>
                </c:pt>
                <c:pt idx="10">
                  <c:v>766.2959539999996</c:v>
                </c:pt>
                <c:pt idx="11">
                  <c:v>905.29471899999976</c:v>
                </c:pt>
              </c:numCache>
            </c:numRef>
          </c:val>
        </c:ser>
        <c:ser>
          <c:idx val="2"/>
          <c:order val="2"/>
          <c:tx>
            <c:strRef>
              <c:f>'4.2'!$A$9</c:f>
              <c:strCache>
                <c:ptCount val="1"/>
                <c:pt idx="0">
                  <c:v>Jihomoravský kraj</c:v>
                </c:pt>
              </c:strCache>
            </c:strRef>
          </c:tx>
          <c:invertIfNegative val="0"/>
          <c:val>
            <c:numRef>
              <c:f>'4.2'!$B$9:$M$9</c:f>
              <c:numCache>
                <c:formatCode>#,##0.0</c:formatCode>
                <c:ptCount val="12"/>
                <c:pt idx="0">
                  <c:v>1120.998254000001</c:v>
                </c:pt>
                <c:pt idx="1">
                  <c:v>1092.0622420000007</c:v>
                </c:pt>
                <c:pt idx="2">
                  <c:v>1027.4523930000003</c:v>
                </c:pt>
                <c:pt idx="3">
                  <c:v>448.50085200000018</c:v>
                </c:pt>
                <c:pt idx="4">
                  <c:v>322.03157999999985</c:v>
                </c:pt>
                <c:pt idx="5">
                  <c:v>292.56845700000008</c:v>
                </c:pt>
                <c:pt idx="6">
                  <c:v>284.46746399999984</c:v>
                </c:pt>
                <c:pt idx="7">
                  <c:v>270.51725200000004</c:v>
                </c:pt>
                <c:pt idx="8">
                  <c:v>362.13170400000018</c:v>
                </c:pt>
                <c:pt idx="9">
                  <c:v>633.48384859999953</c:v>
                </c:pt>
                <c:pt idx="10">
                  <c:v>902.45490620000055</c:v>
                </c:pt>
                <c:pt idx="11">
                  <c:v>1174.6525794000001</c:v>
                </c:pt>
              </c:numCache>
            </c:numRef>
          </c:val>
        </c:ser>
        <c:ser>
          <c:idx val="3"/>
          <c:order val="3"/>
          <c:tx>
            <c:strRef>
              <c:f>'4.2'!$A$10</c:f>
              <c:strCache>
                <c:ptCount val="1"/>
                <c:pt idx="0">
                  <c:v>Karlovarský kraj</c:v>
                </c:pt>
              </c:strCache>
            </c:strRef>
          </c:tx>
          <c:invertIfNegative val="0"/>
          <c:val>
            <c:numRef>
              <c:f>'4.2'!$B$10:$M$10</c:f>
              <c:numCache>
                <c:formatCode>#,##0.0</c:formatCode>
                <c:ptCount val="12"/>
                <c:pt idx="0">
                  <c:v>1617.4423140000004</c:v>
                </c:pt>
                <c:pt idx="1">
                  <c:v>1558.7016139999998</c:v>
                </c:pt>
                <c:pt idx="2">
                  <c:v>1646.2554090000003</c:v>
                </c:pt>
                <c:pt idx="3">
                  <c:v>1308.1257210000001</c:v>
                </c:pt>
                <c:pt idx="4">
                  <c:v>1240.8059640000001</c:v>
                </c:pt>
                <c:pt idx="5">
                  <c:v>1127.6883829999999</c:v>
                </c:pt>
                <c:pt idx="6">
                  <c:v>864.02548581199983</c:v>
                </c:pt>
                <c:pt idx="7">
                  <c:v>931.13948935999986</c:v>
                </c:pt>
                <c:pt idx="8">
                  <c:v>1126.188457452</c:v>
                </c:pt>
                <c:pt idx="9">
                  <c:v>1373.5113563959999</c:v>
                </c:pt>
                <c:pt idx="10">
                  <c:v>1508.6377838720002</c:v>
                </c:pt>
                <c:pt idx="11">
                  <c:v>1622.4721078320006</c:v>
                </c:pt>
              </c:numCache>
            </c:numRef>
          </c:val>
        </c:ser>
        <c:ser>
          <c:idx val="4"/>
          <c:order val="4"/>
          <c:tx>
            <c:strRef>
              <c:f>'4.2'!$A$11</c:f>
              <c:strCache>
                <c:ptCount val="1"/>
                <c:pt idx="0">
                  <c:v>Kraj Vysočina</c:v>
                </c:pt>
              </c:strCache>
            </c:strRef>
          </c:tx>
          <c:invertIfNegative val="0"/>
          <c:val>
            <c:numRef>
              <c:f>'4.2'!$B$11:$M$11</c:f>
              <c:numCache>
                <c:formatCode>#,##0.0</c:formatCode>
                <c:ptCount val="12"/>
                <c:pt idx="0">
                  <c:v>467.30825617365605</c:v>
                </c:pt>
                <c:pt idx="1">
                  <c:v>467.67570663021513</c:v>
                </c:pt>
                <c:pt idx="2">
                  <c:v>455.63184171343369</c:v>
                </c:pt>
                <c:pt idx="3">
                  <c:v>239.4999929999999</c:v>
                </c:pt>
                <c:pt idx="4">
                  <c:v>182.218628</c:v>
                </c:pt>
                <c:pt idx="5">
                  <c:v>172.37585099999995</c:v>
                </c:pt>
                <c:pt idx="6">
                  <c:v>158.16463540662596</c:v>
                </c:pt>
                <c:pt idx="7">
                  <c:v>142.38396296789921</c:v>
                </c:pt>
                <c:pt idx="8">
                  <c:v>177.9108253245966</c:v>
                </c:pt>
                <c:pt idx="9">
                  <c:v>288.62548219999991</c:v>
                </c:pt>
                <c:pt idx="10">
                  <c:v>379.44800659999993</c:v>
                </c:pt>
                <c:pt idx="11">
                  <c:v>450.08905280000005</c:v>
                </c:pt>
              </c:numCache>
            </c:numRef>
          </c:val>
        </c:ser>
        <c:ser>
          <c:idx val="5"/>
          <c:order val="5"/>
          <c:tx>
            <c:strRef>
              <c:f>'4.2'!$A$12</c:f>
              <c:strCache>
                <c:ptCount val="1"/>
                <c:pt idx="0">
                  <c:v>Královéhradecký kraj</c:v>
                </c:pt>
              </c:strCache>
            </c:strRef>
          </c:tx>
          <c:invertIfNegative val="0"/>
          <c:val>
            <c:numRef>
              <c:f>'4.2'!$B$12:$M$12</c:f>
              <c:numCache>
                <c:formatCode>#,##0.0</c:formatCode>
                <c:ptCount val="12"/>
                <c:pt idx="0">
                  <c:v>630.82778648837689</c:v>
                </c:pt>
                <c:pt idx="1">
                  <c:v>528.94905765204624</c:v>
                </c:pt>
                <c:pt idx="2">
                  <c:v>540.69998318646878</c:v>
                </c:pt>
                <c:pt idx="3">
                  <c:v>287.89755000000002</c:v>
                </c:pt>
                <c:pt idx="4">
                  <c:v>215.61326299999999</c:v>
                </c:pt>
                <c:pt idx="5">
                  <c:v>193.99898000000002</c:v>
                </c:pt>
                <c:pt idx="6">
                  <c:v>182.601686</c:v>
                </c:pt>
                <c:pt idx="7">
                  <c:v>177.91216400000008</c:v>
                </c:pt>
                <c:pt idx="8">
                  <c:v>222.27508300000002</c:v>
                </c:pt>
                <c:pt idx="9">
                  <c:v>456.07537800000006</c:v>
                </c:pt>
                <c:pt idx="10">
                  <c:v>546.79039299999977</c:v>
                </c:pt>
                <c:pt idx="11">
                  <c:v>645.45664099999999</c:v>
                </c:pt>
              </c:numCache>
            </c:numRef>
          </c:val>
        </c:ser>
        <c:ser>
          <c:idx val="6"/>
          <c:order val="6"/>
          <c:tx>
            <c:strRef>
              <c:f>'4.2'!$A$13</c:f>
              <c:strCache>
                <c:ptCount val="1"/>
                <c:pt idx="0">
                  <c:v>Liberecký kraj</c:v>
                </c:pt>
              </c:strCache>
            </c:strRef>
          </c:tx>
          <c:invertIfNegative val="0"/>
          <c:val>
            <c:numRef>
              <c:f>'4.2'!$B$13:$M$13</c:f>
              <c:numCache>
                <c:formatCode>#,##0.0</c:formatCode>
                <c:ptCount val="12"/>
                <c:pt idx="0">
                  <c:v>347.23088200000007</c:v>
                </c:pt>
                <c:pt idx="1">
                  <c:v>364.4707830000001</c:v>
                </c:pt>
                <c:pt idx="2">
                  <c:v>349.31178599999998</c:v>
                </c:pt>
                <c:pt idx="3">
                  <c:v>169.892832</c:v>
                </c:pt>
                <c:pt idx="4">
                  <c:v>115.96266699999998</c:v>
                </c:pt>
                <c:pt idx="5">
                  <c:v>110.309299</c:v>
                </c:pt>
                <c:pt idx="6">
                  <c:v>105.43083700000004</c:v>
                </c:pt>
                <c:pt idx="7">
                  <c:v>109.57697599999997</c:v>
                </c:pt>
                <c:pt idx="8">
                  <c:v>110.43191399999999</c:v>
                </c:pt>
                <c:pt idx="9">
                  <c:v>200.09822300000002</c:v>
                </c:pt>
                <c:pt idx="10">
                  <c:v>274.258532</c:v>
                </c:pt>
                <c:pt idx="11">
                  <c:v>347.27131699999995</c:v>
                </c:pt>
              </c:numCache>
            </c:numRef>
          </c:val>
        </c:ser>
        <c:ser>
          <c:idx val="7"/>
          <c:order val="7"/>
          <c:tx>
            <c:strRef>
              <c:f>'4.2'!$A$14</c:f>
              <c:strCache>
                <c:ptCount val="1"/>
                <c:pt idx="0">
                  <c:v>Moravskoslezský kraj</c:v>
                </c:pt>
              </c:strCache>
            </c:strRef>
          </c:tx>
          <c:invertIfNegative val="0"/>
          <c:val>
            <c:numRef>
              <c:f>'4.2'!$B$14:$M$14</c:f>
              <c:numCache>
                <c:formatCode>#,##0.0</c:formatCode>
                <c:ptCount val="12"/>
                <c:pt idx="0">
                  <c:v>3923.7533869999988</c:v>
                </c:pt>
                <c:pt idx="1">
                  <c:v>3789.6569290000029</c:v>
                </c:pt>
                <c:pt idx="2">
                  <c:v>3710.5379140000014</c:v>
                </c:pt>
                <c:pt idx="3">
                  <c:v>2181.8905900000009</c:v>
                </c:pt>
                <c:pt idx="4">
                  <c:v>1869.2413049999998</c:v>
                </c:pt>
                <c:pt idx="5">
                  <c:v>1744.6420459999995</c:v>
                </c:pt>
                <c:pt idx="6">
                  <c:v>1756.3624710000006</c:v>
                </c:pt>
                <c:pt idx="7">
                  <c:v>1671.0543809999988</c:v>
                </c:pt>
                <c:pt idx="8">
                  <c:v>1727.8511130000002</c:v>
                </c:pt>
                <c:pt idx="9">
                  <c:v>2579.0894469999994</c:v>
                </c:pt>
                <c:pt idx="10">
                  <c:v>3131.2918190000014</c:v>
                </c:pt>
                <c:pt idx="11">
                  <c:v>3761.0418199999999</c:v>
                </c:pt>
              </c:numCache>
            </c:numRef>
          </c:val>
        </c:ser>
        <c:ser>
          <c:idx val="8"/>
          <c:order val="8"/>
          <c:tx>
            <c:strRef>
              <c:f>'4.2'!$A$15</c:f>
              <c:strCache>
                <c:ptCount val="1"/>
                <c:pt idx="0">
                  <c:v>Olomoucký kraj</c:v>
                </c:pt>
              </c:strCache>
            </c:strRef>
          </c:tx>
          <c:invertIfNegative val="0"/>
          <c:val>
            <c:numRef>
              <c:f>'4.2'!$B$15:$M$15</c:f>
              <c:numCache>
                <c:formatCode>#,##0.0</c:formatCode>
                <c:ptCount val="12"/>
                <c:pt idx="0">
                  <c:v>802.80345399999987</c:v>
                </c:pt>
                <c:pt idx="1">
                  <c:v>782.93700699999977</c:v>
                </c:pt>
                <c:pt idx="2">
                  <c:v>764.39192800000001</c:v>
                </c:pt>
                <c:pt idx="3">
                  <c:v>414.97232800000018</c:v>
                </c:pt>
                <c:pt idx="4">
                  <c:v>320.70030300000013</c:v>
                </c:pt>
                <c:pt idx="5">
                  <c:v>303.93485199999998</c:v>
                </c:pt>
                <c:pt idx="6">
                  <c:v>286.20517100000001</c:v>
                </c:pt>
                <c:pt idx="7">
                  <c:v>274.78155699999996</c:v>
                </c:pt>
                <c:pt idx="8">
                  <c:v>303.73644799999971</c:v>
                </c:pt>
                <c:pt idx="9">
                  <c:v>612.98204099999987</c:v>
                </c:pt>
                <c:pt idx="10">
                  <c:v>743.34454900000003</c:v>
                </c:pt>
                <c:pt idx="11">
                  <c:v>858.77899099999968</c:v>
                </c:pt>
              </c:numCache>
            </c:numRef>
          </c:val>
        </c:ser>
        <c:ser>
          <c:idx val="9"/>
          <c:order val="9"/>
          <c:tx>
            <c:strRef>
              <c:f>'4.2'!$A$16</c:f>
              <c:strCache>
                <c:ptCount val="1"/>
                <c:pt idx="0">
                  <c:v>Pardubický kraj</c:v>
                </c:pt>
              </c:strCache>
            </c:strRef>
          </c:tx>
          <c:invertIfNegative val="0"/>
          <c:val>
            <c:numRef>
              <c:f>'4.2'!$B$16:$M$16</c:f>
              <c:numCache>
                <c:formatCode>#,##0.0</c:formatCode>
                <c:ptCount val="12"/>
                <c:pt idx="0">
                  <c:v>852.02562104284289</c:v>
                </c:pt>
                <c:pt idx="1">
                  <c:v>881.42478915012066</c:v>
                </c:pt>
                <c:pt idx="2">
                  <c:v>859.84335047839363</c:v>
                </c:pt>
                <c:pt idx="3">
                  <c:v>370.32963800000016</c:v>
                </c:pt>
                <c:pt idx="4">
                  <c:v>268.37684499999989</c:v>
                </c:pt>
                <c:pt idx="5">
                  <c:v>239.33161200000004</c:v>
                </c:pt>
                <c:pt idx="6">
                  <c:v>191.33436001939046</c:v>
                </c:pt>
                <c:pt idx="7">
                  <c:v>203.58616006295605</c:v>
                </c:pt>
                <c:pt idx="8">
                  <c:v>259.65583953689338</c:v>
                </c:pt>
                <c:pt idx="9">
                  <c:v>472.03392500000007</c:v>
                </c:pt>
                <c:pt idx="10">
                  <c:v>671.27058700000021</c:v>
                </c:pt>
                <c:pt idx="11">
                  <c:v>879.77620500000012</c:v>
                </c:pt>
              </c:numCache>
            </c:numRef>
          </c:val>
        </c:ser>
        <c:ser>
          <c:idx val="10"/>
          <c:order val="10"/>
          <c:tx>
            <c:strRef>
              <c:f>'4.2'!$A$17</c:f>
              <c:strCache>
                <c:ptCount val="1"/>
                <c:pt idx="0">
                  <c:v>Plzeňský kraj</c:v>
                </c:pt>
              </c:strCache>
            </c:strRef>
          </c:tx>
          <c:invertIfNegative val="0"/>
          <c:val>
            <c:numRef>
              <c:f>'4.2'!$B$17:$M$17</c:f>
              <c:numCache>
                <c:formatCode>#,##0.0</c:formatCode>
                <c:ptCount val="12"/>
                <c:pt idx="0">
                  <c:v>749.99984171396761</c:v>
                </c:pt>
                <c:pt idx="1">
                  <c:v>808.11900547846585</c:v>
                </c:pt>
                <c:pt idx="2">
                  <c:v>768.66919192732507</c:v>
                </c:pt>
                <c:pt idx="3">
                  <c:v>366.43669999999986</c:v>
                </c:pt>
                <c:pt idx="4">
                  <c:v>249.07965300000001</c:v>
                </c:pt>
                <c:pt idx="5">
                  <c:v>218.79519500000004</c:v>
                </c:pt>
                <c:pt idx="6">
                  <c:v>212.87252325683596</c:v>
                </c:pt>
                <c:pt idx="7">
                  <c:v>182.93043020200284</c:v>
                </c:pt>
                <c:pt idx="8">
                  <c:v>250.22353027966142</c:v>
                </c:pt>
                <c:pt idx="9">
                  <c:v>451.977822</c:v>
                </c:pt>
                <c:pt idx="10">
                  <c:v>631.60831899999994</c:v>
                </c:pt>
                <c:pt idx="11">
                  <c:v>722.68032100000005</c:v>
                </c:pt>
              </c:numCache>
            </c:numRef>
          </c:val>
        </c:ser>
        <c:ser>
          <c:idx val="11"/>
          <c:order val="11"/>
          <c:tx>
            <c:strRef>
              <c:f>'4.2'!$A$18</c:f>
              <c:strCache>
                <c:ptCount val="1"/>
                <c:pt idx="0">
                  <c:v>Středočeský kraj</c:v>
                </c:pt>
              </c:strCache>
            </c:strRef>
          </c:tx>
          <c:invertIfNegative val="0"/>
          <c:val>
            <c:numRef>
              <c:f>'4.2'!$B$18:$M$18</c:f>
              <c:numCache>
                <c:formatCode>#,##0.0</c:formatCode>
                <c:ptCount val="12"/>
                <c:pt idx="0">
                  <c:v>3770.6549230000001</c:v>
                </c:pt>
                <c:pt idx="1">
                  <c:v>3576.2825059999991</c:v>
                </c:pt>
                <c:pt idx="2">
                  <c:v>3437.0893839999985</c:v>
                </c:pt>
                <c:pt idx="3">
                  <c:v>1674.5888730000008</c:v>
                </c:pt>
                <c:pt idx="4">
                  <c:v>1337.7782849999994</c:v>
                </c:pt>
                <c:pt idx="5">
                  <c:v>1336.0221829999998</c:v>
                </c:pt>
                <c:pt idx="6">
                  <c:v>1227.2801389999997</c:v>
                </c:pt>
                <c:pt idx="7">
                  <c:v>1302.9991949999992</c:v>
                </c:pt>
                <c:pt idx="8">
                  <c:v>1398.5300429999998</c:v>
                </c:pt>
                <c:pt idx="9">
                  <c:v>2433.9779761999998</c:v>
                </c:pt>
                <c:pt idx="10">
                  <c:v>3066.7933700000017</c:v>
                </c:pt>
                <c:pt idx="11">
                  <c:v>3683.689036199999</c:v>
                </c:pt>
              </c:numCache>
            </c:numRef>
          </c:val>
        </c:ser>
        <c:ser>
          <c:idx val="12"/>
          <c:order val="12"/>
          <c:tx>
            <c:strRef>
              <c:f>'4.2'!$A$19</c:f>
              <c:strCache>
                <c:ptCount val="1"/>
                <c:pt idx="0">
                  <c:v>Ústecký kraj</c:v>
                </c:pt>
              </c:strCache>
            </c:strRef>
          </c:tx>
          <c:invertIfNegative val="0"/>
          <c:val>
            <c:numRef>
              <c:f>'4.2'!$B$19:$M$19</c:f>
              <c:numCache>
                <c:formatCode>#,##0.0</c:formatCode>
                <c:ptCount val="12"/>
                <c:pt idx="0">
                  <c:v>3089.7250380000023</c:v>
                </c:pt>
                <c:pt idx="1">
                  <c:v>3037.8863900000015</c:v>
                </c:pt>
                <c:pt idx="2">
                  <c:v>3199.8533559999983</c:v>
                </c:pt>
                <c:pt idx="3">
                  <c:v>2123.6224500000003</c:v>
                </c:pt>
                <c:pt idx="4">
                  <c:v>1805.289352</c:v>
                </c:pt>
                <c:pt idx="5">
                  <c:v>1540.8699410000002</c:v>
                </c:pt>
                <c:pt idx="6">
                  <c:v>1608.6187550000002</c:v>
                </c:pt>
                <c:pt idx="7">
                  <c:v>1578.813251</c:v>
                </c:pt>
                <c:pt idx="8">
                  <c:v>1650.8511110000006</c:v>
                </c:pt>
                <c:pt idx="9">
                  <c:v>1882.1687109999996</c:v>
                </c:pt>
                <c:pt idx="10">
                  <c:v>2629.3742090000001</c:v>
                </c:pt>
                <c:pt idx="11">
                  <c:v>3266.7468820000008</c:v>
                </c:pt>
              </c:numCache>
            </c:numRef>
          </c:val>
        </c:ser>
        <c:ser>
          <c:idx val="13"/>
          <c:order val="13"/>
          <c:tx>
            <c:strRef>
              <c:f>'4.2'!$A$20</c:f>
              <c:strCache>
                <c:ptCount val="1"/>
                <c:pt idx="0">
                  <c:v>Zlínský kraj</c:v>
                </c:pt>
              </c:strCache>
            </c:strRef>
          </c:tx>
          <c:invertIfNegative val="0"/>
          <c:val>
            <c:numRef>
              <c:f>'4.2'!$B$20:$M$20</c:f>
              <c:numCache>
                <c:formatCode>#,##0.0</c:formatCode>
                <c:ptCount val="12"/>
                <c:pt idx="0">
                  <c:v>933.83282799999995</c:v>
                </c:pt>
                <c:pt idx="1">
                  <c:v>959.19849999999997</c:v>
                </c:pt>
                <c:pt idx="2">
                  <c:v>948.34912499999973</c:v>
                </c:pt>
                <c:pt idx="3">
                  <c:v>570.26353900000004</c:v>
                </c:pt>
                <c:pt idx="4">
                  <c:v>489.30411399999997</c:v>
                </c:pt>
                <c:pt idx="5">
                  <c:v>426.00780299999991</c:v>
                </c:pt>
                <c:pt idx="6">
                  <c:v>363.80886400000003</c:v>
                </c:pt>
                <c:pt idx="7">
                  <c:v>326.00367400000005</c:v>
                </c:pt>
                <c:pt idx="8">
                  <c:v>431.44351899999998</c:v>
                </c:pt>
                <c:pt idx="9">
                  <c:v>614.16882900000007</c:v>
                </c:pt>
                <c:pt idx="10">
                  <c:v>745.49464299999977</c:v>
                </c:pt>
                <c:pt idx="11">
                  <c:v>910.92816799999991</c:v>
                </c:pt>
              </c:numCache>
            </c:numRef>
          </c:val>
        </c:ser>
        <c:dLbls>
          <c:showLegendKey val="0"/>
          <c:showVal val="0"/>
          <c:showCatName val="0"/>
          <c:showSerName val="0"/>
          <c:showPercent val="0"/>
          <c:showBubbleSize val="0"/>
        </c:dLbls>
        <c:gapWidth val="104"/>
        <c:overlap val="100"/>
        <c:axId val="264149632"/>
        <c:axId val="264769920"/>
      </c:barChart>
      <c:catAx>
        <c:axId val="264149632"/>
        <c:scaling>
          <c:orientation val="minMax"/>
        </c:scaling>
        <c:delete val="0"/>
        <c:axPos val="b"/>
        <c:majorTickMark val="none"/>
        <c:minorTickMark val="none"/>
        <c:tickLblPos val="nextTo"/>
        <c:txPr>
          <a:bodyPr/>
          <a:lstStyle/>
          <a:p>
            <a:pPr>
              <a:defRPr sz="900"/>
            </a:pPr>
            <a:endParaRPr lang="cs-CZ"/>
          </a:p>
        </c:txPr>
        <c:crossAx val="264769920"/>
        <c:crosses val="autoZero"/>
        <c:auto val="1"/>
        <c:lblAlgn val="ctr"/>
        <c:lblOffset val="100"/>
        <c:noMultiLvlLbl val="0"/>
      </c:catAx>
      <c:valAx>
        <c:axId val="2647699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641496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ser>
        <c:dLbls>
          <c:showLegendKey val="0"/>
          <c:showVal val="0"/>
          <c:showCatName val="0"/>
          <c:showSerName val="0"/>
          <c:showPercent val="0"/>
          <c:showBubbleSize val="0"/>
        </c:dLbls>
        <c:gapWidth val="150"/>
        <c:axId val="240120576"/>
        <c:axId val="240122112"/>
      </c:barChart>
      <c:catAx>
        <c:axId val="240120576"/>
        <c:scaling>
          <c:orientation val="minMax"/>
        </c:scaling>
        <c:delete val="0"/>
        <c:axPos val="l"/>
        <c:numFmt formatCode="General" sourceLinked="1"/>
        <c:majorTickMark val="none"/>
        <c:minorTickMark val="none"/>
        <c:tickLblPos val="nextTo"/>
        <c:txPr>
          <a:bodyPr/>
          <a:lstStyle/>
          <a:p>
            <a:pPr>
              <a:defRPr sz="900"/>
            </a:pPr>
            <a:endParaRPr lang="cs-CZ"/>
          </a:p>
        </c:txPr>
        <c:crossAx val="240122112"/>
        <c:crosses val="autoZero"/>
        <c:auto val="1"/>
        <c:lblAlgn val="ctr"/>
        <c:lblOffset val="100"/>
        <c:noMultiLvlLbl val="0"/>
      </c:catAx>
      <c:valAx>
        <c:axId val="24012211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012057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'14.9'!$J$19:$J$26</c:f>
              <c:numCache>
                <c:formatCode>General</c:formatCode>
                <c:ptCount val="8"/>
              </c:numCache>
            </c:numRef>
          </c:cat>
          <c:val>
            <c:numRef>
              <c:f>'14.9'!$K$19:$K$26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ser>
        <c:dLbls>
          <c:showLegendKey val="0"/>
          <c:showVal val="0"/>
          <c:showCatName val="0"/>
          <c:showSerName val="0"/>
          <c:showPercent val="0"/>
          <c:showBubbleSize val="0"/>
        </c:dLbls>
        <c:gapWidth val="150"/>
        <c:axId val="240305664"/>
        <c:axId val="240307200"/>
      </c:barChart>
      <c:catAx>
        <c:axId val="240305664"/>
        <c:scaling>
          <c:orientation val="maxMin"/>
        </c:scaling>
        <c:delete val="0"/>
        <c:axPos val="l"/>
        <c:numFmt formatCode="0.0" sourceLinked="1"/>
        <c:majorTickMark val="none"/>
        <c:minorTickMark val="none"/>
        <c:tickLblPos val="nextTo"/>
        <c:txPr>
          <a:bodyPr/>
          <a:lstStyle/>
          <a:p>
            <a:pPr>
              <a:defRPr sz="900"/>
            </a:pPr>
            <a:endParaRPr lang="cs-CZ"/>
          </a:p>
        </c:txPr>
        <c:crossAx val="240307200"/>
        <c:crosses val="autoZero"/>
        <c:auto val="1"/>
        <c:lblAlgn val="ctr"/>
        <c:lblOffset val="100"/>
        <c:noMultiLvlLbl val="0"/>
      </c:catAx>
      <c:valAx>
        <c:axId val="2403072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403056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ser>
        <c:dLbls>
          <c:showLegendKey val="0"/>
          <c:showVal val="0"/>
          <c:showCatName val="0"/>
          <c:showSerName val="0"/>
          <c:showPercent val="0"/>
          <c:showBubbleSize val="0"/>
        </c:dLbls>
        <c:gapWidth val="150"/>
        <c:axId val="240466560"/>
        <c:axId val="240468352"/>
      </c:barChart>
      <c:catAx>
        <c:axId val="240466560"/>
        <c:scaling>
          <c:orientation val="minMax"/>
        </c:scaling>
        <c:delete val="0"/>
        <c:axPos val="l"/>
        <c:numFmt formatCode="General" sourceLinked="1"/>
        <c:majorTickMark val="none"/>
        <c:minorTickMark val="none"/>
        <c:tickLblPos val="nextTo"/>
        <c:txPr>
          <a:bodyPr/>
          <a:lstStyle/>
          <a:p>
            <a:pPr>
              <a:defRPr sz="900"/>
            </a:pPr>
            <a:endParaRPr lang="cs-CZ"/>
          </a:p>
        </c:txPr>
        <c:crossAx val="240468352"/>
        <c:crosses val="autoZero"/>
        <c:auto val="1"/>
        <c:lblAlgn val="ctr"/>
        <c:lblOffset val="100"/>
        <c:noMultiLvlLbl val="0"/>
      </c:catAx>
      <c:valAx>
        <c:axId val="2404683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04665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#,##0.0</c:formatCode>
                <c:ptCount val="3"/>
              </c:numCache>
            </c:numRef>
          </c:val>
        </c:ser>
        <c:ser>
          <c:idx val="1"/>
          <c:order val="1"/>
          <c:tx>
            <c:strRef>
              <c:f>'14.9'!$J$32</c:f>
              <c:strCache>
                <c:ptCount val="1"/>
              </c:strCache>
            </c:strRef>
          </c:tx>
          <c:invertIfNegative val="0"/>
          <c:cat>
            <c:numRef>
              <c:f>'14.9'!$K$30:$M$30</c:f>
              <c:numCache>
                <c:formatCode>General</c:formatCode>
                <c:ptCount val="3"/>
              </c:numCache>
            </c:numRef>
          </c:cat>
          <c:val>
            <c:numRef>
              <c:f>'14.9'!$K$32:$M$32</c:f>
              <c:numCache>
                <c:formatCode>#,##0.0</c:formatCode>
                <c:ptCount val="3"/>
              </c:numCache>
            </c:numRef>
          </c:val>
        </c:ser>
        <c:ser>
          <c:idx val="2"/>
          <c:order val="2"/>
          <c:tx>
            <c:strRef>
              <c:f>'14.9'!$J$33</c:f>
              <c:strCache>
                <c:ptCount val="1"/>
              </c:strCache>
            </c:strRef>
          </c:tx>
          <c:invertIfNegative val="0"/>
          <c:cat>
            <c:numRef>
              <c:f>'14.9'!$K$30:$M$30</c:f>
              <c:numCache>
                <c:formatCode>General</c:formatCode>
                <c:ptCount val="3"/>
              </c:numCache>
            </c:numRef>
          </c:cat>
          <c:val>
            <c:numRef>
              <c:f>'14.9'!$K$33:$M$33</c:f>
              <c:numCache>
                <c:formatCode>#,##0.0</c:formatCode>
                <c:ptCount val="3"/>
              </c:numCache>
            </c:numRef>
          </c:val>
        </c:ser>
        <c:ser>
          <c:idx val="3"/>
          <c:order val="3"/>
          <c:tx>
            <c:strRef>
              <c:f>'14.9'!$J$34</c:f>
              <c:strCache>
                <c:ptCount val="1"/>
              </c:strCache>
            </c:strRef>
          </c:tx>
          <c:invertIfNegative val="0"/>
          <c:cat>
            <c:numRef>
              <c:f>'14.9'!$K$30:$M$30</c:f>
              <c:numCache>
                <c:formatCode>General</c:formatCode>
                <c:ptCount val="3"/>
              </c:numCache>
            </c:numRef>
          </c:cat>
          <c:val>
            <c:numRef>
              <c:f>'14.9'!$K$34:$M$34</c:f>
              <c:numCache>
                <c:formatCode>#,##0.0</c:formatCode>
                <c:ptCount val="3"/>
              </c:numCache>
            </c:numRef>
          </c:val>
        </c:ser>
        <c:ser>
          <c:idx val="4"/>
          <c:order val="4"/>
          <c:tx>
            <c:strRef>
              <c:f>'14.9'!$J$35</c:f>
              <c:strCache>
                <c:ptCount val="1"/>
              </c:strCache>
            </c:strRef>
          </c:tx>
          <c:invertIfNegative val="0"/>
          <c:cat>
            <c:numRef>
              <c:f>'14.9'!$K$30:$M$30</c:f>
              <c:numCache>
                <c:formatCode>General</c:formatCode>
                <c:ptCount val="3"/>
              </c:numCache>
            </c:numRef>
          </c:cat>
          <c:val>
            <c:numRef>
              <c:f>'14.9'!$K$35:$M$35</c:f>
              <c:numCache>
                <c:formatCode>#,##0.0</c:formatCode>
                <c:ptCount val="3"/>
              </c:numCache>
            </c:numRef>
          </c:val>
        </c:ser>
        <c:ser>
          <c:idx val="5"/>
          <c:order val="5"/>
          <c:tx>
            <c:strRef>
              <c:f>'14.9'!$J$36</c:f>
              <c:strCache>
                <c:ptCount val="1"/>
              </c:strCache>
            </c:strRef>
          </c:tx>
          <c:invertIfNegative val="0"/>
          <c:cat>
            <c:numRef>
              <c:f>'14.9'!$K$30:$M$30</c:f>
              <c:numCache>
                <c:formatCode>General</c:formatCode>
                <c:ptCount val="3"/>
              </c:numCache>
            </c:numRef>
          </c:cat>
          <c:val>
            <c:numRef>
              <c:f>'14.9'!$K$36:$M$36</c:f>
              <c:numCache>
                <c:formatCode>#,##0.0</c:formatCode>
                <c:ptCount val="3"/>
              </c:numCache>
            </c:numRef>
          </c:val>
        </c:ser>
        <c:ser>
          <c:idx val="6"/>
          <c:order val="6"/>
          <c:tx>
            <c:strRef>
              <c:f>'14.9'!$J$37</c:f>
              <c:strCache>
                <c:ptCount val="1"/>
              </c:strCache>
            </c:strRef>
          </c:tx>
          <c:invertIfNegative val="0"/>
          <c:cat>
            <c:numRef>
              <c:f>'14.9'!$K$30:$M$30</c:f>
              <c:numCache>
                <c:formatCode>General</c:formatCode>
                <c:ptCount val="3"/>
              </c:numCache>
            </c:numRef>
          </c:cat>
          <c:val>
            <c:numRef>
              <c:f>'14.9'!$K$37:$M$37</c:f>
              <c:numCache>
                <c:formatCode>#,##0.0</c:formatCode>
                <c:ptCount val="3"/>
              </c:numCache>
            </c:numRef>
          </c:val>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#,##0.0</c:formatCode>
                <c:ptCount val="3"/>
              </c:numCache>
            </c:numRef>
          </c:val>
        </c:ser>
        <c:dLbls>
          <c:showLegendKey val="0"/>
          <c:showVal val="0"/>
          <c:showCatName val="0"/>
          <c:showSerName val="0"/>
          <c:showPercent val="0"/>
          <c:showBubbleSize val="0"/>
        </c:dLbls>
        <c:gapWidth val="150"/>
        <c:overlap val="100"/>
        <c:axId val="242759168"/>
        <c:axId val="242760704"/>
      </c:barChart>
      <c:catAx>
        <c:axId val="242759168"/>
        <c:scaling>
          <c:orientation val="minMax"/>
        </c:scaling>
        <c:delete val="0"/>
        <c:axPos val="b"/>
        <c:numFmt formatCode="General" sourceLinked="1"/>
        <c:majorTickMark val="none"/>
        <c:minorTickMark val="none"/>
        <c:tickLblPos val="nextTo"/>
        <c:txPr>
          <a:bodyPr/>
          <a:lstStyle/>
          <a:p>
            <a:pPr>
              <a:defRPr sz="900"/>
            </a:pPr>
            <a:endParaRPr lang="cs-CZ"/>
          </a:p>
        </c:txPr>
        <c:crossAx val="242760704"/>
        <c:crosses val="autoZero"/>
        <c:auto val="1"/>
        <c:lblAlgn val="ctr"/>
        <c:lblOffset val="100"/>
        <c:noMultiLvlLbl val="0"/>
      </c:catAx>
      <c:valAx>
        <c:axId val="242760704"/>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24275916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ser>
        <c:dLbls>
          <c:showLegendKey val="0"/>
          <c:showVal val="0"/>
          <c:showCatName val="0"/>
          <c:showSerName val="0"/>
          <c:showPercent val="0"/>
          <c:showBubbleSize val="0"/>
        </c:dLbls>
        <c:gapWidth val="150"/>
        <c:axId val="242781568"/>
        <c:axId val="242791552"/>
      </c:barChart>
      <c:catAx>
        <c:axId val="242781568"/>
        <c:scaling>
          <c:orientation val="minMax"/>
        </c:scaling>
        <c:delete val="0"/>
        <c:axPos val="l"/>
        <c:numFmt formatCode="General" sourceLinked="1"/>
        <c:majorTickMark val="none"/>
        <c:minorTickMark val="none"/>
        <c:tickLblPos val="nextTo"/>
        <c:txPr>
          <a:bodyPr/>
          <a:lstStyle/>
          <a:p>
            <a:pPr>
              <a:defRPr sz="900"/>
            </a:pPr>
            <a:endParaRPr lang="cs-CZ"/>
          </a:p>
        </c:txPr>
        <c:crossAx val="242791552"/>
        <c:crosses val="autoZero"/>
        <c:auto val="1"/>
        <c:lblAlgn val="ctr"/>
        <c:lblOffset val="100"/>
        <c:noMultiLvlLbl val="0"/>
      </c:catAx>
      <c:valAx>
        <c:axId val="2427915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278156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'14.10'!$J$19:$J$26</c:f>
              <c:numCache>
                <c:formatCode>General</c:formatCode>
                <c:ptCount val="8"/>
              </c:numCache>
            </c:numRef>
          </c:cat>
          <c:val>
            <c:numRef>
              <c:f>'14.10'!$K$19:$K$26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ser>
        <c:dLbls>
          <c:showLegendKey val="0"/>
          <c:showVal val="0"/>
          <c:showCatName val="0"/>
          <c:showSerName val="0"/>
          <c:showPercent val="0"/>
          <c:showBubbleSize val="0"/>
        </c:dLbls>
        <c:gapWidth val="150"/>
        <c:axId val="254640512"/>
        <c:axId val="254642048"/>
      </c:barChart>
      <c:catAx>
        <c:axId val="254640512"/>
        <c:scaling>
          <c:orientation val="maxMin"/>
        </c:scaling>
        <c:delete val="0"/>
        <c:axPos val="l"/>
        <c:numFmt formatCode="0.0" sourceLinked="1"/>
        <c:majorTickMark val="none"/>
        <c:minorTickMark val="none"/>
        <c:tickLblPos val="nextTo"/>
        <c:txPr>
          <a:bodyPr/>
          <a:lstStyle/>
          <a:p>
            <a:pPr>
              <a:defRPr sz="900"/>
            </a:pPr>
            <a:endParaRPr lang="cs-CZ"/>
          </a:p>
        </c:txPr>
        <c:crossAx val="254642048"/>
        <c:crosses val="autoZero"/>
        <c:auto val="1"/>
        <c:lblAlgn val="ctr"/>
        <c:lblOffset val="100"/>
        <c:noMultiLvlLbl val="0"/>
      </c:catAx>
      <c:valAx>
        <c:axId val="2546420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5464051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ser>
        <c:dLbls>
          <c:showLegendKey val="0"/>
          <c:showVal val="0"/>
          <c:showCatName val="0"/>
          <c:showSerName val="0"/>
          <c:showPercent val="0"/>
          <c:showBubbleSize val="0"/>
        </c:dLbls>
        <c:gapWidth val="150"/>
        <c:axId val="264439296"/>
        <c:axId val="264440832"/>
      </c:barChart>
      <c:catAx>
        <c:axId val="264439296"/>
        <c:scaling>
          <c:orientation val="minMax"/>
        </c:scaling>
        <c:delete val="0"/>
        <c:axPos val="l"/>
        <c:numFmt formatCode="General" sourceLinked="1"/>
        <c:majorTickMark val="none"/>
        <c:minorTickMark val="none"/>
        <c:tickLblPos val="nextTo"/>
        <c:txPr>
          <a:bodyPr/>
          <a:lstStyle/>
          <a:p>
            <a:pPr>
              <a:defRPr sz="900"/>
            </a:pPr>
            <a:endParaRPr lang="cs-CZ"/>
          </a:p>
        </c:txPr>
        <c:crossAx val="264440832"/>
        <c:crosses val="autoZero"/>
        <c:auto val="1"/>
        <c:lblAlgn val="ctr"/>
        <c:lblOffset val="100"/>
        <c:noMultiLvlLbl val="0"/>
      </c:catAx>
      <c:valAx>
        <c:axId val="2644408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644392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#,##0.0</c:formatCode>
                <c:ptCount val="3"/>
              </c:numCache>
            </c:numRef>
          </c:val>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#,##0.0</c:formatCode>
                <c:ptCount val="3"/>
              </c:numCache>
            </c:numRef>
          </c:val>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#,##0.0</c:formatCode>
                <c:ptCount val="3"/>
              </c:numCache>
            </c:numRef>
          </c:val>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#,##0.0</c:formatCode>
                <c:ptCount val="3"/>
              </c:numCache>
            </c:numRef>
          </c:val>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#,##0.0</c:formatCode>
                <c:ptCount val="3"/>
              </c:numCache>
            </c:numRef>
          </c:val>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#,##0.0</c:formatCode>
                <c:ptCount val="3"/>
              </c:numCache>
            </c:numRef>
          </c:val>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#,##0.0</c:formatCode>
                <c:ptCount val="3"/>
              </c:numCache>
            </c:numRef>
          </c:val>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#,##0.0</c:formatCode>
                <c:ptCount val="3"/>
              </c:numCache>
            </c:numRef>
          </c:val>
        </c:ser>
        <c:dLbls>
          <c:showLegendKey val="0"/>
          <c:showVal val="0"/>
          <c:showCatName val="0"/>
          <c:showSerName val="0"/>
          <c:showPercent val="0"/>
          <c:showBubbleSize val="0"/>
        </c:dLbls>
        <c:gapWidth val="150"/>
        <c:overlap val="100"/>
        <c:axId val="264503680"/>
        <c:axId val="264505216"/>
      </c:barChart>
      <c:catAx>
        <c:axId val="264503680"/>
        <c:scaling>
          <c:orientation val="minMax"/>
        </c:scaling>
        <c:delete val="0"/>
        <c:axPos val="b"/>
        <c:numFmt formatCode="General" sourceLinked="1"/>
        <c:majorTickMark val="none"/>
        <c:minorTickMark val="none"/>
        <c:tickLblPos val="nextTo"/>
        <c:txPr>
          <a:bodyPr/>
          <a:lstStyle/>
          <a:p>
            <a:pPr>
              <a:defRPr sz="900"/>
            </a:pPr>
            <a:endParaRPr lang="cs-CZ"/>
          </a:p>
        </c:txPr>
        <c:crossAx val="264505216"/>
        <c:crosses val="autoZero"/>
        <c:auto val="1"/>
        <c:lblAlgn val="ctr"/>
        <c:lblOffset val="100"/>
        <c:noMultiLvlLbl val="0"/>
      </c:catAx>
      <c:valAx>
        <c:axId val="26450521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6450368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a:t>
            </a:r>
            <a:r>
              <a:rPr lang="en-US" sz="1000"/>
              <a:t>[</a:t>
            </a:r>
            <a:r>
              <a:rPr lang="cs-CZ" sz="1000"/>
              <a:t>TJ</a:t>
            </a:r>
            <a:r>
              <a:rPr lang="en-US" sz="1000"/>
              <a:t>]</a:t>
            </a:r>
          </a:p>
        </c:rich>
      </c:tx>
      <c:layout/>
      <c:overlay val="0"/>
    </c:title>
    <c:autoTitleDeleted val="0"/>
    <c:plotArea>
      <c:layout>
        <c:manualLayout>
          <c:layoutTarget val="inner"/>
          <c:xMode val="edge"/>
          <c:yMode val="edge"/>
          <c:x val="5.1838093547854083E-2"/>
          <c:y val="0.12187734508007306"/>
          <c:w val="0.93541618173979413"/>
          <c:h val="0.78496549808149885"/>
        </c:manualLayout>
      </c:layout>
      <c:barChart>
        <c:barDir val="col"/>
        <c:grouping val="stacked"/>
        <c:varyColors val="0"/>
        <c:ser>
          <c:idx val="0"/>
          <c:order val="0"/>
          <c:tx>
            <c:strRef>
              <c:f>'4.3'!$A$5</c:f>
              <c:strCache>
                <c:ptCount val="1"/>
                <c:pt idx="0">
                  <c:v>Biomasa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#,##0.0</c:formatCode>
                <c:ptCount val="14"/>
                <c:pt idx="0">
                  <c:v>0</c:v>
                </c:pt>
                <c:pt idx="1">
                  <c:v>226.54086099999992</c:v>
                </c:pt>
                <c:pt idx="2">
                  <c:v>171.37406999999999</c:v>
                </c:pt>
                <c:pt idx="3">
                  <c:v>129.01444100000001</c:v>
                </c:pt>
                <c:pt idx="4">
                  <c:v>403.24483999999995</c:v>
                </c:pt>
                <c:pt idx="5">
                  <c:v>202.27353999999997</c:v>
                </c:pt>
                <c:pt idx="6">
                  <c:v>0.52457999999999994</c:v>
                </c:pt>
                <c:pt idx="7">
                  <c:v>1712.2308790000002</c:v>
                </c:pt>
                <c:pt idx="8">
                  <c:v>46.832909999999991</c:v>
                </c:pt>
                <c:pt idx="9">
                  <c:v>15.973326</c:v>
                </c:pt>
                <c:pt idx="10">
                  <c:v>302.0153949999999</c:v>
                </c:pt>
                <c:pt idx="11">
                  <c:v>239.81579900000003</c:v>
                </c:pt>
                <c:pt idx="12">
                  <c:v>994.65285999999992</c:v>
                </c:pt>
                <c:pt idx="13">
                  <c:v>61.905419999999999</c:v>
                </c:pt>
              </c:numCache>
            </c:numRef>
          </c:val>
        </c:ser>
        <c:ser>
          <c:idx val="1"/>
          <c:order val="1"/>
          <c:tx>
            <c:strRef>
              <c:f>'4.3'!$A$6</c:f>
              <c:strCache>
                <c:ptCount val="1"/>
                <c:pt idx="0">
                  <c:v>Bioplyn</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#,##0.0</c:formatCode>
                <c:ptCount val="14"/>
                <c:pt idx="0">
                  <c:v>37.055800000000005</c:v>
                </c:pt>
                <c:pt idx="1">
                  <c:v>103.50614500000005</c:v>
                </c:pt>
                <c:pt idx="2">
                  <c:v>84.992908000000014</c:v>
                </c:pt>
                <c:pt idx="3">
                  <c:v>19.130596999999998</c:v>
                </c:pt>
                <c:pt idx="4">
                  <c:v>179.99543700000001</c:v>
                </c:pt>
                <c:pt idx="5">
                  <c:v>104.36874900000001</c:v>
                </c:pt>
                <c:pt idx="6">
                  <c:v>10.645923000000003</c:v>
                </c:pt>
                <c:pt idx="7">
                  <c:v>88.01303399999999</c:v>
                </c:pt>
                <c:pt idx="8">
                  <c:v>97.257711000000029</c:v>
                </c:pt>
                <c:pt idx="9">
                  <c:v>101.16408399999996</c:v>
                </c:pt>
                <c:pt idx="10">
                  <c:v>105.452941</c:v>
                </c:pt>
                <c:pt idx="11">
                  <c:v>133.23737800000004</c:v>
                </c:pt>
                <c:pt idx="12">
                  <c:v>29.523803999999995</c:v>
                </c:pt>
                <c:pt idx="13">
                  <c:v>34.135147999999994</c:v>
                </c:pt>
              </c:numCache>
            </c:numRef>
          </c:val>
        </c:ser>
        <c:ser>
          <c:idx val="2"/>
          <c:order val="2"/>
          <c:tx>
            <c:strRef>
              <c:f>'4.3'!$A$7</c:f>
              <c:strCache>
                <c:ptCount val="1"/>
                <c:pt idx="0">
                  <c:v>Černé uhlí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#,##0.0</c:formatCode>
                <c:ptCount val="14"/>
                <c:pt idx="0">
                  <c:v>0</c:v>
                </c:pt>
                <c:pt idx="1">
                  <c:v>0</c:v>
                </c:pt>
                <c:pt idx="2">
                  <c:v>0</c:v>
                </c:pt>
                <c:pt idx="3">
                  <c:v>0</c:v>
                </c:pt>
                <c:pt idx="4">
                  <c:v>0</c:v>
                </c:pt>
                <c:pt idx="5">
                  <c:v>4.2808400000000004</c:v>
                </c:pt>
                <c:pt idx="6">
                  <c:v>0</c:v>
                </c:pt>
                <c:pt idx="7">
                  <c:v>4807.5445940000018</c:v>
                </c:pt>
                <c:pt idx="8">
                  <c:v>444.36930799999993</c:v>
                </c:pt>
                <c:pt idx="9">
                  <c:v>195.93671599999999</c:v>
                </c:pt>
                <c:pt idx="10">
                  <c:v>0</c:v>
                </c:pt>
                <c:pt idx="11">
                  <c:v>0</c:v>
                </c:pt>
                <c:pt idx="12">
                  <c:v>0</c:v>
                </c:pt>
                <c:pt idx="13">
                  <c:v>112.36144999999999</c:v>
                </c:pt>
              </c:numCache>
            </c:numRef>
          </c:val>
        </c:ser>
        <c:ser>
          <c:idx val="3"/>
          <c:order val="3"/>
          <c:tx>
            <c:strRef>
              <c:f>'4.3'!$A$8</c:f>
              <c:strCache>
                <c:ptCount val="1"/>
                <c:pt idx="0">
                  <c:v>Elektrická energie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#,##0.0</c:formatCode>
                <c:ptCount val="14"/>
                <c:pt idx="0">
                  <c:v>6.18</c:v>
                </c:pt>
                <c:pt idx="1">
                  <c:v>5.3369E-2</c:v>
                </c:pt>
                <c:pt idx="2">
                  <c:v>2.3420000000000001</c:v>
                </c:pt>
                <c:pt idx="3">
                  <c:v>0</c:v>
                </c:pt>
                <c:pt idx="4">
                  <c:v>2.7E-2</c:v>
                </c:pt>
                <c:pt idx="5">
                  <c:v>0</c:v>
                </c:pt>
                <c:pt idx="6">
                  <c:v>0</c:v>
                </c:pt>
                <c:pt idx="7">
                  <c:v>0.56304700000000008</c:v>
                </c:pt>
                <c:pt idx="8">
                  <c:v>0</c:v>
                </c:pt>
                <c:pt idx="9">
                  <c:v>0</c:v>
                </c:pt>
                <c:pt idx="10">
                  <c:v>1.2045239999999999</c:v>
                </c:pt>
                <c:pt idx="11">
                  <c:v>0</c:v>
                </c:pt>
                <c:pt idx="12">
                  <c:v>0</c:v>
                </c:pt>
                <c:pt idx="13">
                  <c:v>2.5899999999999999E-2</c:v>
                </c:pt>
              </c:numCache>
            </c:numRef>
          </c:val>
        </c:ser>
        <c:ser>
          <c:idx val="4"/>
          <c:order val="4"/>
          <c:tx>
            <c:strRef>
              <c:f>'4.3'!$A$9</c:f>
              <c:strCache>
                <c:ptCount val="1"/>
                <c:pt idx="0">
                  <c:v>Energie prostředí (tepelné čerpadlo)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#,##0.0</c:formatCode>
                <c:ptCount val="14"/>
                <c:pt idx="0">
                  <c:v>0.57199999999999995</c:v>
                </c:pt>
                <c:pt idx="1">
                  <c:v>2.7347E-2</c:v>
                </c:pt>
                <c:pt idx="2">
                  <c:v>0.217</c:v>
                </c:pt>
                <c:pt idx="3">
                  <c:v>1.1649699999999998</c:v>
                </c:pt>
                <c:pt idx="4">
                  <c:v>0</c:v>
                </c:pt>
                <c:pt idx="5">
                  <c:v>0</c:v>
                </c:pt>
                <c:pt idx="6">
                  <c:v>0</c:v>
                </c:pt>
                <c:pt idx="7">
                  <c:v>0</c:v>
                </c:pt>
                <c:pt idx="8">
                  <c:v>0</c:v>
                </c:pt>
                <c:pt idx="9">
                  <c:v>0</c:v>
                </c:pt>
                <c:pt idx="10">
                  <c:v>0</c:v>
                </c:pt>
                <c:pt idx="11">
                  <c:v>0</c:v>
                </c:pt>
                <c:pt idx="12">
                  <c:v>1.1035500000000003</c:v>
                </c:pt>
                <c:pt idx="13">
                  <c:v>0</c:v>
                </c:pt>
              </c:numCache>
            </c:numRef>
          </c:val>
        </c:ser>
        <c:ser>
          <c:idx val="5"/>
          <c:order val="5"/>
          <c:tx>
            <c:strRef>
              <c:f>'4.3'!$A$10</c:f>
              <c:strCache>
                <c:ptCount val="1"/>
                <c:pt idx="0">
                  <c:v>Energie Slunce (solární kolektor)</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#,##0.0</c:formatCode>
                <c:ptCount val="14"/>
                <c:pt idx="0">
                  <c:v>0</c:v>
                </c:pt>
                <c:pt idx="1">
                  <c:v>0</c:v>
                </c:pt>
                <c:pt idx="2">
                  <c:v>1.6E-2</c:v>
                </c:pt>
                <c:pt idx="3">
                  <c:v>5.0000000000000001E-3</c:v>
                </c:pt>
                <c:pt idx="4">
                  <c:v>1.8600000000000002E-2</c:v>
                </c:pt>
                <c:pt idx="5">
                  <c:v>0</c:v>
                </c:pt>
                <c:pt idx="6">
                  <c:v>0</c:v>
                </c:pt>
                <c:pt idx="7">
                  <c:v>0</c:v>
                </c:pt>
                <c:pt idx="8">
                  <c:v>0</c:v>
                </c:pt>
                <c:pt idx="9">
                  <c:v>0</c:v>
                </c:pt>
                <c:pt idx="10">
                  <c:v>0</c:v>
                </c:pt>
                <c:pt idx="11">
                  <c:v>0</c:v>
                </c:pt>
                <c:pt idx="12">
                  <c:v>9.5899999999999996E-3</c:v>
                </c:pt>
                <c:pt idx="13">
                  <c:v>0</c:v>
                </c:pt>
              </c:numCache>
            </c:numRef>
          </c:val>
        </c:ser>
        <c:ser>
          <c:idx val="6"/>
          <c:order val="6"/>
          <c:tx>
            <c:strRef>
              <c:f>'4.3'!$A$11</c:f>
              <c:strCache>
                <c:ptCount val="1"/>
                <c:pt idx="0">
                  <c:v>Hnědé uhlí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#,##0.0</c:formatCode>
                <c:ptCount val="14"/>
                <c:pt idx="0">
                  <c:v>0</c:v>
                </c:pt>
                <c:pt idx="1">
                  <c:v>1538.608483</c:v>
                </c:pt>
                <c:pt idx="2">
                  <c:v>1.83504</c:v>
                </c:pt>
                <c:pt idx="3">
                  <c:v>3694.3176990000002</c:v>
                </c:pt>
                <c:pt idx="4">
                  <c:v>155.93552299999999</c:v>
                </c:pt>
                <c:pt idx="5">
                  <c:v>843.10162000000003</c:v>
                </c:pt>
                <c:pt idx="6">
                  <c:v>41.796077999999994</c:v>
                </c:pt>
                <c:pt idx="7">
                  <c:v>357.75197800000007</c:v>
                </c:pt>
                <c:pt idx="8">
                  <c:v>783.75079600000004</c:v>
                </c:pt>
                <c:pt idx="9">
                  <c:v>1502.9826869999999</c:v>
                </c:pt>
                <c:pt idx="10">
                  <c:v>1003.6053900000001</c:v>
                </c:pt>
                <c:pt idx="11">
                  <c:v>5287.6042339999985</c:v>
                </c:pt>
                <c:pt idx="12">
                  <c:v>5691.0126600000003</c:v>
                </c:pt>
                <c:pt idx="13">
                  <c:v>1002.1480799999999</c:v>
                </c:pt>
              </c:numCache>
            </c:numRef>
          </c:val>
        </c:ser>
        <c:ser>
          <c:idx val="7"/>
          <c:order val="7"/>
          <c:tx>
            <c:strRef>
              <c:f>'4.3'!$A$12</c:f>
              <c:strCache>
                <c:ptCount val="1"/>
                <c:pt idx="0">
                  <c:v>Jaderné palivo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#,##0.0</c:formatCode>
                <c:ptCount val="14"/>
                <c:pt idx="0">
                  <c:v>0</c:v>
                </c:pt>
                <c:pt idx="1">
                  <c:v>169.846</c:v>
                </c:pt>
                <c:pt idx="2">
                  <c:v>0</c:v>
                </c:pt>
                <c:pt idx="3">
                  <c:v>0</c:v>
                </c:pt>
                <c:pt idx="4">
                  <c:v>138.584</c:v>
                </c:pt>
                <c:pt idx="5">
                  <c:v>0</c:v>
                </c:pt>
                <c:pt idx="6">
                  <c:v>0</c:v>
                </c:pt>
                <c:pt idx="7">
                  <c:v>0</c:v>
                </c:pt>
                <c:pt idx="8">
                  <c:v>0</c:v>
                </c:pt>
                <c:pt idx="9">
                  <c:v>0</c:v>
                </c:pt>
                <c:pt idx="10">
                  <c:v>0</c:v>
                </c:pt>
                <c:pt idx="11">
                  <c:v>0</c:v>
                </c:pt>
                <c:pt idx="12">
                  <c:v>0</c:v>
                </c:pt>
                <c:pt idx="13">
                  <c:v>0</c:v>
                </c:pt>
              </c:numCache>
            </c:numRef>
          </c:val>
        </c:ser>
        <c:ser>
          <c:idx val="8"/>
          <c:order val="8"/>
          <c:tx>
            <c:strRef>
              <c:f>'4.3'!$A$13</c:f>
              <c:strCache>
                <c:ptCount val="1"/>
                <c:pt idx="0">
                  <c:v>Koks</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#,##0.0</c:formatCode>
                <c:ptCount val="14"/>
                <c:pt idx="0">
                  <c:v>0</c:v>
                </c:pt>
                <c:pt idx="1">
                  <c:v>0</c:v>
                </c:pt>
                <c:pt idx="2">
                  <c:v>0</c:v>
                </c:pt>
                <c:pt idx="3">
                  <c:v>0</c:v>
                </c:pt>
                <c:pt idx="4">
                  <c:v>0</c:v>
                </c:pt>
                <c:pt idx="5">
                  <c:v>0</c:v>
                </c:pt>
                <c:pt idx="6">
                  <c:v>0</c:v>
                </c:pt>
                <c:pt idx="7">
                  <c:v>9.5147999999999996E-2</c:v>
                </c:pt>
                <c:pt idx="8">
                  <c:v>0</c:v>
                </c:pt>
                <c:pt idx="9">
                  <c:v>0</c:v>
                </c:pt>
                <c:pt idx="10">
                  <c:v>0</c:v>
                </c:pt>
                <c:pt idx="11">
                  <c:v>0.2094</c:v>
                </c:pt>
                <c:pt idx="12">
                  <c:v>0</c:v>
                </c:pt>
                <c:pt idx="13">
                  <c:v>0</c:v>
                </c:pt>
              </c:numCache>
            </c:numRef>
          </c:val>
        </c:ser>
        <c:ser>
          <c:idx val="9"/>
          <c:order val="9"/>
          <c:tx>
            <c:strRef>
              <c:f>'4.3'!$A$14</c:f>
              <c:strCache>
                <c:ptCount val="1"/>
                <c:pt idx="0">
                  <c:v>Odpadní teplo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#,##0.0</c:formatCode>
                <c:ptCount val="14"/>
                <c:pt idx="0">
                  <c:v>0</c:v>
                </c:pt>
                <c:pt idx="1">
                  <c:v>0</c:v>
                </c:pt>
                <c:pt idx="2">
                  <c:v>25.76117</c:v>
                </c:pt>
                <c:pt idx="3">
                  <c:v>3.3668</c:v>
                </c:pt>
                <c:pt idx="4">
                  <c:v>8.8460000000000001</c:v>
                </c:pt>
                <c:pt idx="5">
                  <c:v>0.95775999999999994</c:v>
                </c:pt>
                <c:pt idx="6">
                  <c:v>1.0201</c:v>
                </c:pt>
                <c:pt idx="7">
                  <c:v>264.99162000000001</c:v>
                </c:pt>
                <c:pt idx="8">
                  <c:v>156.76674</c:v>
                </c:pt>
                <c:pt idx="9">
                  <c:v>0</c:v>
                </c:pt>
                <c:pt idx="10">
                  <c:v>0</c:v>
                </c:pt>
                <c:pt idx="11">
                  <c:v>1076.813521</c:v>
                </c:pt>
                <c:pt idx="12">
                  <c:v>297.38265000000001</c:v>
                </c:pt>
                <c:pt idx="13">
                  <c:v>54.722000000000001</c:v>
                </c:pt>
              </c:numCache>
            </c:numRef>
          </c:val>
        </c:ser>
        <c:ser>
          <c:idx val="10"/>
          <c:order val="10"/>
          <c:tx>
            <c:strRef>
              <c:f>'4.3'!$A$15</c:f>
              <c:strCache>
                <c:ptCount val="1"/>
                <c:pt idx="0">
                  <c:v>Ostatní kapalná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#,##0.0</c:formatCode>
                <c:ptCount val="14"/>
                <c:pt idx="0">
                  <c:v>0</c:v>
                </c:pt>
                <c:pt idx="1">
                  <c:v>0.01</c:v>
                </c:pt>
                <c:pt idx="2">
                  <c:v>0</c:v>
                </c:pt>
                <c:pt idx="3">
                  <c:v>0.79539000000000004</c:v>
                </c:pt>
                <c:pt idx="4">
                  <c:v>0</c:v>
                </c:pt>
                <c:pt idx="5">
                  <c:v>0</c:v>
                </c:pt>
                <c:pt idx="6">
                  <c:v>0</c:v>
                </c:pt>
                <c:pt idx="7">
                  <c:v>0</c:v>
                </c:pt>
                <c:pt idx="8">
                  <c:v>13.181576999999999</c:v>
                </c:pt>
                <c:pt idx="9">
                  <c:v>0</c:v>
                </c:pt>
                <c:pt idx="10">
                  <c:v>0</c:v>
                </c:pt>
                <c:pt idx="11">
                  <c:v>10.199446</c:v>
                </c:pt>
                <c:pt idx="12">
                  <c:v>0</c:v>
                </c:pt>
                <c:pt idx="13">
                  <c:v>138.261</c:v>
                </c:pt>
              </c:numCache>
            </c:numRef>
          </c:val>
        </c:ser>
        <c:ser>
          <c:idx val="11"/>
          <c:order val="11"/>
          <c:tx>
            <c:strRef>
              <c:f>'4.3'!$A$16</c:f>
              <c:strCache>
                <c:ptCount val="1"/>
                <c:pt idx="0">
                  <c:v>Ostatní pevná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#,##0.0</c:formatCode>
                <c:ptCount val="14"/>
                <c:pt idx="0">
                  <c:v>393.82496999999995</c:v>
                </c:pt>
                <c:pt idx="1">
                  <c:v>2.4710000000000001</c:v>
                </c:pt>
                <c:pt idx="2">
                  <c:v>375.608</c:v>
                </c:pt>
                <c:pt idx="3">
                  <c:v>0</c:v>
                </c:pt>
                <c:pt idx="4">
                  <c:v>2.5550000000000002</c:v>
                </c:pt>
                <c:pt idx="5">
                  <c:v>0</c:v>
                </c:pt>
                <c:pt idx="6">
                  <c:v>224.815</c:v>
                </c:pt>
                <c:pt idx="7">
                  <c:v>36.894798000000002</c:v>
                </c:pt>
                <c:pt idx="8">
                  <c:v>0</c:v>
                </c:pt>
                <c:pt idx="9">
                  <c:v>1.7398799999999999</c:v>
                </c:pt>
                <c:pt idx="10">
                  <c:v>102.283266</c:v>
                </c:pt>
                <c:pt idx="11">
                  <c:v>33.709895952796344</c:v>
                </c:pt>
                <c:pt idx="12">
                  <c:v>14.319317</c:v>
                </c:pt>
                <c:pt idx="13">
                  <c:v>20.573599999999999</c:v>
                </c:pt>
              </c:numCache>
            </c:numRef>
          </c:val>
        </c:ser>
        <c:ser>
          <c:idx val="12"/>
          <c:order val="12"/>
          <c:tx>
            <c:strRef>
              <c:f>'4.3'!$A$17</c:f>
              <c:strCache>
                <c:ptCount val="1"/>
                <c:pt idx="0">
                  <c:v>Ostatní plyny</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#,##0.0</c:formatCode>
                <c:ptCount val="14"/>
                <c:pt idx="0">
                  <c:v>0</c:v>
                </c:pt>
                <c:pt idx="1">
                  <c:v>0.33029599999999998</c:v>
                </c:pt>
                <c:pt idx="2">
                  <c:v>0</c:v>
                </c:pt>
                <c:pt idx="3">
                  <c:v>416.19435999999996</c:v>
                </c:pt>
                <c:pt idx="4">
                  <c:v>0</c:v>
                </c:pt>
                <c:pt idx="5">
                  <c:v>0</c:v>
                </c:pt>
                <c:pt idx="6">
                  <c:v>0</c:v>
                </c:pt>
                <c:pt idx="7">
                  <c:v>1540.1777939999999</c:v>
                </c:pt>
                <c:pt idx="8">
                  <c:v>0</c:v>
                </c:pt>
                <c:pt idx="9">
                  <c:v>0</c:v>
                </c:pt>
                <c:pt idx="10">
                  <c:v>0.505</c:v>
                </c:pt>
                <c:pt idx="11">
                  <c:v>347.78679</c:v>
                </c:pt>
                <c:pt idx="12">
                  <c:v>228.668184</c:v>
                </c:pt>
                <c:pt idx="13">
                  <c:v>265.47800000000001</c:v>
                </c:pt>
              </c:numCache>
            </c:numRef>
          </c:val>
        </c:ser>
        <c:ser>
          <c:idx val="13"/>
          <c:order val="13"/>
          <c:tx>
            <c:strRef>
              <c:f>'4.3'!$A$18</c:f>
              <c:strCache>
                <c:ptCount val="1"/>
                <c:pt idx="0">
                  <c:v>Ostatní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14"/>
          <c:order val="14"/>
          <c:tx>
            <c:strRef>
              <c:f>'4.3'!$A$19</c:f>
              <c:strCache>
                <c:ptCount val="1"/>
                <c:pt idx="0">
                  <c:v>Topné oleje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#,##0.0</c:formatCode>
                <c:ptCount val="14"/>
                <c:pt idx="0">
                  <c:v>0.94753399999999999</c:v>
                </c:pt>
                <c:pt idx="1">
                  <c:v>3.2919689999999995</c:v>
                </c:pt>
                <c:pt idx="2">
                  <c:v>12.160428</c:v>
                </c:pt>
                <c:pt idx="3">
                  <c:v>0.36436000000000002</c:v>
                </c:pt>
                <c:pt idx="4">
                  <c:v>0.84995200000000004</c:v>
                </c:pt>
                <c:pt idx="5">
                  <c:v>0.114631</c:v>
                </c:pt>
                <c:pt idx="6">
                  <c:v>3.0600000000000002E-2</c:v>
                </c:pt>
                <c:pt idx="7">
                  <c:v>1.228793</c:v>
                </c:pt>
                <c:pt idx="8">
                  <c:v>8.9012079999999969</c:v>
                </c:pt>
                <c:pt idx="9">
                  <c:v>0.98307499999999992</c:v>
                </c:pt>
                <c:pt idx="10">
                  <c:v>2.6139599999999996</c:v>
                </c:pt>
                <c:pt idx="11">
                  <c:v>3.399464</c:v>
                </c:pt>
                <c:pt idx="12">
                  <c:v>21.820919</c:v>
                </c:pt>
                <c:pt idx="13">
                  <c:v>0.43085199999999996</c:v>
                </c:pt>
              </c:numCache>
            </c:numRef>
          </c:val>
        </c:ser>
        <c:ser>
          <c:idx val="15"/>
          <c:order val="15"/>
          <c:tx>
            <c:strRef>
              <c:f>'4.3'!$A$20</c:f>
              <c:strCache>
                <c:ptCount val="1"/>
                <c:pt idx="0">
                  <c:v>Zemní plyn</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#,##0.0</c:formatCode>
                <c:ptCount val="14"/>
                <c:pt idx="0">
                  <c:v>1348.7995290000001</c:v>
                </c:pt>
                <c:pt idx="1">
                  <c:v>189.09108300000003</c:v>
                </c:pt>
                <c:pt idx="2">
                  <c:v>2036.2847181999996</c:v>
                </c:pt>
                <c:pt idx="3">
                  <c:v>240.26763109999996</c:v>
                </c:pt>
                <c:pt idx="4">
                  <c:v>228.10618960000002</c:v>
                </c:pt>
                <c:pt idx="5">
                  <c:v>493.22527199999956</c:v>
                </c:pt>
                <c:pt idx="6">
                  <c:v>542.79579099999978</c:v>
                </c:pt>
                <c:pt idx="7">
                  <c:v>661.93140099999982</c:v>
                </c:pt>
                <c:pt idx="8">
                  <c:v>664.04533099999992</c:v>
                </c:pt>
                <c:pt idx="9">
                  <c:v>204.30094899999997</c:v>
                </c:pt>
                <c:pt idx="10">
                  <c:v>288.58598600000005</c:v>
                </c:pt>
                <c:pt idx="11">
                  <c:v>2051.6844544472033</c:v>
                </c:pt>
                <c:pt idx="12">
                  <c:v>499.79626800000005</c:v>
                </c:pt>
                <c:pt idx="13">
                  <c:v>580.55018999999993</c:v>
                </c:pt>
              </c:numCache>
            </c:numRef>
          </c:val>
        </c:ser>
        <c:dLbls>
          <c:showLegendKey val="0"/>
          <c:showVal val="0"/>
          <c:showCatName val="0"/>
          <c:showSerName val="0"/>
          <c:showPercent val="0"/>
          <c:showBubbleSize val="0"/>
        </c:dLbls>
        <c:gapWidth val="104"/>
        <c:overlap val="100"/>
        <c:axId val="283385856"/>
        <c:axId val="283387392"/>
      </c:barChart>
      <c:catAx>
        <c:axId val="283385856"/>
        <c:scaling>
          <c:orientation val="minMax"/>
        </c:scaling>
        <c:delete val="0"/>
        <c:axPos val="b"/>
        <c:majorTickMark val="none"/>
        <c:minorTickMark val="none"/>
        <c:tickLblPos val="low"/>
        <c:txPr>
          <a:bodyPr rot="0" vert="horz"/>
          <a:lstStyle/>
          <a:p>
            <a:pPr>
              <a:defRPr sz="900"/>
            </a:pPr>
            <a:endParaRPr lang="cs-CZ"/>
          </a:p>
        </c:txPr>
        <c:crossAx val="283387392"/>
        <c:crosses val="autoZero"/>
        <c:auto val="1"/>
        <c:lblAlgn val="ctr"/>
        <c:lblOffset val="100"/>
        <c:noMultiLvlLbl val="0"/>
      </c:catAx>
      <c:valAx>
        <c:axId val="283387392"/>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83385856"/>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ser>
        <c:dLbls>
          <c:showLegendKey val="0"/>
          <c:showVal val="0"/>
          <c:showCatName val="0"/>
          <c:showSerName val="0"/>
          <c:showPercent val="0"/>
          <c:showBubbleSize val="0"/>
        </c:dLbls>
        <c:gapWidth val="150"/>
        <c:axId val="264521984"/>
        <c:axId val="264531968"/>
      </c:barChart>
      <c:catAx>
        <c:axId val="264521984"/>
        <c:scaling>
          <c:orientation val="minMax"/>
        </c:scaling>
        <c:delete val="0"/>
        <c:axPos val="l"/>
        <c:numFmt formatCode="General" sourceLinked="1"/>
        <c:majorTickMark val="none"/>
        <c:minorTickMark val="none"/>
        <c:tickLblPos val="nextTo"/>
        <c:txPr>
          <a:bodyPr/>
          <a:lstStyle/>
          <a:p>
            <a:pPr>
              <a:defRPr sz="900"/>
            </a:pPr>
            <a:endParaRPr lang="cs-CZ"/>
          </a:p>
        </c:txPr>
        <c:crossAx val="264531968"/>
        <c:crosses val="autoZero"/>
        <c:auto val="1"/>
        <c:lblAlgn val="ctr"/>
        <c:lblOffset val="100"/>
        <c:noMultiLvlLbl val="0"/>
      </c:catAx>
      <c:valAx>
        <c:axId val="2645319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645219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'14.11'!$J$19:$J$26</c:f>
              <c:numCache>
                <c:formatCode>General</c:formatCode>
                <c:ptCount val="8"/>
              </c:numCache>
            </c:numRef>
          </c:cat>
          <c:val>
            <c:numRef>
              <c:f>'14.11'!$K$19:$K$26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ser>
        <c:dLbls>
          <c:showLegendKey val="0"/>
          <c:showVal val="0"/>
          <c:showCatName val="0"/>
          <c:showSerName val="0"/>
          <c:showPercent val="0"/>
          <c:showBubbleSize val="0"/>
        </c:dLbls>
        <c:gapWidth val="150"/>
        <c:axId val="239775104"/>
        <c:axId val="239793280"/>
      </c:barChart>
      <c:catAx>
        <c:axId val="239775104"/>
        <c:scaling>
          <c:orientation val="maxMin"/>
        </c:scaling>
        <c:delete val="0"/>
        <c:axPos val="l"/>
        <c:numFmt formatCode="0.0" sourceLinked="1"/>
        <c:majorTickMark val="none"/>
        <c:minorTickMark val="none"/>
        <c:tickLblPos val="nextTo"/>
        <c:txPr>
          <a:bodyPr/>
          <a:lstStyle/>
          <a:p>
            <a:pPr>
              <a:defRPr sz="900"/>
            </a:pPr>
            <a:endParaRPr lang="cs-CZ"/>
          </a:p>
        </c:txPr>
        <c:crossAx val="239793280"/>
        <c:crosses val="autoZero"/>
        <c:auto val="1"/>
        <c:lblAlgn val="ctr"/>
        <c:lblOffset val="100"/>
        <c:noMultiLvlLbl val="0"/>
      </c:catAx>
      <c:valAx>
        <c:axId val="2397932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977510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ser>
        <c:dLbls>
          <c:showLegendKey val="0"/>
          <c:showVal val="0"/>
          <c:showCatName val="0"/>
          <c:showSerName val="0"/>
          <c:showPercent val="0"/>
          <c:showBubbleSize val="0"/>
        </c:dLbls>
        <c:gapWidth val="150"/>
        <c:axId val="240239360"/>
        <c:axId val="240240896"/>
      </c:barChart>
      <c:catAx>
        <c:axId val="240239360"/>
        <c:scaling>
          <c:orientation val="minMax"/>
        </c:scaling>
        <c:delete val="0"/>
        <c:axPos val="l"/>
        <c:numFmt formatCode="General" sourceLinked="1"/>
        <c:majorTickMark val="none"/>
        <c:minorTickMark val="none"/>
        <c:tickLblPos val="nextTo"/>
        <c:txPr>
          <a:bodyPr/>
          <a:lstStyle/>
          <a:p>
            <a:pPr>
              <a:defRPr sz="900"/>
            </a:pPr>
            <a:endParaRPr lang="cs-CZ"/>
          </a:p>
        </c:txPr>
        <c:crossAx val="240240896"/>
        <c:crosses val="autoZero"/>
        <c:auto val="1"/>
        <c:lblAlgn val="ctr"/>
        <c:lblOffset val="100"/>
        <c:noMultiLvlLbl val="0"/>
      </c:catAx>
      <c:valAx>
        <c:axId val="2402408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02393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#,##0.0</c:formatCode>
                <c:ptCount val="3"/>
              </c:numCache>
            </c:numRef>
          </c:val>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#,##0.0</c:formatCode>
                <c:ptCount val="3"/>
              </c:numCache>
            </c:numRef>
          </c:val>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#,##0.0</c:formatCode>
                <c:ptCount val="3"/>
              </c:numCache>
            </c:numRef>
          </c:val>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#,##0.0</c:formatCode>
                <c:ptCount val="3"/>
              </c:numCache>
            </c:numRef>
          </c:val>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#,##0.0</c:formatCode>
                <c:ptCount val="3"/>
              </c:numCache>
            </c:numRef>
          </c:val>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#,##0.0</c:formatCode>
                <c:ptCount val="3"/>
              </c:numCache>
            </c:numRef>
          </c:val>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#,##0.0</c:formatCode>
                <c:ptCount val="3"/>
              </c:numCache>
            </c:numRef>
          </c:val>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#,##0.0</c:formatCode>
                <c:ptCount val="3"/>
              </c:numCache>
            </c:numRef>
          </c:val>
        </c:ser>
        <c:dLbls>
          <c:showLegendKey val="0"/>
          <c:showVal val="0"/>
          <c:showCatName val="0"/>
          <c:showSerName val="0"/>
          <c:showPercent val="0"/>
          <c:showBubbleSize val="0"/>
        </c:dLbls>
        <c:gapWidth val="150"/>
        <c:overlap val="100"/>
        <c:axId val="239951232"/>
        <c:axId val="239953024"/>
      </c:barChart>
      <c:catAx>
        <c:axId val="239951232"/>
        <c:scaling>
          <c:orientation val="minMax"/>
        </c:scaling>
        <c:delete val="0"/>
        <c:axPos val="b"/>
        <c:numFmt formatCode="General" sourceLinked="1"/>
        <c:majorTickMark val="none"/>
        <c:minorTickMark val="none"/>
        <c:tickLblPos val="nextTo"/>
        <c:txPr>
          <a:bodyPr/>
          <a:lstStyle/>
          <a:p>
            <a:pPr>
              <a:defRPr sz="900"/>
            </a:pPr>
            <a:endParaRPr lang="cs-CZ"/>
          </a:p>
        </c:txPr>
        <c:crossAx val="239953024"/>
        <c:crosses val="autoZero"/>
        <c:auto val="1"/>
        <c:lblAlgn val="ctr"/>
        <c:lblOffset val="100"/>
        <c:noMultiLvlLbl val="0"/>
      </c:catAx>
      <c:valAx>
        <c:axId val="23995302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9512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ser>
        <c:dLbls>
          <c:showLegendKey val="0"/>
          <c:showVal val="0"/>
          <c:showCatName val="0"/>
          <c:showSerName val="0"/>
          <c:showPercent val="0"/>
          <c:showBubbleSize val="0"/>
        </c:dLbls>
        <c:gapWidth val="150"/>
        <c:axId val="250545664"/>
        <c:axId val="250547200"/>
      </c:barChart>
      <c:catAx>
        <c:axId val="250545664"/>
        <c:scaling>
          <c:orientation val="minMax"/>
        </c:scaling>
        <c:delete val="0"/>
        <c:axPos val="l"/>
        <c:numFmt formatCode="General" sourceLinked="1"/>
        <c:majorTickMark val="none"/>
        <c:minorTickMark val="none"/>
        <c:tickLblPos val="nextTo"/>
        <c:txPr>
          <a:bodyPr/>
          <a:lstStyle/>
          <a:p>
            <a:pPr>
              <a:defRPr sz="900"/>
            </a:pPr>
            <a:endParaRPr lang="cs-CZ"/>
          </a:p>
        </c:txPr>
        <c:crossAx val="250547200"/>
        <c:crosses val="autoZero"/>
        <c:auto val="1"/>
        <c:lblAlgn val="ctr"/>
        <c:lblOffset val="100"/>
        <c:noMultiLvlLbl val="0"/>
      </c:catAx>
      <c:valAx>
        <c:axId val="2505472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505456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'14.12'!$J$19:$J$26</c:f>
              <c:numCache>
                <c:formatCode>General</c:formatCode>
                <c:ptCount val="8"/>
              </c:numCache>
            </c:numRef>
          </c:cat>
          <c:val>
            <c:numRef>
              <c:f>'14.12'!$K$19:$K$26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ser>
        <c:dLbls>
          <c:showLegendKey val="0"/>
          <c:showVal val="0"/>
          <c:showCatName val="0"/>
          <c:showSerName val="0"/>
          <c:showPercent val="0"/>
          <c:showBubbleSize val="0"/>
        </c:dLbls>
        <c:gapWidth val="150"/>
        <c:axId val="265365376"/>
        <c:axId val="265366912"/>
      </c:barChart>
      <c:catAx>
        <c:axId val="265365376"/>
        <c:scaling>
          <c:orientation val="maxMin"/>
        </c:scaling>
        <c:delete val="0"/>
        <c:axPos val="l"/>
        <c:numFmt formatCode="0.0" sourceLinked="1"/>
        <c:majorTickMark val="none"/>
        <c:minorTickMark val="none"/>
        <c:tickLblPos val="nextTo"/>
        <c:txPr>
          <a:bodyPr/>
          <a:lstStyle/>
          <a:p>
            <a:pPr>
              <a:defRPr sz="900"/>
            </a:pPr>
            <a:endParaRPr lang="cs-CZ"/>
          </a:p>
        </c:txPr>
        <c:crossAx val="265366912"/>
        <c:crosses val="autoZero"/>
        <c:auto val="1"/>
        <c:lblAlgn val="ctr"/>
        <c:lblOffset val="100"/>
        <c:noMultiLvlLbl val="0"/>
      </c:catAx>
      <c:valAx>
        <c:axId val="26536691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6536537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ser>
        <c:dLbls>
          <c:showLegendKey val="0"/>
          <c:showVal val="0"/>
          <c:showCatName val="0"/>
          <c:showSerName val="0"/>
          <c:showPercent val="0"/>
          <c:showBubbleSize val="0"/>
        </c:dLbls>
        <c:gapWidth val="150"/>
        <c:axId val="265382912"/>
        <c:axId val="265384704"/>
      </c:barChart>
      <c:catAx>
        <c:axId val="265382912"/>
        <c:scaling>
          <c:orientation val="minMax"/>
        </c:scaling>
        <c:delete val="0"/>
        <c:axPos val="l"/>
        <c:numFmt formatCode="General" sourceLinked="1"/>
        <c:majorTickMark val="none"/>
        <c:minorTickMark val="none"/>
        <c:tickLblPos val="nextTo"/>
        <c:txPr>
          <a:bodyPr/>
          <a:lstStyle/>
          <a:p>
            <a:pPr>
              <a:defRPr sz="900"/>
            </a:pPr>
            <a:endParaRPr lang="cs-CZ"/>
          </a:p>
        </c:txPr>
        <c:crossAx val="265384704"/>
        <c:crosses val="autoZero"/>
        <c:auto val="1"/>
        <c:lblAlgn val="ctr"/>
        <c:lblOffset val="100"/>
        <c:noMultiLvlLbl val="0"/>
      </c:catAx>
      <c:valAx>
        <c:axId val="2653847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653829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#,##0.0</c:formatCode>
                <c:ptCount val="3"/>
              </c:numCache>
            </c:numRef>
          </c:val>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#,##0.0</c:formatCode>
                <c:ptCount val="3"/>
              </c:numCache>
            </c:numRef>
          </c:val>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#,##0.0</c:formatCode>
                <c:ptCount val="3"/>
              </c:numCache>
            </c:numRef>
          </c:val>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#,##0.0</c:formatCode>
                <c:ptCount val="3"/>
              </c:numCache>
            </c:numRef>
          </c:val>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#,##0.0</c:formatCode>
                <c:ptCount val="3"/>
              </c:numCache>
            </c:numRef>
          </c:val>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#,##0.0</c:formatCode>
                <c:ptCount val="3"/>
              </c:numCache>
            </c:numRef>
          </c:val>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#,##0.0</c:formatCode>
                <c:ptCount val="3"/>
              </c:numCache>
            </c:numRef>
          </c:val>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#,##0.0</c:formatCode>
                <c:ptCount val="3"/>
              </c:numCache>
            </c:numRef>
          </c:val>
        </c:ser>
        <c:dLbls>
          <c:showLegendKey val="0"/>
          <c:showVal val="0"/>
          <c:showCatName val="0"/>
          <c:showSerName val="0"/>
          <c:showPercent val="0"/>
          <c:showBubbleSize val="0"/>
        </c:dLbls>
        <c:gapWidth val="150"/>
        <c:overlap val="100"/>
        <c:axId val="265447296"/>
        <c:axId val="265448832"/>
      </c:barChart>
      <c:catAx>
        <c:axId val="265447296"/>
        <c:scaling>
          <c:orientation val="minMax"/>
        </c:scaling>
        <c:delete val="0"/>
        <c:axPos val="b"/>
        <c:numFmt formatCode="General" sourceLinked="1"/>
        <c:majorTickMark val="none"/>
        <c:minorTickMark val="none"/>
        <c:tickLblPos val="nextTo"/>
        <c:txPr>
          <a:bodyPr/>
          <a:lstStyle/>
          <a:p>
            <a:pPr>
              <a:defRPr sz="900"/>
            </a:pPr>
            <a:endParaRPr lang="cs-CZ"/>
          </a:p>
        </c:txPr>
        <c:crossAx val="265448832"/>
        <c:crosses val="autoZero"/>
        <c:auto val="1"/>
        <c:lblAlgn val="ctr"/>
        <c:lblOffset val="100"/>
        <c:noMultiLvlLbl val="0"/>
      </c:catAx>
      <c:valAx>
        <c:axId val="2654488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6544729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chart" Target="../charts/chart40.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39.xml"/><Relationship Id="rId5" Type="http://schemas.openxmlformats.org/officeDocument/2006/relationships/chart" Target="../charts/chart38.xml"/><Relationship Id="rId4" Type="http://schemas.microsoft.com/office/2007/relationships/hdphoto" Target="../media/hdphoto1.wdp"/></Relationships>
</file>

<file path=xl/drawings/_rels/drawing15.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3.png"/><Relationship Id="rId7" Type="http://schemas.openxmlformats.org/officeDocument/2006/relationships/chart" Target="../charts/chart45.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4.xml"/><Relationship Id="rId5" Type="http://schemas.openxmlformats.org/officeDocument/2006/relationships/chart" Target="../charts/chart43.xml"/><Relationship Id="rId4" Type="http://schemas.microsoft.com/office/2007/relationships/hdphoto" Target="../media/hdphoto1.wdp"/><Relationship Id="rId9" Type="http://schemas.microsoft.com/office/2007/relationships/hdphoto" Target="../media/hdphoto2.wdp"/></Relationships>
</file>

<file path=xl/drawings/_rels/drawing16.xml.rels><?xml version="1.0" encoding="UTF-8" standalone="yes"?>
<Relationships xmlns="http://schemas.openxmlformats.org/package/2006/relationships"><Relationship Id="rId3" Type="http://schemas.openxmlformats.org/officeDocument/2006/relationships/chart" Target="../charts/chart46.xml"/><Relationship Id="rId7" Type="http://schemas.openxmlformats.org/officeDocument/2006/relationships/chart" Target="../charts/chart50.xml"/><Relationship Id="rId2" Type="http://schemas.microsoft.com/office/2007/relationships/hdphoto" Target="../media/hdphoto3.wdp"/><Relationship Id="rId1" Type="http://schemas.openxmlformats.org/officeDocument/2006/relationships/image" Target="../media/image5.png"/><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1.xml"/><Relationship Id="rId7" Type="http://schemas.openxmlformats.org/officeDocument/2006/relationships/chart" Target="../charts/chart55.xml"/><Relationship Id="rId2" Type="http://schemas.microsoft.com/office/2007/relationships/hdphoto" Target="../media/hdphoto4.wdp"/><Relationship Id="rId1" Type="http://schemas.openxmlformats.org/officeDocument/2006/relationships/image" Target="../media/image6.png"/><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56.xml"/><Relationship Id="rId7" Type="http://schemas.openxmlformats.org/officeDocument/2006/relationships/chart" Target="../charts/chart60.xml"/><Relationship Id="rId2" Type="http://schemas.microsoft.com/office/2007/relationships/hdphoto" Target="../media/hdphoto5.wdp"/><Relationship Id="rId1" Type="http://schemas.openxmlformats.org/officeDocument/2006/relationships/image" Target="../media/image7.png"/><Relationship Id="rId6" Type="http://schemas.openxmlformats.org/officeDocument/2006/relationships/chart" Target="../charts/chart59.xml"/><Relationship Id="rId5" Type="http://schemas.openxmlformats.org/officeDocument/2006/relationships/chart" Target="../charts/chart58.xml"/><Relationship Id="rId4" Type="http://schemas.openxmlformats.org/officeDocument/2006/relationships/chart" Target="../charts/chart57.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1.xml"/><Relationship Id="rId7" Type="http://schemas.openxmlformats.org/officeDocument/2006/relationships/chart" Target="../charts/chart65.xml"/><Relationship Id="rId2" Type="http://schemas.microsoft.com/office/2007/relationships/hdphoto" Target="../media/hdphoto6.wdp"/><Relationship Id="rId1" Type="http://schemas.openxmlformats.org/officeDocument/2006/relationships/image" Target="../media/image8.png"/><Relationship Id="rId6" Type="http://schemas.openxmlformats.org/officeDocument/2006/relationships/chart" Target="../charts/chart64.xml"/><Relationship Id="rId5" Type="http://schemas.openxmlformats.org/officeDocument/2006/relationships/chart" Target="../charts/chart63.xml"/><Relationship Id="rId4" Type="http://schemas.openxmlformats.org/officeDocument/2006/relationships/chart" Target="../charts/chart6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chart" Target="../charts/chart70.xml"/><Relationship Id="rId2" Type="http://schemas.microsoft.com/office/2007/relationships/hdphoto" Target="../media/hdphoto7.wdp"/><Relationship Id="rId1" Type="http://schemas.openxmlformats.org/officeDocument/2006/relationships/image" Target="../media/image9.png"/><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1.xml.rels><?xml version="1.0" encoding="UTF-8" standalone="yes"?>
<Relationships xmlns="http://schemas.openxmlformats.org/package/2006/relationships"><Relationship Id="rId8" Type="http://schemas.openxmlformats.org/officeDocument/2006/relationships/chart" Target="../charts/chart74.xml"/><Relationship Id="rId3" Type="http://schemas.openxmlformats.org/officeDocument/2006/relationships/image" Target="../media/image11.png"/><Relationship Id="rId7" Type="http://schemas.openxmlformats.org/officeDocument/2006/relationships/chart" Target="../charts/chart73.xml"/><Relationship Id="rId2" Type="http://schemas.microsoft.com/office/2007/relationships/hdphoto" Target="../media/hdphoto8.wdp"/><Relationship Id="rId1" Type="http://schemas.openxmlformats.org/officeDocument/2006/relationships/image" Target="../media/image10.png"/><Relationship Id="rId6" Type="http://schemas.openxmlformats.org/officeDocument/2006/relationships/chart" Target="../charts/chart72.xml"/><Relationship Id="rId5" Type="http://schemas.openxmlformats.org/officeDocument/2006/relationships/chart" Target="../charts/chart71.xml"/><Relationship Id="rId4" Type="http://schemas.microsoft.com/office/2007/relationships/hdphoto" Target="../media/hdphoto9.wdp"/><Relationship Id="rId9" Type="http://schemas.openxmlformats.org/officeDocument/2006/relationships/chart" Target="../charts/chart75.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76.xml"/><Relationship Id="rId7" Type="http://schemas.openxmlformats.org/officeDocument/2006/relationships/chart" Target="../charts/chart80.xml"/><Relationship Id="rId2" Type="http://schemas.microsoft.com/office/2007/relationships/hdphoto" Target="../media/hdphoto10.wdp"/><Relationship Id="rId1" Type="http://schemas.openxmlformats.org/officeDocument/2006/relationships/image" Target="../media/image12.png"/><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4.xml"/><Relationship Id="rId3" Type="http://schemas.openxmlformats.org/officeDocument/2006/relationships/image" Target="../media/image14.png"/><Relationship Id="rId7" Type="http://schemas.openxmlformats.org/officeDocument/2006/relationships/chart" Target="../charts/chart83.xml"/><Relationship Id="rId2" Type="http://schemas.microsoft.com/office/2007/relationships/hdphoto" Target="../media/hdphoto11.wdp"/><Relationship Id="rId1" Type="http://schemas.openxmlformats.org/officeDocument/2006/relationships/image" Target="../media/image13.png"/><Relationship Id="rId6" Type="http://schemas.openxmlformats.org/officeDocument/2006/relationships/chart" Target="../charts/chart82.xml"/><Relationship Id="rId5" Type="http://schemas.openxmlformats.org/officeDocument/2006/relationships/chart" Target="../charts/chart81.xml"/><Relationship Id="rId4" Type="http://schemas.microsoft.com/office/2007/relationships/hdphoto" Target="../media/hdphoto12.wdp"/><Relationship Id="rId9" Type="http://schemas.openxmlformats.org/officeDocument/2006/relationships/chart" Target="../charts/chart85.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89.xml"/><Relationship Id="rId3" Type="http://schemas.openxmlformats.org/officeDocument/2006/relationships/image" Target="../media/image15.png"/><Relationship Id="rId7" Type="http://schemas.openxmlformats.org/officeDocument/2006/relationships/chart" Target="../charts/chart88.xml"/><Relationship Id="rId2" Type="http://schemas.microsoft.com/office/2007/relationships/hdphoto" Target="../media/hdphoto1.wdp"/><Relationship Id="rId1" Type="http://schemas.openxmlformats.org/officeDocument/2006/relationships/image" Target="../media/image3.png"/><Relationship Id="rId6" Type="http://schemas.openxmlformats.org/officeDocument/2006/relationships/chart" Target="../charts/chart87.xml"/><Relationship Id="rId5" Type="http://schemas.openxmlformats.org/officeDocument/2006/relationships/chart" Target="../charts/chart86.xml"/><Relationship Id="rId4" Type="http://schemas.microsoft.com/office/2007/relationships/hdphoto" Target="../media/hdphoto13.wdp"/><Relationship Id="rId9" Type="http://schemas.openxmlformats.org/officeDocument/2006/relationships/chart" Target="../charts/chart90.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4.xml"/><Relationship Id="rId3" Type="http://schemas.openxmlformats.org/officeDocument/2006/relationships/image" Target="../media/image17.png"/><Relationship Id="rId7" Type="http://schemas.openxmlformats.org/officeDocument/2006/relationships/chart" Target="../charts/chart93.xml"/><Relationship Id="rId2" Type="http://schemas.microsoft.com/office/2007/relationships/hdphoto" Target="../media/hdphoto14.wdp"/><Relationship Id="rId1" Type="http://schemas.openxmlformats.org/officeDocument/2006/relationships/image" Target="../media/image16.png"/><Relationship Id="rId6" Type="http://schemas.openxmlformats.org/officeDocument/2006/relationships/chart" Target="../charts/chart92.xml"/><Relationship Id="rId5" Type="http://schemas.openxmlformats.org/officeDocument/2006/relationships/chart" Target="../charts/chart91.xml"/><Relationship Id="rId4" Type="http://schemas.microsoft.com/office/2007/relationships/hdphoto" Target="../media/hdphoto15.wdp"/><Relationship Id="rId9" Type="http://schemas.openxmlformats.org/officeDocument/2006/relationships/chart" Target="../charts/chart95.xml"/></Relationships>
</file>

<file path=xl/drawings/_rels/drawing26.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19.png"/><Relationship Id="rId7" Type="http://schemas.openxmlformats.org/officeDocument/2006/relationships/chart" Target="../charts/chart98.xml"/><Relationship Id="rId2" Type="http://schemas.microsoft.com/office/2007/relationships/hdphoto" Target="../media/hdphoto16.wdp"/><Relationship Id="rId1" Type="http://schemas.openxmlformats.org/officeDocument/2006/relationships/image" Target="../media/image18.png"/><Relationship Id="rId6" Type="http://schemas.openxmlformats.org/officeDocument/2006/relationships/chart" Target="../charts/chart97.xml"/><Relationship Id="rId5" Type="http://schemas.openxmlformats.org/officeDocument/2006/relationships/chart" Target="../charts/chart96.xml"/><Relationship Id="rId4" Type="http://schemas.microsoft.com/office/2007/relationships/hdphoto" Target="../media/hdphoto17.wdp"/><Relationship Id="rId9" Type="http://schemas.openxmlformats.org/officeDocument/2006/relationships/chart" Target="../charts/chart100.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1.xml"/><Relationship Id="rId7" Type="http://schemas.openxmlformats.org/officeDocument/2006/relationships/chart" Target="../charts/chart105.xml"/><Relationship Id="rId2" Type="http://schemas.microsoft.com/office/2007/relationships/hdphoto" Target="../media/hdphoto18.wdp"/><Relationship Id="rId1" Type="http://schemas.openxmlformats.org/officeDocument/2006/relationships/image" Target="../media/image20.png"/><Relationship Id="rId6" Type="http://schemas.openxmlformats.org/officeDocument/2006/relationships/chart" Target="../charts/chart104.xml"/><Relationship Id="rId5" Type="http://schemas.openxmlformats.org/officeDocument/2006/relationships/chart" Target="../charts/chart103.xml"/><Relationship Id="rId4" Type="http://schemas.openxmlformats.org/officeDocument/2006/relationships/chart" Target="../charts/chart102.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06.xml"/><Relationship Id="rId7" Type="http://schemas.openxmlformats.org/officeDocument/2006/relationships/chart" Target="../charts/chart110.xml"/><Relationship Id="rId2" Type="http://schemas.microsoft.com/office/2007/relationships/hdphoto" Target="../media/hdphoto19.wdp"/><Relationship Id="rId1" Type="http://schemas.openxmlformats.org/officeDocument/2006/relationships/image" Target="../media/image21.png"/><Relationship Id="rId6" Type="http://schemas.openxmlformats.org/officeDocument/2006/relationships/chart" Target="../charts/chart109.xml"/><Relationship Id="rId5" Type="http://schemas.openxmlformats.org/officeDocument/2006/relationships/chart" Target="../charts/chart108.xml"/><Relationship Id="rId4" Type="http://schemas.openxmlformats.org/officeDocument/2006/relationships/chart" Target="../charts/chart107.xml"/></Relationships>
</file>

<file path=xl/drawings/_rels/drawing29.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3.png"/><Relationship Id="rId7" Type="http://schemas.openxmlformats.org/officeDocument/2006/relationships/chart" Target="../charts/chart115.xml"/><Relationship Id="rId2" Type="http://schemas.openxmlformats.org/officeDocument/2006/relationships/chart" Target="../charts/chart112.xml"/><Relationship Id="rId1" Type="http://schemas.openxmlformats.org/officeDocument/2006/relationships/chart" Target="../charts/chart111.xml"/><Relationship Id="rId6" Type="http://schemas.openxmlformats.org/officeDocument/2006/relationships/chart" Target="../charts/chart114.xml"/><Relationship Id="rId5" Type="http://schemas.openxmlformats.org/officeDocument/2006/relationships/chart" Target="../charts/chart113.xml"/><Relationship Id="rId4" Type="http://schemas.microsoft.com/office/2007/relationships/hdphoto" Target="../media/hdphoto1.wdp"/><Relationship Id="rId9" Type="http://schemas.microsoft.com/office/2007/relationships/hdphoto" Target="../media/hdphoto20.wdp"/></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3.png"/><Relationship Id="rId7" Type="http://schemas.openxmlformats.org/officeDocument/2006/relationships/chart" Target="../charts/chart120.xml"/><Relationship Id="rId2" Type="http://schemas.openxmlformats.org/officeDocument/2006/relationships/chart" Target="../charts/chart117.xml"/><Relationship Id="rId1" Type="http://schemas.openxmlformats.org/officeDocument/2006/relationships/chart" Target="../charts/chart116.xml"/><Relationship Id="rId6" Type="http://schemas.openxmlformats.org/officeDocument/2006/relationships/chart" Target="../charts/chart119.xml"/><Relationship Id="rId5" Type="http://schemas.openxmlformats.org/officeDocument/2006/relationships/chart" Target="../charts/chart118.xml"/><Relationship Id="rId4" Type="http://schemas.microsoft.com/office/2007/relationships/hdphoto" Target="../media/hdphoto1.wdp"/><Relationship Id="rId9" Type="http://schemas.microsoft.com/office/2007/relationships/hdphoto" Target="../media/hdphoto21.wdp"/></Relationships>
</file>

<file path=xl/drawings/_rels/drawing31.xml.rels><?xml version="1.0" encoding="UTF-8" standalone="yes"?>
<Relationships xmlns="http://schemas.openxmlformats.org/package/2006/relationships"><Relationship Id="rId8" Type="http://schemas.openxmlformats.org/officeDocument/2006/relationships/image" Target="../media/image24.png"/><Relationship Id="rId3" Type="http://schemas.openxmlformats.org/officeDocument/2006/relationships/image" Target="../media/image3.png"/><Relationship Id="rId7" Type="http://schemas.openxmlformats.org/officeDocument/2006/relationships/chart" Target="../charts/chart125.xml"/><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chart" Target="../charts/chart124.xml"/><Relationship Id="rId5" Type="http://schemas.openxmlformats.org/officeDocument/2006/relationships/chart" Target="../charts/chart123.xml"/><Relationship Id="rId4" Type="http://schemas.microsoft.com/office/2007/relationships/hdphoto" Target="../media/hdphoto1.wdp"/><Relationship Id="rId9" Type="http://schemas.microsoft.com/office/2007/relationships/hdphoto" Target="../media/hdphoto22.wdp"/></Relationships>
</file>

<file path=xl/drawings/_rels/drawing32.xml.rels><?xml version="1.0" encoding="UTF-8" standalone="yes"?>
<Relationships xmlns="http://schemas.openxmlformats.org/package/2006/relationships"><Relationship Id="rId8" Type="http://schemas.openxmlformats.org/officeDocument/2006/relationships/image" Target="../media/image25.png"/><Relationship Id="rId3" Type="http://schemas.openxmlformats.org/officeDocument/2006/relationships/image" Target="../media/image3.png"/><Relationship Id="rId7" Type="http://schemas.openxmlformats.org/officeDocument/2006/relationships/chart" Target="../charts/chart130.xml"/><Relationship Id="rId2" Type="http://schemas.openxmlformats.org/officeDocument/2006/relationships/chart" Target="../charts/chart127.xml"/><Relationship Id="rId1" Type="http://schemas.openxmlformats.org/officeDocument/2006/relationships/chart" Target="../charts/chart126.xml"/><Relationship Id="rId6" Type="http://schemas.openxmlformats.org/officeDocument/2006/relationships/chart" Target="../charts/chart129.xml"/><Relationship Id="rId5" Type="http://schemas.openxmlformats.org/officeDocument/2006/relationships/chart" Target="../charts/chart128.xml"/><Relationship Id="rId4" Type="http://schemas.microsoft.com/office/2007/relationships/hdphoto" Target="../media/hdphoto1.wdp"/><Relationship Id="rId9" Type="http://schemas.microsoft.com/office/2007/relationships/hdphoto" Target="../media/hdphoto23.wdp"/></Relationships>
</file>

<file path=xl/drawings/_rels/drawing33.xml.rels><?xml version="1.0" encoding="UTF-8" standalone="yes"?>
<Relationships xmlns="http://schemas.openxmlformats.org/package/2006/relationships"><Relationship Id="rId8" Type="http://schemas.openxmlformats.org/officeDocument/2006/relationships/image" Target="../media/image26.png"/><Relationship Id="rId3" Type="http://schemas.openxmlformats.org/officeDocument/2006/relationships/image" Target="../media/image3.png"/><Relationship Id="rId7" Type="http://schemas.openxmlformats.org/officeDocument/2006/relationships/chart" Target="../charts/chart135.xml"/><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chart" Target="../charts/chart134.xml"/><Relationship Id="rId5" Type="http://schemas.openxmlformats.org/officeDocument/2006/relationships/chart" Target="../charts/chart133.xml"/><Relationship Id="rId4" Type="http://schemas.microsoft.com/office/2007/relationships/hdphoto" Target="../media/hdphoto1.wdp"/><Relationship Id="rId9" Type="http://schemas.microsoft.com/office/2007/relationships/hdphoto" Target="../media/hdphoto24.wdp"/></Relationships>
</file>

<file path=xl/drawings/_rels/drawing34.xml.rels><?xml version="1.0" encoding="UTF-8" standalone="yes"?>
<Relationships xmlns="http://schemas.openxmlformats.org/package/2006/relationships"><Relationship Id="rId8" Type="http://schemas.openxmlformats.org/officeDocument/2006/relationships/image" Target="../media/image27.png"/><Relationship Id="rId3" Type="http://schemas.openxmlformats.org/officeDocument/2006/relationships/image" Target="../media/image3.png"/><Relationship Id="rId7" Type="http://schemas.openxmlformats.org/officeDocument/2006/relationships/chart" Target="../charts/chart140.xml"/><Relationship Id="rId2" Type="http://schemas.openxmlformats.org/officeDocument/2006/relationships/chart" Target="../charts/chart137.xml"/><Relationship Id="rId1" Type="http://schemas.openxmlformats.org/officeDocument/2006/relationships/chart" Target="../charts/chart136.xml"/><Relationship Id="rId6" Type="http://schemas.openxmlformats.org/officeDocument/2006/relationships/chart" Target="../charts/chart139.xml"/><Relationship Id="rId5" Type="http://schemas.openxmlformats.org/officeDocument/2006/relationships/chart" Target="../charts/chart138.xml"/><Relationship Id="rId4" Type="http://schemas.microsoft.com/office/2007/relationships/hdphoto" Target="../media/hdphoto1.wdp"/><Relationship Id="rId9" Type="http://schemas.microsoft.com/office/2007/relationships/hdphoto" Target="../media/hdphoto25.wdp"/></Relationships>
</file>

<file path=xl/drawings/_rels/drawing3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3.png"/><Relationship Id="rId7" Type="http://schemas.openxmlformats.org/officeDocument/2006/relationships/chart" Target="../charts/chart145.xml"/><Relationship Id="rId2" Type="http://schemas.openxmlformats.org/officeDocument/2006/relationships/chart" Target="../charts/chart142.xml"/><Relationship Id="rId1" Type="http://schemas.openxmlformats.org/officeDocument/2006/relationships/chart" Target="../charts/chart141.xml"/><Relationship Id="rId6" Type="http://schemas.openxmlformats.org/officeDocument/2006/relationships/chart" Target="../charts/chart144.xml"/><Relationship Id="rId5" Type="http://schemas.openxmlformats.org/officeDocument/2006/relationships/chart" Target="../charts/chart143.xml"/><Relationship Id="rId4" Type="http://schemas.microsoft.com/office/2007/relationships/hdphoto" Target="../media/hdphoto1.wdp"/><Relationship Id="rId9" Type="http://schemas.microsoft.com/office/2007/relationships/hdphoto" Target="../media/hdphoto8.wdp"/></Relationships>
</file>

<file path=xl/drawings/_rels/drawing3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3.png"/><Relationship Id="rId7" Type="http://schemas.openxmlformats.org/officeDocument/2006/relationships/chart" Target="../charts/chart150.xml"/><Relationship Id="rId2" Type="http://schemas.openxmlformats.org/officeDocument/2006/relationships/chart" Target="../charts/chart147.xml"/><Relationship Id="rId1" Type="http://schemas.openxmlformats.org/officeDocument/2006/relationships/chart" Target="../charts/chart146.xml"/><Relationship Id="rId6" Type="http://schemas.openxmlformats.org/officeDocument/2006/relationships/chart" Target="../charts/chart149.xml"/><Relationship Id="rId5" Type="http://schemas.openxmlformats.org/officeDocument/2006/relationships/chart" Target="../charts/chart148.xml"/><Relationship Id="rId4" Type="http://schemas.microsoft.com/office/2007/relationships/hdphoto" Target="../media/hdphoto1.wdp"/><Relationship Id="rId9" Type="http://schemas.microsoft.com/office/2007/relationships/hdphoto" Target="../media/hdphoto10.wdp"/></Relationships>
</file>

<file path=xl/drawings/_rels/drawing37.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chart" Target="../charts/chart155.xml"/><Relationship Id="rId2" Type="http://schemas.openxmlformats.org/officeDocument/2006/relationships/chart" Target="../charts/chart152.xml"/><Relationship Id="rId1" Type="http://schemas.openxmlformats.org/officeDocument/2006/relationships/chart" Target="../charts/chart151.xml"/><Relationship Id="rId6" Type="http://schemas.openxmlformats.org/officeDocument/2006/relationships/chart" Target="../charts/chart154.xml"/><Relationship Id="rId5" Type="http://schemas.openxmlformats.org/officeDocument/2006/relationships/chart" Target="../charts/chart153.xml"/><Relationship Id="rId4" Type="http://schemas.microsoft.com/office/2007/relationships/hdphoto" Target="../media/hdphoto1.wdp"/><Relationship Id="rId9" Type="http://schemas.microsoft.com/office/2007/relationships/hdphoto" Target="../media/hdphoto11.wdp"/></Relationships>
</file>

<file path=xl/drawings/_rels/drawing38.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3.png"/><Relationship Id="rId7" Type="http://schemas.openxmlformats.org/officeDocument/2006/relationships/chart" Target="../charts/chart160.xml"/><Relationship Id="rId2" Type="http://schemas.openxmlformats.org/officeDocument/2006/relationships/chart" Target="../charts/chart157.xml"/><Relationship Id="rId1" Type="http://schemas.openxmlformats.org/officeDocument/2006/relationships/chart" Target="../charts/chart156.xml"/><Relationship Id="rId6" Type="http://schemas.openxmlformats.org/officeDocument/2006/relationships/chart" Target="../charts/chart159.xml"/><Relationship Id="rId5" Type="http://schemas.openxmlformats.org/officeDocument/2006/relationships/chart" Target="../charts/chart158.xml"/><Relationship Id="rId4" Type="http://schemas.microsoft.com/office/2007/relationships/hdphoto" Target="../media/hdphoto1.wdp"/><Relationship Id="rId9" Type="http://schemas.microsoft.com/office/2007/relationships/hdphoto" Target="../media/hdphoto14.wdp"/></Relationships>
</file>

<file path=xl/drawings/_rels/drawing39.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chart" Target="../charts/chart165.xml"/><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chart" Target="../charts/chart164.xml"/><Relationship Id="rId5" Type="http://schemas.openxmlformats.org/officeDocument/2006/relationships/chart" Target="../charts/chart163.xml"/><Relationship Id="rId4" Type="http://schemas.microsoft.com/office/2007/relationships/hdphoto" Target="../media/hdphoto1.wdp"/><Relationship Id="rId9" Type="http://schemas.microsoft.com/office/2007/relationships/hdphoto" Target="../media/hdphoto16.wdp"/></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8" Type="http://schemas.openxmlformats.org/officeDocument/2006/relationships/image" Target="../media/image28.png"/><Relationship Id="rId3" Type="http://schemas.openxmlformats.org/officeDocument/2006/relationships/image" Target="../media/image3.png"/><Relationship Id="rId7" Type="http://schemas.openxmlformats.org/officeDocument/2006/relationships/chart" Target="../charts/chart170.xml"/><Relationship Id="rId2" Type="http://schemas.openxmlformats.org/officeDocument/2006/relationships/chart" Target="../charts/chart167.xml"/><Relationship Id="rId1" Type="http://schemas.openxmlformats.org/officeDocument/2006/relationships/chart" Target="../charts/chart166.xml"/><Relationship Id="rId6" Type="http://schemas.openxmlformats.org/officeDocument/2006/relationships/chart" Target="../charts/chart169.xml"/><Relationship Id="rId5" Type="http://schemas.openxmlformats.org/officeDocument/2006/relationships/chart" Target="../charts/chart168.xml"/><Relationship Id="rId4" Type="http://schemas.microsoft.com/office/2007/relationships/hdphoto" Target="../media/hdphoto1.wdp"/><Relationship Id="rId9" Type="http://schemas.microsoft.com/office/2007/relationships/hdphoto" Target="../media/hdphoto26.wdp"/></Relationships>
</file>

<file path=xl/drawings/_rels/drawing41.xml.rels><?xml version="1.0" encoding="UTF-8" standalone="yes"?>
<Relationships xmlns="http://schemas.openxmlformats.org/package/2006/relationships"><Relationship Id="rId3" Type="http://schemas.openxmlformats.org/officeDocument/2006/relationships/chart" Target="../charts/chart173.xml"/><Relationship Id="rId2" Type="http://schemas.openxmlformats.org/officeDocument/2006/relationships/chart" Target="../charts/chart172.xml"/><Relationship Id="rId1" Type="http://schemas.openxmlformats.org/officeDocument/2006/relationships/chart" Target="../charts/chart171.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176.xml"/><Relationship Id="rId2" Type="http://schemas.openxmlformats.org/officeDocument/2006/relationships/chart" Target="../charts/chart175.xml"/><Relationship Id="rId1" Type="http://schemas.openxmlformats.org/officeDocument/2006/relationships/chart" Target="../charts/chart174.xml"/><Relationship Id="rId4" Type="http://schemas.openxmlformats.org/officeDocument/2006/relationships/chart" Target="../charts/chart177.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180.xml"/><Relationship Id="rId2" Type="http://schemas.openxmlformats.org/officeDocument/2006/relationships/chart" Target="../charts/chart179.xml"/><Relationship Id="rId1" Type="http://schemas.openxmlformats.org/officeDocument/2006/relationships/chart" Target="../charts/chart178.xml"/><Relationship Id="rId4" Type="http://schemas.openxmlformats.org/officeDocument/2006/relationships/chart" Target="../charts/chart18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editAs="oneCell">
    <xdr:from>
      <xdr:col>3</xdr:col>
      <xdr:colOff>548744</xdr:colOff>
      <xdr:row>2</xdr:row>
      <xdr:rowOff>56092</xdr:rowOff>
    </xdr:from>
    <xdr:to>
      <xdr:col>6</xdr:col>
      <xdr:colOff>45824</xdr:colOff>
      <xdr:row>6</xdr:row>
      <xdr:rowOff>131599</xdr:rowOff>
    </xdr:to>
    <xdr:pic>
      <xdr:nvPicPr>
        <xdr:cNvPr id="35940"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7544" y="379942"/>
          <a:ext cx="1325880" cy="72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28576</xdr:colOff>
      <xdr:row>2</xdr:row>
      <xdr:rowOff>19049</xdr:rowOff>
    </xdr:from>
    <xdr:to>
      <xdr:col>9</xdr:col>
      <xdr:colOff>752476</xdr:colOff>
      <xdr:row>15</xdr:row>
      <xdr:rowOff>142875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209550</xdr:colOff>
      <xdr:row>2</xdr:row>
      <xdr:rowOff>57149</xdr:rowOff>
    </xdr:from>
    <xdr:to>
      <xdr:col>6</xdr:col>
      <xdr:colOff>695250</xdr:colOff>
      <xdr:row>17</xdr:row>
      <xdr:rowOff>85724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66677</xdr:colOff>
      <xdr:row>19</xdr:row>
      <xdr:rowOff>95248</xdr:rowOff>
    </xdr:from>
    <xdr:to>
      <xdr:col>9</xdr:col>
      <xdr:colOff>790574</xdr:colOff>
      <xdr:row>33</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209550</xdr:colOff>
      <xdr:row>19</xdr:row>
      <xdr:rowOff>85725</xdr:rowOff>
    </xdr:from>
    <xdr:to>
      <xdr:col>6</xdr:col>
      <xdr:colOff>695250</xdr:colOff>
      <xdr:row>34</xdr:row>
      <xdr:rowOff>76200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76200</xdr:colOff>
      <xdr:row>36</xdr:row>
      <xdr:rowOff>66674</xdr:rowOff>
    </xdr:from>
    <xdr:to>
      <xdr:col>9</xdr:col>
      <xdr:colOff>790575</xdr:colOff>
      <xdr:row>46</xdr:row>
      <xdr:rowOff>133350</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209550</xdr:colOff>
      <xdr:row>36</xdr:row>
      <xdr:rowOff>66674</xdr:rowOff>
    </xdr:from>
    <xdr:to>
      <xdr:col>6</xdr:col>
      <xdr:colOff>695250</xdr:colOff>
      <xdr:row>46</xdr:row>
      <xdr:rowOff>114300</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24</xdr:row>
      <xdr:rowOff>14287</xdr:rowOff>
    </xdr:from>
    <xdr:to>
      <xdr:col>0</xdr:col>
      <xdr:colOff>152400</xdr:colOff>
      <xdr:row>30</xdr:row>
      <xdr:rowOff>152400</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41</xdr:row>
      <xdr:rowOff>14286</xdr:rowOff>
    </xdr:from>
    <xdr:to>
      <xdr:col>0</xdr:col>
      <xdr:colOff>114300</xdr:colOff>
      <xdr:row>44</xdr:row>
      <xdr:rowOff>9524</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9525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85725</xdr:colOff>
      <xdr:row>22</xdr:row>
      <xdr:rowOff>9525</xdr:rowOff>
    </xdr:from>
    <xdr:to>
      <xdr:col>12</xdr:col>
      <xdr:colOff>646460</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9524</xdr:rowOff>
    </xdr:from>
    <xdr:to>
      <xdr:col>7</xdr:col>
      <xdr:colOff>85724</xdr:colOff>
      <xdr:row>35</xdr:row>
      <xdr:rowOff>114299</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33</xdr:row>
      <xdr:rowOff>95251</xdr:rowOff>
    </xdr:from>
    <xdr:to>
      <xdr:col>7</xdr:col>
      <xdr:colOff>200024</xdr:colOff>
      <xdr:row>45</xdr:row>
      <xdr:rowOff>133351</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66675</xdr:colOff>
      <xdr:row>17</xdr:row>
      <xdr:rowOff>38101</xdr:rowOff>
    </xdr:from>
    <xdr:to>
      <xdr:col>13</xdr:col>
      <xdr:colOff>628650</xdr:colOff>
      <xdr:row>39</xdr:row>
      <xdr:rowOff>104775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4761</xdr:rowOff>
    </xdr:from>
    <xdr:to>
      <xdr:col>0</xdr:col>
      <xdr:colOff>142875</xdr:colOff>
      <xdr:row>14</xdr:row>
      <xdr:rowOff>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8282</xdr:colOff>
      <xdr:row>19</xdr:row>
      <xdr:rowOff>85310</xdr:rowOff>
    </xdr:from>
    <xdr:to>
      <xdr:col>9</xdr:col>
      <xdr:colOff>1009649</xdr:colOff>
      <xdr:row>44</xdr:row>
      <xdr:rowOff>142875</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628650</xdr:colOff>
      <xdr:row>19</xdr:row>
      <xdr:rowOff>87381</xdr:rowOff>
    </xdr:from>
    <xdr:to>
      <xdr:col>9</xdr:col>
      <xdr:colOff>906531</xdr:colOff>
      <xdr:row>42</xdr:row>
      <xdr:rowOff>117198</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752475</xdr:colOff>
      <xdr:row>33</xdr:row>
      <xdr:rowOff>142872</xdr:rowOff>
    </xdr:from>
    <xdr:to>
      <xdr:col>8</xdr:col>
      <xdr:colOff>741675</xdr:colOff>
      <xdr:row>44</xdr:row>
      <xdr:rowOff>123972</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9525</xdr:colOff>
      <xdr:row>33</xdr:row>
      <xdr:rowOff>76197</xdr:rowOff>
    </xdr:from>
    <xdr:to>
      <xdr:col>8</xdr:col>
      <xdr:colOff>733425</xdr:colOff>
      <xdr:row>44</xdr:row>
      <xdr:rowOff>57297</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192548</xdr:colOff>
      <xdr:row>0</xdr:row>
      <xdr:rowOff>12010</xdr:rowOff>
    </xdr:from>
    <xdr:to>
      <xdr:col>11</xdr:col>
      <xdr:colOff>3238</xdr:colOff>
      <xdr:row>3</xdr:row>
      <xdr:rowOff>98081</xdr:rowOff>
    </xdr:to>
    <xdr:pic>
      <xdr:nvPicPr>
        <xdr:cNvPr id="3"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5939" y="12010"/>
          <a:ext cx="1019951" cy="54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11532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33</xdr:row>
      <xdr:rowOff>85722</xdr:rowOff>
    </xdr:from>
    <xdr:to>
      <xdr:col>8</xdr:col>
      <xdr:colOff>751200</xdr:colOff>
      <xdr:row>44</xdr:row>
      <xdr:rowOff>66822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742950</xdr:colOff>
      <xdr:row>33</xdr:row>
      <xdr:rowOff>76197</xdr:rowOff>
    </xdr:from>
    <xdr:to>
      <xdr:col>8</xdr:col>
      <xdr:colOff>732150</xdr:colOff>
      <xdr:row>44</xdr:row>
      <xdr:rowOff>57297</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704850</xdr:colOff>
      <xdr:row>33</xdr:row>
      <xdr:rowOff>85722</xdr:rowOff>
    </xdr:from>
    <xdr:to>
      <xdr:col>8</xdr:col>
      <xdr:colOff>694050</xdr:colOff>
      <xdr:row>44</xdr:row>
      <xdr:rowOff>66822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695325</xdr:colOff>
      <xdr:row>33</xdr:row>
      <xdr:rowOff>76197</xdr:rowOff>
    </xdr:from>
    <xdr:to>
      <xdr:col>8</xdr:col>
      <xdr:colOff>684525</xdr:colOff>
      <xdr:row>44</xdr:row>
      <xdr:rowOff>57297</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33</xdr:row>
      <xdr:rowOff>85723</xdr:rowOff>
    </xdr:from>
    <xdr:to>
      <xdr:col>1</xdr:col>
      <xdr:colOff>228600</xdr:colOff>
      <xdr:row>44</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676275</xdr:colOff>
      <xdr:row>33</xdr:row>
      <xdr:rowOff>76197</xdr:rowOff>
    </xdr:from>
    <xdr:to>
      <xdr:col>8</xdr:col>
      <xdr:colOff>665475</xdr:colOff>
      <xdr:row>44</xdr:row>
      <xdr:rowOff>57297</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704850</xdr:colOff>
      <xdr:row>33</xdr:row>
      <xdr:rowOff>85722</xdr:rowOff>
    </xdr:from>
    <xdr:to>
      <xdr:col>8</xdr:col>
      <xdr:colOff>694050</xdr:colOff>
      <xdr:row>44</xdr:row>
      <xdr:rowOff>66822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704850</xdr:colOff>
      <xdr:row>33</xdr:row>
      <xdr:rowOff>66672</xdr:rowOff>
    </xdr:from>
    <xdr:to>
      <xdr:col>8</xdr:col>
      <xdr:colOff>694050</xdr:colOff>
      <xdr:row>44</xdr:row>
      <xdr:rowOff>47772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714375</xdr:colOff>
      <xdr:row>33</xdr:row>
      <xdr:rowOff>66672</xdr:rowOff>
    </xdr:from>
    <xdr:to>
      <xdr:col>8</xdr:col>
      <xdr:colOff>703575</xdr:colOff>
      <xdr:row>44</xdr:row>
      <xdr:rowOff>47772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704850</xdr:colOff>
      <xdr:row>33</xdr:row>
      <xdr:rowOff>66672</xdr:rowOff>
    </xdr:from>
    <xdr:to>
      <xdr:col>8</xdr:col>
      <xdr:colOff>694050</xdr:colOff>
      <xdr:row>44</xdr:row>
      <xdr:rowOff>47772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752475</xdr:colOff>
      <xdr:row>33</xdr:row>
      <xdr:rowOff>95247</xdr:rowOff>
    </xdr:from>
    <xdr:to>
      <xdr:col>8</xdr:col>
      <xdr:colOff>741675</xdr:colOff>
      <xdr:row>44</xdr:row>
      <xdr:rowOff>76347</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742950</xdr:colOff>
      <xdr:row>33</xdr:row>
      <xdr:rowOff>85722</xdr:rowOff>
    </xdr:from>
    <xdr:to>
      <xdr:col>8</xdr:col>
      <xdr:colOff>732150</xdr:colOff>
      <xdr:row>44</xdr:row>
      <xdr:rowOff>66822</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23</xdr:row>
      <xdr:rowOff>9525</xdr:rowOff>
    </xdr:from>
    <xdr:to>
      <xdr:col>7</xdr:col>
      <xdr:colOff>129601</xdr:colOff>
      <xdr:row>45</xdr:row>
      <xdr:rowOff>133350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9525</xdr:rowOff>
    </xdr:from>
    <xdr:to>
      <xdr:col>0</xdr:col>
      <xdr:colOff>123825</xdr:colOff>
      <xdr:row>22</xdr:row>
      <xdr:rowOff>0</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23</xdr:row>
      <xdr:rowOff>9525</xdr:rowOff>
    </xdr:from>
    <xdr:to>
      <xdr:col>13</xdr:col>
      <xdr:colOff>683399</xdr:colOff>
      <xdr:row>45</xdr:row>
      <xdr:rowOff>147637</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8</xdr:row>
      <xdr:rowOff>9526</xdr:rowOff>
    </xdr:from>
    <xdr:to>
      <xdr:col>0</xdr:col>
      <xdr:colOff>200025</xdr:colOff>
      <xdr:row>24</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9525</xdr:rowOff>
    </xdr:from>
    <xdr:to>
      <xdr:col>0</xdr:col>
      <xdr:colOff>123825</xdr:colOff>
      <xdr:row>33</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0</xdr:row>
      <xdr:rowOff>219075</xdr:rowOff>
    </xdr:from>
    <xdr:to>
      <xdr:col>0</xdr:col>
      <xdr:colOff>1099878</xdr:colOff>
      <xdr:row>4</xdr:row>
      <xdr:rowOff>112165</xdr:rowOff>
    </xdr:to>
    <xdr:pic>
      <xdr:nvPicPr>
        <xdr:cNvPr id="4" name="Obrázek 3"/>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828" cy="616990"/>
        </a:xfrm>
        <a:prstGeom prst="rect">
          <a:avLst/>
        </a:prstGeom>
      </xdr:spPr>
    </xdr:pic>
    <xdr:clientData/>
  </xdr:twoCellAnchor>
  <xdr:twoCellAnchor>
    <xdr:from>
      <xdr:col>1</xdr:col>
      <xdr:colOff>447674</xdr:colOff>
      <xdr:row>33</xdr:row>
      <xdr:rowOff>0</xdr:rowOff>
    </xdr:from>
    <xdr:to>
      <xdr:col>6</xdr:col>
      <xdr:colOff>0</xdr:colOff>
      <xdr:row>44</xdr:row>
      <xdr:rowOff>71923</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714375</xdr:colOff>
      <xdr:row>33</xdr:row>
      <xdr:rowOff>76197</xdr:rowOff>
    </xdr:from>
    <xdr:to>
      <xdr:col>8</xdr:col>
      <xdr:colOff>703575</xdr:colOff>
      <xdr:row>44</xdr:row>
      <xdr:rowOff>57297</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33</xdr:row>
      <xdr:rowOff>76198</xdr:rowOff>
    </xdr:from>
    <xdr:to>
      <xdr:col>1</xdr:col>
      <xdr:colOff>228601</xdr:colOff>
      <xdr:row>44</xdr:row>
      <xdr:rowOff>114300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19050</xdr:colOff>
      <xdr:row>0</xdr:row>
      <xdr:rowOff>219075</xdr:rowOff>
    </xdr:from>
    <xdr:to>
      <xdr:col>0</xdr:col>
      <xdr:colOff>1099050</xdr:colOff>
      <xdr:row>4</xdr:row>
      <xdr:rowOff>116306</xdr:rowOff>
    </xdr:to>
    <xdr:pic>
      <xdr:nvPicPr>
        <xdr:cNvPr id="8" name="Obrázek 7"/>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9">
                  <a14:imgEffect>
                    <a14:saturation sat="0"/>
                  </a14:imgEffect>
                </a14:imgLayer>
              </a14:imgProps>
            </a:ext>
            <a:ext uri="{28A0092B-C50C-407E-A947-70E740481C1C}">
              <a14:useLocalDpi xmlns:a14="http://schemas.microsoft.com/office/drawing/2010/main" val="0"/>
            </a:ext>
          </a:extLst>
        </a:blip>
        <a:stretch>
          <a:fillRect/>
        </a:stretch>
      </xdr:blipFill>
      <xdr:spPr>
        <a:xfrm>
          <a:off x="19050" y="219075"/>
          <a:ext cx="1080000" cy="621131"/>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5</xdr:row>
      <xdr:rowOff>9525</xdr:rowOff>
    </xdr:from>
    <xdr:to>
      <xdr:col>0</xdr:col>
      <xdr:colOff>123825</xdr:colOff>
      <xdr:row>21</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22</xdr:row>
      <xdr:rowOff>0</xdr:rowOff>
    </xdr:from>
    <xdr:to>
      <xdr:col>6</xdr:col>
      <xdr:colOff>142875</xdr:colOff>
      <xdr:row>44</xdr:row>
      <xdr:rowOff>140804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216592</xdr:colOff>
      <xdr:row>22</xdr:row>
      <xdr:rowOff>21326</xdr:rowOff>
    </xdr:from>
    <xdr:to>
      <xdr:col>12</xdr:col>
      <xdr:colOff>612914</xdr:colOff>
      <xdr:row>44</xdr:row>
      <xdr:rowOff>92764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56030</xdr:colOff>
      <xdr:row>24</xdr:row>
      <xdr:rowOff>89646</xdr:rowOff>
    </xdr:from>
    <xdr:to>
      <xdr:col>5</xdr:col>
      <xdr:colOff>122473</xdr:colOff>
      <xdr:row>39</xdr:row>
      <xdr:rowOff>11898</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135111</xdr:colOff>
      <xdr:row>24</xdr:row>
      <xdr:rowOff>82763</xdr:rowOff>
    </xdr:from>
    <xdr:to>
      <xdr:col>12</xdr:col>
      <xdr:colOff>516110</xdr:colOff>
      <xdr:row>39</xdr:row>
      <xdr:rowOff>11206</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39</xdr:row>
      <xdr:rowOff>80561</xdr:rowOff>
    </xdr:from>
    <xdr:to>
      <xdr:col>5</xdr:col>
      <xdr:colOff>66443</xdr:colOff>
      <xdr:row>53</xdr:row>
      <xdr:rowOff>145677</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156883</xdr:colOff>
      <xdr:row>39</xdr:row>
      <xdr:rowOff>110456</xdr:rowOff>
    </xdr:from>
    <xdr:to>
      <xdr:col>12</xdr:col>
      <xdr:colOff>537882</xdr:colOff>
      <xdr:row>53</xdr:row>
      <xdr:rowOff>145676</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56030</xdr:colOff>
      <xdr:row>24</xdr:row>
      <xdr:rowOff>89646</xdr:rowOff>
    </xdr:from>
    <xdr:to>
      <xdr:col>5</xdr:col>
      <xdr:colOff>122473</xdr:colOff>
      <xdr:row>39</xdr:row>
      <xdr:rowOff>11898</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39</xdr:row>
      <xdr:rowOff>80561</xdr:rowOff>
    </xdr:from>
    <xdr:to>
      <xdr:col>5</xdr:col>
      <xdr:colOff>66443</xdr:colOff>
      <xdr:row>53</xdr:row>
      <xdr:rowOff>145677</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123266</xdr:colOff>
      <xdr:row>39</xdr:row>
      <xdr:rowOff>65632</xdr:rowOff>
    </xdr:from>
    <xdr:to>
      <xdr:col>12</xdr:col>
      <xdr:colOff>504265</xdr:colOff>
      <xdr:row>53</xdr:row>
      <xdr:rowOff>100852</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135111</xdr:colOff>
      <xdr:row>24</xdr:row>
      <xdr:rowOff>82763</xdr:rowOff>
    </xdr:from>
    <xdr:to>
      <xdr:col>12</xdr:col>
      <xdr:colOff>516110</xdr:colOff>
      <xdr:row>39</xdr:row>
      <xdr:rowOff>11206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495300</xdr:colOff>
      <xdr:row>20</xdr:row>
      <xdr:rowOff>133350</xdr:rowOff>
    </xdr:from>
    <xdr:to>
      <xdr:col>13</xdr:col>
      <xdr:colOff>636935</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20</xdr:row>
      <xdr:rowOff>133350</xdr:rowOff>
    </xdr:from>
    <xdr:to>
      <xdr:col>7</xdr:col>
      <xdr:colOff>615375</xdr:colOff>
      <xdr:row>45</xdr:row>
      <xdr:rowOff>142875</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23</xdr:row>
      <xdr:rowOff>57150</xdr:rowOff>
    </xdr:from>
    <xdr:to>
      <xdr:col>7</xdr:col>
      <xdr:colOff>129600</xdr:colOff>
      <xdr:row>44</xdr:row>
      <xdr:rowOff>152400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22</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23</xdr:row>
      <xdr:rowOff>57150</xdr:rowOff>
    </xdr:from>
    <xdr:to>
      <xdr:col>13</xdr:col>
      <xdr:colOff>683399</xdr:colOff>
      <xdr:row>44</xdr:row>
      <xdr:rowOff>148725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7</xdr:col>
      <xdr:colOff>495300</xdr:colOff>
      <xdr:row>20</xdr:row>
      <xdr:rowOff>133350</xdr:rowOff>
    </xdr:from>
    <xdr:to>
      <xdr:col>13</xdr:col>
      <xdr:colOff>636935</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20</xdr:row>
      <xdr:rowOff>133350</xdr:rowOff>
    </xdr:from>
    <xdr:to>
      <xdr:col>7</xdr:col>
      <xdr:colOff>523874</xdr:colOff>
      <xdr:row>45</xdr:row>
      <xdr:rowOff>114299</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port_ER&#218;-T1_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Ú-T1_paliva_sum"/>
      <sheetName val="ERÚ-T1_subjekt_sum"/>
      <sheetName val="Data_ax"/>
      <sheetName val="Data_subjekt"/>
      <sheetName val="Data_paliva"/>
      <sheetName val="Podklady QZ"/>
      <sheetName val="Podklady RZ"/>
      <sheetName val="List1"/>
      <sheetName val="List2"/>
    </sheetNames>
    <sheetDataSet>
      <sheetData sheetId="0"/>
      <sheetData sheetId="1"/>
      <sheetData sheetId="2"/>
      <sheetData sheetId="3"/>
      <sheetData sheetId="4"/>
      <sheetData sheetId="5">
        <row r="1">
          <cell r="O1" t="str">
            <v>říjen 2018</v>
          </cell>
          <cell r="Q1" t="str">
            <v>prosinec 2018</v>
          </cell>
        </row>
        <row r="6">
          <cell r="B6">
            <v>20093.802195418848</v>
          </cell>
          <cell r="C6">
            <v>19774.447635910845</v>
          </cell>
          <cell r="D6">
            <v>19535.15762830562</v>
          </cell>
          <cell r="E6">
            <v>11051.156638</v>
          </cell>
          <cell r="F6">
            <v>9067.5696679999965</v>
          </cell>
          <cell r="G6">
            <v>8283.6799360000005</v>
          </cell>
          <cell r="H6">
            <v>7852.5140154948494</v>
          </cell>
          <cell r="I6">
            <v>7692.3225415928555</v>
          </cell>
          <cell r="J6">
            <v>8617.4721525931527</v>
          </cell>
          <cell r="K6">
            <v>13008.186848395995</v>
          </cell>
          <cell r="L6">
            <v>16607.274446672003</v>
          </cell>
          <cell r="M6">
            <v>19958.238369232</v>
          </cell>
        </row>
        <row r="8">
          <cell r="B8">
            <v>1134.3127999999981</v>
          </cell>
          <cell r="C8">
            <v>963.65700400000026</v>
          </cell>
          <cell r="D8">
            <v>981.37464200000056</v>
          </cell>
          <cell r="E8">
            <v>918.51606600000025</v>
          </cell>
          <cell r="F8">
            <v>814.16746999999918</v>
          </cell>
          <cell r="G8">
            <v>858.16088499999967</v>
          </cell>
          <cell r="H8">
            <v>768.76464499999997</v>
          </cell>
          <cell r="I8">
            <v>753.36418100000049</v>
          </cell>
          <cell r="J8">
            <v>853.04571300000066</v>
          </cell>
          <cell r="K8">
            <v>910.12842500000011</v>
          </cell>
          <cell r="L8">
            <v>938.25505499999849</v>
          </cell>
          <cell r="M8">
            <v>1035.7259519999993</v>
          </cell>
        </row>
        <row r="10">
          <cell r="B10">
            <v>1383.5080051792957</v>
          </cell>
          <cell r="C10">
            <v>1326.396814670951</v>
          </cell>
          <cell r="D10">
            <v>1325.6297378587315</v>
          </cell>
          <cell r="E10">
            <v>1004.2095939999997</v>
          </cell>
          <cell r="F10">
            <v>940.29993199999956</v>
          </cell>
          <cell r="G10">
            <v>790.05613000000005</v>
          </cell>
          <cell r="H10">
            <v>695.22067387974994</v>
          </cell>
          <cell r="I10">
            <v>704.35595435116534</v>
          </cell>
          <cell r="J10">
            <v>741.34066530632253</v>
          </cell>
          <cell r="K10">
            <v>1054.2061672658383</v>
          </cell>
          <cell r="L10">
            <v>1202.708442056271</v>
          </cell>
          <cell r="M10">
            <v>1333.9124306250626</v>
          </cell>
        </row>
        <row r="12">
          <cell r="B12">
            <v>5207.5781711399977</v>
          </cell>
          <cell r="C12">
            <v>4435.3361449399981</v>
          </cell>
          <cell r="D12">
            <v>4697.8753100399981</v>
          </cell>
          <cell r="E12">
            <v>3685.6036530000015</v>
          </cell>
          <cell r="F12">
            <v>3596.4830059999977</v>
          </cell>
          <cell r="G12">
            <v>3505.951982999999</v>
          </cell>
          <cell r="H12">
            <v>3382.5636245999963</v>
          </cell>
          <cell r="I12">
            <v>3272.8086039999976</v>
          </cell>
          <cell r="J12">
            <v>3386.5044520000029</v>
          </cell>
          <cell r="K12">
            <v>4306.3572641537867</v>
          </cell>
          <cell r="L12">
            <v>4681.4304326738993</v>
          </cell>
          <cell r="M12">
            <v>5408.9974697040043</v>
          </cell>
        </row>
        <row r="14">
          <cell r="B14">
            <v>12352.052337099543</v>
          </cell>
          <cell r="C14">
            <v>13032.732553299895</v>
          </cell>
          <cell r="D14">
            <v>12515.116852406891</v>
          </cell>
          <cell r="E14">
            <v>5419.7560549999998</v>
          </cell>
          <cell r="F14">
            <v>3699.9961249999997</v>
          </cell>
          <cell r="G14">
            <v>3114.0898660000003</v>
          </cell>
          <cell r="H14">
            <v>2990.005201015103</v>
          </cell>
          <cell r="I14">
            <v>2945.0658272416931</v>
          </cell>
          <cell r="J14">
            <v>3620.6313942868283</v>
          </cell>
          <cell r="K14">
            <v>6718.1669469763783</v>
          </cell>
          <cell r="L14">
            <v>9749.0859179418294</v>
          </cell>
          <cell r="M14">
            <v>12158.677617902931</v>
          </cell>
        </row>
        <row r="16">
          <cell r="B16">
            <v>16.350882000013371</v>
          </cell>
          <cell r="C16">
            <v>16.325118999999177</v>
          </cell>
          <cell r="D16">
            <v>15.161086000001887</v>
          </cell>
          <cell r="E16">
            <v>23.071269999998549</v>
          </cell>
          <cell r="F16">
            <v>16.62313500000073</v>
          </cell>
          <cell r="G16">
            <v>15.421072000001914</v>
          </cell>
          <cell r="H16">
            <v>15.959871000000476</v>
          </cell>
          <cell r="I16">
            <v>16.727974999998423</v>
          </cell>
          <cell r="J16">
            <v>15.94992799999909</v>
          </cell>
          <cell r="K16">
            <v>19.328044999991107</v>
          </cell>
          <cell r="L16">
            <v>35.794599000004382</v>
          </cell>
          <cell r="M16">
            <v>20.924898999999641</v>
          </cell>
        </row>
        <row r="24">
          <cell r="B24">
            <v>1728.2910120000001</v>
          </cell>
          <cell r="C24">
            <v>1639.2039150000001</v>
          </cell>
          <cell r="D24">
            <v>1785.3202510000006</v>
          </cell>
          <cell r="E24">
            <v>1386.9341050000005</v>
          </cell>
          <cell r="F24">
            <v>1312.6303279999993</v>
          </cell>
          <cell r="G24">
            <v>1235.3181049999996</v>
          </cell>
          <cell r="H24">
            <v>1129.63438</v>
          </cell>
          <cell r="I24">
            <v>1098.6929760000003</v>
          </cell>
          <cell r="J24">
            <v>1080.6767349999998</v>
          </cell>
          <cell r="K24">
            <v>1126.7261799999997</v>
          </cell>
          <cell r="L24">
            <v>1539.9655059999993</v>
          </cell>
          <cell r="M24">
            <v>1839.7072349999999</v>
          </cell>
        </row>
        <row r="25">
          <cell r="B25">
            <v>432.20034100000049</v>
          </cell>
          <cell r="C25">
            <v>381.919219</v>
          </cell>
          <cell r="D25">
            <v>404.98902900000019</v>
          </cell>
          <cell r="E25">
            <v>332.25852800000013</v>
          </cell>
          <cell r="F25">
            <v>308.60150199999981</v>
          </cell>
          <cell r="G25">
            <v>284.06923800000021</v>
          </cell>
          <cell r="H25">
            <v>294.13614999999999</v>
          </cell>
          <cell r="I25">
            <v>280.76977399999998</v>
          </cell>
          <cell r="J25">
            <v>295.91938199999976</v>
          </cell>
          <cell r="K25">
            <v>351.0474710000002</v>
          </cell>
          <cell r="L25">
            <v>372.47926099999961</v>
          </cell>
          <cell r="M25">
            <v>404.95292699999999</v>
          </cell>
        </row>
        <row r="26">
          <cell r="B26">
            <v>2583.7770949999999</v>
          </cell>
          <cell r="C26">
            <v>2560.4824429999999</v>
          </cell>
          <cell r="D26">
            <v>2368.3327400000003</v>
          </cell>
          <cell r="E26">
            <v>934.2273889999999</v>
          </cell>
          <cell r="F26">
            <v>560.29952500000002</v>
          </cell>
          <cell r="G26">
            <v>519.13230799999997</v>
          </cell>
          <cell r="H26">
            <v>547.11927200000002</v>
          </cell>
          <cell r="I26">
            <v>484.22414299999997</v>
          </cell>
          <cell r="J26">
            <v>693.94442800000002</v>
          </cell>
          <cell r="K26">
            <v>1341.2655030000003</v>
          </cell>
          <cell r="L26">
            <v>1866.2316759999999</v>
          </cell>
          <cell r="M26">
            <v>2356.9957290000002</v>
          </cell>
        </row>
        <row r="27">
          <cell r="B27">
            <v>0.98224999999999996</v>
          </cell>
          <cell r="C27">
            <v>0.92944999999999989</v>
          </cell>
          <cell r="D27">
            <v>1.0424640000000003</v>
          </cell>
          <cell r="E27">
            <v>0.98810100000000001</v>
          </cell>
          <cell r="F27">
            <v>1.2493620000000001</v>
          </cell>
          <cell r="G27">
            <v>0.94393199999999999</v>
          </cell>
          <cell r="H27">
            <v>1.189643</v>
          </cell>
          <cell r="I27">
            <v>2.395213</v>
          </cell>
          <cell r="J27">
            <v>1.293596</v>
          </cell>
          <cell r="K27">
            <v>1.7849280000000001</v>
          </cell>
          <cell r="L27">
            <v>1.6034759999999999</v>
          </cell>
          <cell r="M27">
            <v>7.0074359999999993</v>
          </cell>
        </row>
        <row r="28">
          <cell r="B28">
            <v>1.48065</v>
          </cell>
          <cell r="C28">
            <v>1.08081</v>
          </cell>
          <cell r="D28">
            <v>1.3165799999999999</v>
          </cell>
          <cell r="E28">
            <v>0.66651899999999997</v>
          </cell>
          <cell r="F28">
            <v>0.86094799999999994</v>
          </cell>
          <cell r="G28">
            <v>1.081194</v>
          </cell>
          <cell r="H28">
            <v>0.66818100000000002</v>
          </cell>
          <cell r="I28">
            <v>0.74383099999999991</v>
          </cell>
          <cell r="J28">
            <v>0.59404800000000013</v>
          </cell>
          <cell r="K28">
            <v>0.94920599999999988</v>
          </cell>
          <cell r="L28">
            <v>0.95559700000000003</v>
          </cell>
          <cell r="M28">
            <v>1.180064</v>
          </cell>
        </row>
        <row r="29">
          <cell r="B29">
            <v>6.3600000000000002E-3</v>
          </cell>
          <cell r="C29">
            <v>1.6800000000000002E-2</v>
          </cell>
          <cell r="D29">
            <v>2.4709999999999999E-2</v>
          </cell>
          <cell r="E29">
            <v>0.44020999999999999</v>
          </cell>
          <cell r="F29">
            <v>7.594999999999999E-2</v>
          </cell>
          <cell r="G29">
            <v>6.7419999999999994E-2</v>
          </cell>
          <cell r="H29">
            <v>7.2120000000000004E-2</v>
          </cell>
          <cell r="I29">
            <v>6.9900000000000004E-2</v>
          </cell>
          <cell r="J29">
            <v>4.5689999999999995E-2</v>
          </cell>
          <cell r="K29">
            <v>3.5720000000000002E-2</v>
          </cell>
          <cell r="L29">
            <v>7.6499999999999997E-3</v>
          </cell>
          <cell r="M29">
            <v>5.8200000000000005E-3</v>
          </cell>
        </row>
        <row r="30">
          <cell r="B30">
            <v>8862.1347160000023</v>
          </cell>
          <cell r="C30">
            <v>8755.1126179999992</v>
          </cell>
          <cell r="D30">
            <v>8668.8248159999985</v>
          </cell>
          <cell r="E30">
            <v>4874.9309930000009</v>
          </cell>
          <cell r="F30">
            <v>3669.9390939999985</v>
          </cell>
          <cell r="G30">
            <v>3028.4754989999988</v>
          </cell>
          <cell r="H30">
            <v>2661.4074989999999</v>
          </cell>
          <cell r="I30">
            <v>2740.884794999999</v>
          </cell>
          <cell r="J30">
            <v>3565.8649790000009</v>
          </cell>
          <cell r="K30">
            <v>5728.1371710000003</v>
          </cell>
          <cell r="L30">
            <v>7297.1834850000032</v>
          </cell>
          <cell r="M30">
            <v>8879.1296120000006</v>
          </cell>
        </row>
        <row r="31">
          <cell r="B31">
            <v>130.57499999999999</v>
          </cell>
          <cell r="C31">
            <v>138.47800000000001</v>
          </cell>
          <cell r="D31">
            <v>121.369</v>
          </cell>
          <cell r="E31">
            <v>51.671999999999997</v>
          </cell>
          <cell r="F31">
            <v>29.064</v>
          </cell>
          <cell r="G31">
            <v>18.777999999999999</v>
          </cell>
          <cell r="H31">
            <v>16.422000000000001</v>
          </cell>
          <cell r="I31">
            <v>19.334</v>
          </cell>
          <cell r="J31">
            <v>30.207999999999998</v>
          </cell>
          <cell r="K31">
            <v>72.677999999999997</v>
          </cell>
          <cell r="L31">
            <v>99.010999999999996</v>
          </cell>
          <cell r="M31">
            <v>136.74100000000001</v>
          </cell>
        </row>
        <row r="32">
          <cell r="B32">
            <v>0.14965999999999999</v>
          </cell>
          <cell r="C32">
            <v>4.3270000000000003E-2</v>
          </cell>
          <cell r="D32">
            <v>0.11637500000000001</v>
          </cell>
          <cell r="E32">
            <v>2.3257999999999997E-2</v>
          </cell>
          <cell r="F32">
            <v>0</v>
          </cell>
          <cell r="G32">
            <v>0</v>
          </cell>
          <cell r="H32">
            <v>0</v>
          </cell>
          <cell r="I32">
            <v>0</v>
          </cell>
          <cell r="J32">
            <v>4.2290000000000001E-3</v>
          </cell>
          <cell r="K32">
            <v>1.0572E-2</v>
          </cell>
          <cell r="L32">
            <v>0.15483</v>
          </cell>
          <cell r="M32">
            <v>0.13914600000000002</v>
          </cell>
        </row>
        <row r="33">
          <cell r="B33">
            <v>709.77556000000004</v>
          </cell>
          <cell r="C33">
            <v>652.47889999999995</v>
          </cell>
          <cell r="D33">
            <v>590.88990000000013</v>
          </cell>
          <cell r="E33">
            <v>357.17533500000002</v>
          </cell>
          <cell r="F33">
            <v>499.74459899999994</v>
          </cell>
          <cell r="G33">
            <v>660.81569699999989</v>
          </cell>
          <cell r="H33">
            <v>665.61317599999995</v>
          </cell>
          <cell r="I33">
            <v>587.05577900000003</v>
          </cell>
          <cell r="J33">
            <v>535.48651199999995</v>
          </cell>
          <cell r="K33">
            <v>605.26074899999992</v>
          </cell>
          <cell r="L33">
            <v>625.83588800000007</v>
          </cell>
          <cell r="M33">
            <v>659.53172399999994</v>
          </cell>
        </row>
        <row r="34">
          <cell r="B34">
            <v>51.923550000000006</v>
          </cell>
          <cell r="C34">
            <v>56.913880999999996</v>
          </cell>
          <cell r="D34">
            <v>60.446658000000006</v>
          </cell>
          <cell r="E34">
            <v>37.524505999999995</v>
          </cell>
          <cell r="F34">
            <v>31.869070000000001</v>
          </cell>
          <cell r="G34">
            <v>44.590392999999999</v>
          </cell>
          <cell r="H34">
            <v>33.114145000000001</v>
          </cell>
          <cell r="I34">
            <v>10.2944</v>
          </cell>
          <cell r="J34">
            <v>35.631712</v>
          </cell>
          <cell r="K34">
            <v>48.400845000000004</v>
          </cell>
          <cell r="L34">
            <v>53.526405999999994</v>
          </cell>
          <cell r="M34">
            <v>60.520161999999999</v>
          </cell>
        </row>
        <row r="35">
          <cell r="B35">
            <v>454.06874827551127</v>
          </cell>
          <cell r="C35">
            <v>431.78565806911507</v>
          </cell>
          <cell r="D35">
            <v>402.34502185746658</v>
          </cell>
          <cell r="E35">
            <v>341.41292144348932</v>
          </cell>
          <cell r="F35">
            <v>372.10007573605395</v>
          </cell>
          <cell r="G35">
            <v>388.59958785002152</v>
          </cell>
          <cell r="H35">
            <v>357.30957824314515</v>
          </cell>
          <cell r="I35">
            <v>358.45643214431578</v>
          </cell>
          <cell r="J35">
            <v>306.67931867932407</v>
          </cell>
          <cell r="K35">
            <v>404.27770483966702</v>
          </cell>
          <cell r="L35">
            <v>359.70140078638423</v>
          </cell>
          <cell r="M35">
            <v>444.81562132674509</v>
          </cell>
        </row>
        <row r="36">
          <cell r="B36">
            <v>1037.9111770000002</v>
          </cell>
          <cell r="C36">
            <v>925.63107500000024</v>
          </cell>
          <cell r="D36">
            <v>1030.5605910000002</v>
          </cell>
          <cell r="E36">
            <v>850.02880499999992</v>
          </cell>
          <cell r="F36">
            <v>900.32505099999992</v>
          </cell>
          <cell r="G36">
            <v>862.66322500000012</v>
          </cell>
          <cell r="H36">
            <v>904.84071400000005</v>
          </cell>
          <cell r="I36">
            <v>937.74993599999993</v>
          </cell>
          <cell r="J36">
            <v>772.71612200000004</v>
          </cell>
          <cell r="K36">
            <v>851.15962699999977</v>
          </cell>
          <cell r="L36">
            <v>904.12123099999997</v>
          </cell>
          <cell r="M36">
            <v>1043.8595660000003</v>
          </cell>
        </row>
        <row r="37">
          <cell r="B37">
            <v>0</v>
          </cell>
          <cell r="C37">
            <v>0</v>
          </cell>
          <cell r="D37">
            <v>0</v>
          </cell>
          <cell r="E37">
            <v>0</v>
          </cell>
          <cell r="F37">
            <v>0</v>
          </cell>
          <cell r="G37">
            <v>0</v>
          </cell>
          <cell r="H37">
            <v>0</v>
          </cell>
          <cell r="I37">
            <v>0</v>
          </cell>
          <cell r="J37">
            <v>0</v>
          </cell>
          <cell r="K37">
            <v>0</v>
          </cell>
          <cell r="L37">
            <v>0</v>
          </cell>
          <cell r="M37">
            <v>0</v>
          </cell>
        </row>
        <row r="38">
          <cell r="B38">
            <v>16.103689000000003</v>
          </cell>
          <cell r="C38">
            <v>19.974861999999991</v>
          </cell>
          <cell r="D38">
            <v>18.848518000000006</v>
          </cell>
          <cell r="E38">
            <v>5.4286909999999979</v>
          </cell>
          <cell r="F38">
            <v>4.2287789999999985</v>
          </cell>
          <cell r="G38">
            <v>9.4274799999999992</v>
          </cell>
          <cell r="H38">
            <v>24.966476999999994</v>
          </cell>
          <cell r="I38">
            <v>15.062265000000009</v>
          </cell>
          <cell r="J38">
            <v>12.99865</v>
          </cell>
          <cell r="K38">
            <v>16.532375999999996</v>
          </cell>
          <cell r="L38">
            <v>24.239106999999997</v>
          </cell>
          <cell r="M38">
            <v>16.366261999999999</v>
          </cell>
        </row>
        <row r="39">
          <cell r="B39">
            <v>4084.4223871433323</v>
          </cell>
          <cell r="C39">
            <v>4210.3967348417318</v>
          </cell>
          <cell r="D39">
            <v>4080.7309744481522</v>
          </cell>
          <cell r="E39">
            <v>1877.4452765565106</v>
          </cell>
          <cell r="F39">
            <v>1376.5813842639459</v>
          </cell>
          <cell r="G39">
            <v>1229.7178571499792</v>
          </cell>
          <cell r="H39">
            <v>1216.0206802517055</v>
          </cell>
          <cell r="I39">
            <v>1156.5890974485415</v>
          </cell>
          <cell r="J39">
            <v>1285.4087509138269</v>
          </cell>
          <cell r="K39">
            <v>2459.9207955563315</v>
          </cell>
          <cell r="L39">
            <v>3462.2579328856186</v>
          </cell>
          <cell r="M39">
            <v>4107.2860649052545</v>
          </cell>
        </row>
        <row r="47">
          <cell r="B47">
            <v>820.59081100000014</v>
          </cell>
          <cell r="C47">
            <v>917.7713930000001</v>
          </cell>
          <cell r="D47">
            <v>861.57235600000013</v>
          </cell>
          <cell r="E47">
            <v>389.64973899999995</v>
          </cell>
          <cell r="F47">
            <v>269.70756899999998</v>
          </cell>
          <cell r="G47">
            <v>251.05078199999994</v>
          </cell>
          <cell r="H47">
            <v>297.66314399999999</v>
          </cell>
          <cell r="I47">
            <v>215.29247400000003</v>
          </cell>
          <cell r="J47">
            <v>224.55188800000005</v>
          </cell>
          <cell r="K47">
            <v>447.80792900000017</v>
          </cell>
          <cell r="L47">
            <v>610.21137500000009</v>
          </cell>
          <cell r="M47">
            <v>729.36052900000004</v>
          </cell>
        </row>
        <row r="48">
          <cell r="B48">
            <v>966.60879899999941</v>
          </cell>
          <cell r="C48">
            <v>1009.3117129999999</v>
          </cell>
          <cell r="D48">
            <v>965.49960999999996</v>
          </cell>
          <cell r="E48">
            <v>505.48583300000013</v>
          </cell>
          <cell r="F48">
            <v>381.46014000000002</v>
          </cell>
          <cell r="G48">
            <v>326.08455199999997</v>
          </cell>
          <cell r="H48">
            <v>313.67847999999998</v>
          </cell>
          <cell r="I48">
            <v>305.33157500000004</v>
          </cell>
          <cell r="J48">
            <v>371.69067700000022</v>
          </cell>
          <cell r="K48">
            <v>562.18587999999977</v>
          </cell>
          <cell r="L48">
            <v>766.2959539999996</v>
          </cell>
          <cell r="M48">
            <v>905.29471899999976</v>
          </cell>
        </row>
        <row r="49">
          <cell r="B49">
            <v>1120.998254000001</v>
          </cell>
          <cell r="C49">
            <v>1092.0622420000007</v>
          </cell>
          <cell r="D49">
            <v>1027.4523930000003</v>
          </cell>
          <cell r="E49">
            <v>448.50085200000018</v>
          </cell>
          <cell r="F49">
            <v>322.03157999999985</v>
          </cell>
          <cell r="G49">
            <v>292.56845700000008</v>
          </cell>
          <cell r="H49">
            <v>284.46746399999984</v>
          </cell>
          <cell r="I49">
            <v>270.51725200000004</v>
          </cell>
          <cell r="J49">
            <v>362.13170400000018</v>
          </cell>
          <cell r="K49">
            <v>633.48384859999953</v>
          </cell>
          <cell r="L49">
            <v>902.45490620000055</v>
          </cell>
          <cell r="M49">
            <v>1174.6525794000001</v>
          </cell>
        </row>
        <row r="50">
          <cell r="B50">
            <v>1617.4423140000004</v>
          </cell>
          <cell r="C50">
            <v>1558.7016139999998</v>
          </cell>
          <cell r="D50">
            <v>1646.2554090000003</v>
          </cell>
          <cell r="E50">
            <v>1308.1257210000001</v>
          </cell>
          <cell r="F50">
            <v>1240.8059640000001</v>
          </cell>
          <cell r="G50">
            <v>1127.6883829999999</v>
          </cell>
          <cell r="H50">
            <v>864.02548581199983</v>
          </cell>
          <cell r="I50">
            <v>931.13948935999986</v>
          </cell>
          <cell r="J50">
            <v>1126.188457452</v>
          </cell>
          <cell r="K50">
            <v>1373.5113563959999</v>
          </cell>
          <cell r="L50">
            <v>1508.6377838720002</v>
          </cell>
          <cell r="M50">
            <v>1622.4721078320006</v>
          </cell>
        </row>
        <row r="51">
          <cell r="B51">
            <v>467.30825617365605</v>
          </cell>
          <cell r="C51">
            <v>467.67570663021513</v>
          </cell>
          <cell r="D51">
            <v>455.63184171343369</v>
          </cell>
          <cell r="E51">
            <v>239.4999929999999</v>
          </cell>
          <cell r="F51">
            <v>182.218628</v>
          </cell>
          <cell r="G51">
            <v>172.37585099999995</v>
          </cell>
          <cell r="H51">
            <v>158.16463540662596</v>
          </cell>
          <cell r="I51">
            <v>142.38396296789921</v>
          </cell>
          <cell r="J51">
            <v>177.9108253245966</v>
          </cell>
          <cell r="K51">
            <v>288.62548219999991</v>
          </cell>
          <cell r="L51">
            <v>379.44800659999993</v>
          </cell>
          <cell r="M51">
            <v>450.08905280000005</v>
          </cell>
        </row>
        <row r="52">
          <cell r="B52">
            <v>630.82778648837689</v>
          </cell>
          <cell r="C52">
            <v>528.94905765204624</v>
          </cell>
          <cell r="D52">
            <v>540.69998318646878</v>
          </cell>
          <cell r="E52">
            <v>287.89755000000002</v>
          </cell>
          <cell r="F52">
            <v>215.61326299999999</v>
          </cell>
          <cell r="G52">
            <v>193.99898000000002</v>
          </cell>
          <cell r="H52">
            <v>182.601686</v>
          </cell>
          <cell r="I52">
            <v>177.91216400000008</v>
          </cell>
          <cell r="J52">
            <v>222.27508300000002</v>
          </cell>
          <cell r="K52">
            <v>456.07537800000006</v>
          </cell>
          <cell r="L52">
            <v>546.79039299999977</v>
          </cell>
          <cell r="M52">
            <v>645.45664099999999</v>
          </cell>
        </row>
        <row r="53">
          <cell r="B53">
            <v>347.23088200000007</v>
          </cell>
          <cell r="C53">
            <v>364.4707830000001</v>
          </cell>
          <cell r="D53">
            <v>349.31178599999998</v>
          </cell>
          <cell r="E53">
            <v>169.892832</v>
          </cell>
          <cell r="F53">
            <v>115.96266699999998</v>
          </cell>
          <cell r="G53">
            <v>110.309299</v>
          </cell>
          <cell r="H53">
            <v>105.43083700000004</v>
          </cell>
          <cell r="I53">
            <v>109.57697599999997</v>
          </cell>
          <cell r="J53">
            <v>110.43191399999999</v>
          </cell>
          <cell r="K53">
            <v>200.09822300000002</v>
          </cell>
          <cell r="L53">
            <v>274.258532</v>
          </cell>
          <cell r="M53">
            <v>347.27131699999995</v>
          </cell>
        </row>
        <row r="54">
          <cell r="B54">
            <v>3923.7533869999988</v>
          </cell>
          <cell r="C54">
            <v>3789.6569290000029</v>
          </cell>
          <cell r="D54">
            <v>3710.5379140000014</v>
          </cell>
          <cell r="E54">
            <v>2181.8905900000009</v>
          </cell>
          <cell r="F54">
            <v>1869.2413049999998</v>
          </cell>
          <cell r="G54">
            <v>1744.6420459999995</v>
          </cell>
          <cell r="H54">
            <v>1756.3624710000006</v>
          </cell>
          <cell r="I54">
            <v>1671.0543809999988</v>
          </cell>
          <cell r="J54">
            <v>1727.8511130000002</v>
          </cell>
          <cell r="K54">
            <v>2579.0894469999994</v>
          </cell>
          <cell r="L54">
            <v>3131.2918190000014</v>
          </cell>
          <cell r="M54">
            <v>3761.0418199999999</v>
          </cell>
        </row>
        <row r="55">
          <cell r="B55">
            <v>802.80345399999987</v>
          </cell>
          <cell r="C55">
            <v>782.93700699999977</v>
          </cell>
          <cell r="D55">
            <v>764.39192800000001</v>
          </cell>
          <cell r="E55">
            <v>414.97232800000018</v>
          </cell>
          <cell r="F55">
            <v>320.70030300000013</v>
          </cell>
          <cell r="G55">
            <v>303.93485199999998</v>
          </cell>
          <cell r="H55">
            <v>286.20517100000001</v>
          </cell>
          <cell r="I55">
            <v>274.78155699999996</v>
          </cell>
          <cell r="J55">
            <v>303.73644799999971</v>
          </cell>
          <cell r="K55">
            <v>612.98204099999987</v>
          </cell>
          <cell r="L55">
            <v>743.34454900000003</v>
          </cell>
          <cell r="M55">
            <v>858.77899099999968</v>
          </cell>
        </row>
        <row r="56">
          <cell r="B56">
            <v>852.02562104284289</v>
          </cell>
          <cell r="C56">
            <v>881.42478915012066</v>
          </cell>
          <cell r="D56">
            <v>859.84335047839363</v>
          </cell>
          <cell r="E56">
            <v>370.32963800000016</v>
          </cell>
          <cell r="F56">
            <v>268.37684499999989</v>
          </cell>
          <cell r="G56">
            <v>239.33161200000004</v>
          </cell>
          <cell r="H56">
            <v>191.33436001939046</v>
          </cell>
          <cell r="I56">
            <v>203.58616006295605</v>
          </cell>
          <cell r="J56">
            <v>259.65583953689338</v>
          </cell>
          <cell r="K56">
            <v>472.03392500000007</v>
          </cell>
          <cell r="L56">
            <v>671.27058700000021</v>
          </cell>
          <cell r="M56">
            <v>879.77620500000012</v>
          </cell>
        </row>
        <row r="57">
          <cell r="B57">
            <v>749.99984171396761</v>
          </cell>
          <cell r="C57">
            <v>808.11900547846585</v>
          </cell>
          <cell r="D57">
            <v>768.66919192732507</v>
          </cell>
          <cell r="E57">
            <v>366.43669999999986</v>
          </cell>
          <cell r="F57">
            <v>249.07965300000001</v>
          </cell>
          <cell r="G57">
            <v>218.79519500000004</v>
          </cell>
          <cell r="H57">
            <v>212.87252325683596</v>
          </cell>
          <cell r="I57">
            <v>182.93043020200284</v>
          </cell>
          <cell r="J57">
            <v>250.22353027966142</v>
          </cell>
          <cell r="K57">
            <v>451.977822</v>
          </cell>
          <cell r="L57">
            <v>631.60831899999994</v>
          </cell>
          <cell r="M57">
            <v>722.68032100000005</v>
          </cell>
        </row>
        <row r="58">
          <cell r="B58">
            <v>3770.6549230000001</v>
          </cell>
          <cell r="C58">
            <v>3576.2825059999991</v>
          </cell>
          <cell r="D58">
            <v>3437.0893839999985</v>
          </cell>
          <cell r="E58">
            <v>1674.5888730000008</v>
          </cell>
          <cell r="F58">
            <v>1337.7782849999994</v>
          </cell>
          <cell r="G58">
            <v>1336.0221829999998</v>
          </cell>
          <cell r="H58">
            <v>1227.2801389999997</v>
          </cell>
          <cell r="I58">
            <v>1302.9991949999992</v>
          </cell>
          <cell r="J58">
            <v>1398.5300429999998</v>
          </cell>
          <cell r="K58">
            <v>2433.9779761999998</v>
          </cell>
          <cell r="L58">
            <v>3066.7933700000017</v>
          </cell>
          <cell r="M58">
            <v>3683.689036199999</v>
          </cell>
        </row>
        <row r="59">
          <cell r="B59">
            <v>3089.7250380000023</v>
          </cell>
          <cell r="C59">
            <v>3037.8863900000015</v>
          </cell>
          <cell r="D59">
            <v>3199.8533559999983</v>
          </cell>
          <cell r="E59">
            <v>2123.6224500000003</v>
          </cell>
          <cell r="F59">
            <v>1805.289352</v>
          </cell>
          <cell r="G59">
            <v>1540.8699410000002</v>
          </cell>
          <cell r="H59">
            <v>1608.6187550000002</v>
          </cell>
          <cell r="I59">
            <v>1578.813251</v>
          </cell>
          <cell r="J59">
            <v>1650.8511110000006</v>
          </cell>
          <cell r="K59">
            <v>1882.1687109999996</v>
          </cell>
          <cell r="L59">
            <v>2629.3742090000001</v>
          </cell>
          <cell r="M59">
            <v>3266.7468820000008</v>
          </cell>
        </row>
        <row r="60">
          <cell r="B60">
            <v>933.83282799999995</v>
          </cell>
          <cell r="C60">
            <v>959.19849999999997</v>
          </cell>
          <cell r="D60">
            <v>948.34912499999973</v>
          </cell>
          <cell r="E60">
            <v>570.26353900000004</v>
          </cell>
          <cell r="F60">
            <v>489.30411399999997</v>
          </cell>
          <cell r="G60">
            <v>426.00780299999991</v>
          </cell>
          <cell r="H60">
            <v>363.80886400000003</v>
          </cell>
          <cell r="I60">
            <v>326.00367400000005</v>
          </cell>
          <cell r="J60">
            <v>431.44351899999998</v>
          </cell>
          <cell r="K60">
            <v>614.16882900000007</v>
          </cell>
          <cell r="L60">
            <v>745.49464299999977</v>
          </cell>
          <cell r="M60">
            <v>910.92816799999991</v>
          </cell>
        </row>
        <row r="66">
          <cell r="B66">
            <v>0</v>
          </cell>
          <cell r="C66">
            <v>226.54086099999992</v>
          </cell>
          <cell r="D66">
            <v>171.37406999999999</v>
          </cell>
          <cell r="E66">
            <v>129.01444100000001</v>
          </cell>
          <cell r="F66">
            <v>403.24483999999995</v>
          </cell>
          <cell r="G66">
            <v>202.27353999999997</v>
          </cell>
          <cell r="H66">
            <v>0.52457999999999994</v>
          </cell>
          <cell r="I66">
            <v>1712.2308790000002</v>
          </cell>
          <cell r="J66">
            <v>46.832909999999991</v>
          </cell>
          <cell r="K66">
            <v>15.973326</v>
          </cell>
          <cell r="L66">
            <v>302.0153949999999</v>
          </cell>
          <cell r="M66">
            <v>239.81579900000003</v>
          </cell>
          <cell r="N66">
            <v>994.65285999999992</v>
          </cell>
          <cell r="O66">
            <v>61.905419999999999</v>
          </cell>
        </row>
        <row r="67">
          <cell r="B67">
            <v>37.055800000000005</v>
          </cell>
          <cell r="C67">
            <v>103.50614500000005</v>
          </cell>
          <cell r="D67">
            <v>84.992908000000014</v>
          </cell>
          <cell r="E67">
            <v>19.130596999999998</v>
          </cell>
          <cell r="F67">
            <v>179.99543700000001</v>
          </cell>
          <cell r="G67">
            <v>104.36874900000001</v>
          </cell>
          <cell r="H67">
            <v>10.645923000000003</v>
          </cell>
          <cell r="I67">
            <v>88.01303399999999</v>
          </cell>
          <cell r="J67">
            <v>97.257711000000029</v>
          </cell>
          <cell r="K67">
            <v>101.16408399999996</v>
          </cell>
          <cell r="L67">
            <v>105.452941</v>
          </cell>
          <cell r="M67">
            <v>133.23737800000004</v>
          </cell>
          <cell r="N67">
            <v>29.523803999999995</v>
          </cell>
          <cell r="O67">
            <v>34.135147999999994</v>
          </cell>
        </row>
        <row r="68">
          <cell r="B68">
            <v>0</v>
          </cell>
          <cell r="C68">
            <v>0</v>
          </cell>
          <cell r="D68">
            <v>0</v>
          </cell>
          <cell r="E68">
            <v>0</v>
          </cell>
          <cell r="F68">
            <v>0</v>
          </cell>
          <cell r="G68">
            <v>4.2808400000000004</v>
          </cell>
          <cell r="H68">
            <v>0</v>
          </cell>
          <cell r="I68">
            <v>4807.5445940000018</v>
          </cell>
          <cell r="J68">
            <v>444.36930799999993</v>
          </cell>
          <cell r="K68">
            <v>195.93671599999999</v>
          </cell>
          <cell r="L68">
            <v>0</v>
          </cell>
          <cell r="M68">
            <v>0</v>
          </cell>
          <cell r="N68">
            <v>0</v>
          </cell>
          <cell r="O68">
            <v>112.36144999999999</v>
          </cell>
        </row>
        <row r="69">
          <cell r="B69">
            <v>6.18</v>
          </cell>
          <cell r="C69">
            <v>5.3369E-2</v>
          </cell>
          <cell r="D69">
            <v>2.3420000000000001</v>
          </cell>
          <cell r="E69">
            <v>0</v>
          </cell>
          <cell r="F69">
            <v>2.7E-2</v>
          </cell>
          <cell r="G69">
            <v>0</v>
          </cell>
          <cell r="H69">
            <v>0</v>
          </cell>
          <cell r="I69">
            <v>0.56304700000000008</v>
          </cell>
          <cell r="J69">
            <v>0</v>
          </cell>
          <cell r="K69">
            <v>0</v>
          </cell>
          <cell r="L69">
            <v>1.2045239999999999</v>
          </cell>
          <cell r="M69">
            <v>0</v>
          </cell>
          <cell r="N69">
            <v>0</v>
          </cell>
          <cell r="O69">
            <v>2.5899999999999999E-2</v>
          </cell>
        </row>
        <row r="70">
          <cell r="B70">
            <v>0.57199999999999995</v>
          </cell>
          <cell r="C70">
            <v>2.7347E-2</v>
          </cell>
          <cell r="D70">
            <v>0.217</v>
          </cell>
          <cell r="E70">
            <v>1.1649699999999998</v>
          </cell>
          <cell r="F70">
            <v>0</v>
          </cell>
          <cell r="G70">
            <v>0</v>
          </cell>
          <cell r="H70">
            <v>0</v>
          </cell>
          <cell r="I70">
            <v>0</v>
          </cell>
          <cell r="J70">
            <v>0</v>
          </cell>
          <cell r="K70">
            <v>0</v>
          </cell>
          <cell r="L70">
            <v>0</v>
          </cell>
          <cell r="M70">
            <v>0</v>
          </cell>
          <cell r="N70">
            <v>1.1035500000000003</v>
          </cell>
          <cell r="O70">
            <v>0</v>
          </cell>
        </row>
        <row r="71">
          <cell r="B71">
            <v>0</v>
          </cell>
          <cell r="C71">
            <v>0</v>
          </cell>
          <cell r="D71">
            <v>1.6E-2</v>
          </cell>
          <cell r="E71">
            <v>5.0000000000000001E-3</v>
          </cell>
          <cell r="F71">
            <v>1.8600000000000002E-2</v>
          </cell>
          <cell r="G71">
            <v>0</v>
          </cell>
          <cell r="H71">
            <v>0</v>
          </cell>
          <cell r="I71">
            <v>0</v>
          </cell>
          <cell r="J71">
            <v>0</v>
          </cell>
          <cell r="K71">
            <v>0</v>
          </cell>
          <cell r="L71">
            <v>0</v>
          </cell>
          <cell r="M71">
            <v>0</v>
          </cell>
          <cell r="N71">
            <v>9.5899999999999996E-3</v>
          </cell>
          <cell r="O71">
            <v>0</v>
          </cell>
        </row>
        <row r="72">
          <cell r="B72">
            <v>0</v>
          </cell>
          <cell r="C72">
            <v>1538.608483</v>
          </cell>
          <cell r="D72">
            <v>1.83504</v>
          </cell>
          <cell r="E72">
            <v>3694.3176990000002</v>
          </cell>
          <cell r="F72">
            <v>155.93552299999999</v>
          </cell>
          <cell r="G72">
            <v>843.10162000000003</v>
          </cell>
          <cell r="H72">
            <v>41.796077999999994</v>
          </cell>
          <cell r="I72">
            <v>357.75197800000007</v>
          </cell>
          <cell r="J72">
            <v>783.75079600000004</v>
          </cell>
          <cell r="K72">
            <v>1502.9826869999999</v>
          </cell>
          <cell r="L72">
            <v>1003.6053900000001</v>
          </cell>
          <cell r="M72">
            <v>5287.6042339999985</v>
          </cell>
          <cell r="N72">
            <v>5691.0126600000003</v>
          </cell>
          <cell r="O72">
            <v>1002.1480799999999</v>
          </cell>
        </row>
        <row r="73">
          <cell r="B73">
            <v>0</v>
          </cell>
          <cell r="C73">
            <v>169.846</v>
          </cell>
          <cell r="D73">
            <v>0</v>
          </cell>
          <cell r="E73">
            <v>0</v>
          </cell>
          <cell r="F73">
            <v>138.584</v>
          </cell>
          <cell r="G73">
            <v>0</v>
          </cell>
          <cell r="H73">
            <v>0</v>
          </cell>
          <cell r="I73">
            <v>0</v>
          </cell>
          <cell r="J73">
            <v>0</v>
          </cell>
          <cell r="K73">
            <v>0</v>
          </cell>
          <cell r="L73">
            <v>0</v>
          </cell>
          <cell r="M73">
            <v>0</v>
          </cell>
          <cell r="N73">
            <v>0</v>
          </cell>
          <cell r="O73">
            <v>0</v>
          </cell>
        </row>
        <row r="74">
          <cell r="B74">
            <v>0</v>
          </cell>
          <cell r="C74">
            <v>0</v>
          </cell>
          <cell r="D74">
            <v>0</v>
          </cell>
          <cell r="E74">
            <v>0</v>
          </cell>
          <cell r="F74">
            <v>0</v>
          </cell>
          <cell r="G74">
            <v>0</v>
          </cell>
          <cell r="H74">
            <v>0</v>
          </cell>
          <cell r="I74">
            <v>9.5147999999999996E-2</v>
          </cell>
          <cell r="J74">
            <v>0</v>
          </cell>
          <cell r="K74">
            <v>0</v>
          </cell>
          <cell r="L74">
            <v>0</v>
          </cell>
          <cell r="M74">
            <v>0.2094</v>
          </cell>
          <cell r="N74">
            <v>0</v>
          </cell>
          <cell r="O74">
            <v>0</v>
          </cell>
        </row>
        <row r="75">
          <cell r="B75">
            <v>0</v>
          </cell>
          <cell r="C75">
            <v>0</v>
          </cell>
          <cell r="D75">
            <v>25.76117</v>
          </cell>
          <cell r="E75">
            <v>3.3668</v>
          </cell>
          <cell r="F75">
            <v>8.8460000000000001</v>
          </cell>
          <cell r="G75">
            <v>0.95775999999999994</v>
          </cell>
          <cell r="H75">
            <v>1.0201</v>
          </cell>
          <cell r="I75">
            <v>264.99162000000001</v>
          </cell>
          <cell r="J75">
            <v>156.76674</v>
          </cell>
          <cell r="K75">
            <v>0</v>
          </cell>
          <cell r="L75">
            <v>0</v>
          </cell>
          <cell r="M75">
            <v>1076.813521</v>
          </cell>
          <cell r="N75">
            <v>297.38265000000001</v>
          </cell>
          <cell r="O75">
            <v>54.722000000000001</v>
          </cell>
        </row>
        <row r="76">
          <cell r="B76">
            <v>0</v>
          </cell>
          <cell r="C76">
            <v>0.01</v>
          </cell>
          <cell r="D76">
            <v>0</v>
          </cell>
          <cell r="E76">
            <v>0.79539000000000004</v>
          </cell>
          <cell r="F76">
            <v>0</v>
          </cell>
          <cell r="G76">
            <v>0</v>
          </cell>
          <cell r="H76">
            <v>0</v>
          </cell>
          <cell r="I76">
            <v>0</v>
          </cell>
          <cell r="J76">
            <v>13.181576999999999</v>
          </cell>
          <cell r="K76">
            <v>0</v>
          </cell>
          <cell r="L76">
            <v>0</v>
          </cell>
          <cell r="M76">
            <v>10.199446</v>
          </cell>
          <cell r="N76">
            <v>0</v>
          </cell>
          <cell r="O76">
            <v>138.261</v>
          </cell>
        </row>
        <row r="77">
          <cell r="B77">
            <v>393.82496999999995</v>
          </cell>
          <cell r="C77">
            <v>2.4710000000000001</v>
          </cell>
          <cell r="D77">
            <v>375.608</v>
          </cell>
          <cell r="E77">
            <v>0</v>
          </cell>
          <cell r="F77">
            <v>2.5550000000000002</v>
          </cell>
          <cell r="G77">
            <v>0</v>
          </cell>
          <cell r="H77">
            <v>224.815</v>
          </cell>
          <cell r="I77">
            <v>36.894798000000002</v>
          </cell>
          <cell r="J77">
            <v>0</v>
          </cell>
          <cell r="K77">
            <v>1.7398799999999999</v>
          </cell>
          <cell r="L77">
            <v>102.283266</v>
          </cell>
          <cell r="M77">
            <v>33.709895952796344</v>
          </cell>
          <cell r="N77">
            <v>14.319317</v>
          </cell>
          <cell r="O77">
            <v>20.573599999999999</v>
          </cell>
        </row>
        <row r="78">
          <cell r="B78">
            <v>0</v>
          </cell>
          <cell r="C78">
            <v>0.33029599999999998</v>
          </cell>
          <cell r="D78">
            <v>0</v>
          </cell>
          <cell r="E78">
            <v>416.19435999999996</v>
          </cell>
          <cell r="F78">
            <v>0</v>
          </cell>
          <cell r="G78">
            <v>0</v>
          </cell>
          <cell r="H78">
            <v>0</v>
          </cell>
          <cell r="I78">
            <v>1540.1777939999999</v>
          </cell>
          <cell r="J78">
            <v>0</v>
          </cell>
          <cell r="K78">
            <v>0</v>
          </cell>
          <cell r="L78">
            <v>0.505</v>
          </cell>
          <cell r="M78">
            <v>347.78679</v>
          </cell>
          <cell r="N78">
            <v>228.668184</v>
          </cell>
          <cell r="O78">
            <v>265.47800000000001</v>
          </cell>
        </row>
        <row r="79">
          <cell r="B79">
            <v>0</v>
          </cell>
          <cell r="C79">
            <v>0</v>
          </cell>
          <cell r="D79">
            <v>0</v>
          </cell>
          <cell r="E79">
            <v>0</v>
          </cell>
          <cell r="F79">
            <v>0</v>
          </cell>
          <cell r="G79">
            <v>0</v>
          </cell>
          <cell r="H79">
            <v>0</v>
          </cell>
          <cell r="I79">
            <v>0</v>
          </cell>
          <cell r="J79">
            <v>0</v>
          </cell>
          <cell r="K79">
            <v>0</v>
          </cell>
          <cell r="L79">
            <v>0</v>
          </cell>
          <cell r="M79">
            <v>0</v>
          </cell>
          <cell r="N79">
            <v>0</v>
          </cell>
          <cell r="O79">
            <v>0</v>
          </cell>
        </row>
        <row r="80">
          <cell r="B80">
            <v>0.94753399999999999</v>
          </cell>
          <cell r="C80">
            <v>3.2919689999999995</v>
          </cell>
          <cell r="D80">
            <v>12.160428</v>
          </cell>
          <cell r="E80">
            <v>0.36436000000000002</v>
          </cell>
          <cell r="F80">
            <v>0.84995200000000004</v>
          </cell>
          <cell r="G80">
            <v>0.114631</v>
          </cell>
          <cell r="H80">
            <v>3.0600000000000002E-2</v>
          </cell>
          <cell r="I80">
            <v>1.228793</v>
          </cell>
          <cell r="J80">
            <v>8.9012079999999969</v>
          </cell>
          <cell r="K80">
            <v>0.98307499999999992</v>
          </cell>
          <cell r="L80">
            <v>2.6139599999999996</v>
          </cell>
          <cell r="M80">
            <v>3.399464</v>
          </cell>
          <cell r="N80">
            <v>21.820919</v>
          </cell>
          <cell r="O80">
            <v>0.43085199999999996</v>
          </cell>
        </row>
        <row r="81">
          <cell r="B81">
            <v>1348.7995290000001</v>
          </cell>
          <cell r="C81">
            <v>189.09108300000003</v>
          </cell>
          <cell r="D81">
            <v>2036.2847181999996</v>
          </cell>
          <cell r="E81">
            <v>240.26763109999996</v>
          </cell>
          <cell r="F81">
            <v>228.10618960000002</v>
          </cell>
          <cell r="G81">
            <v>493.22527199999956</v>
          </cell>
          <cell r="H81">
            <v>542.79579099999978</v>
          </cell>
          <cell r="I81">
            <v>661.93140099999982</v>
          </cell>
          <cell r="J81">
            <v>664.04533099999992</v>
          </cell>
          <cell r="K81">
            <v>204.30094899999997</v>
          </cell>
          <cell r="L81">
            <v>288.58598600000005</v>
          </cell>
          <cell r="M81">
            <v>2051.6844544472033</v>
          </cell>
          <cell r="N81">
            <v>499.79626800000005</v>
          </cell>
          <cell r="O81">
            <v>580.55018999999993</v>
          </cell>
        </row>
        <row r="89">
          <cell r="B89">
            <v>687.98686399999997</v>
          </cell>
          <cell r="C89">
            <v>693.69833700000004</v>
          </cell>
          <cell r="D89">
            <v>733.92157299999985</v>
          </cell>
          <cell r="E89">
            <v>419.11853499999995</v>
          </cell>
          <cell r="F89">
            <v>326.84483799999992</v>
          </cell>
          <cell r="G89">
            <v>283.82900699999999</v>
          </cell>
          <cell r="H89">
            <v>222.70880700000004</v>
          </cell>
          <cell r="I89">
            <v>205.020555</v>
          </cell>
          <cell r="J89">
            <v>303.72384700000009</v>
          </cell>
          <cell r="K89">
            <v>417.68903699999998</v>
          </cell>
          <cell r="L89">
            <v>600.93389100000002</v>
          </cell>
          <cell r="M89">
            <v>730.65619200000026</v>
          </cell>
        </row>
        <row r="90">
          <cell r="B90">
            <v>64.850376999999995</v>
          </cell>
          <cell r="C90">
            <v>58.33042600000001</v>
          </cell>
          <cell r="D90">
            <v>63.222609999999996</v>
          </cell>
          <cell r="E90">
            <v>39.934526000000005</v>
          </cell>
          <cell r="F90">
            <v>31.030490999999998</v>
          </cell>
          <cell r="G90">
            <v>28.476965999999994</v>
          </cell>
          <cell r="H90">
            <v>26.869043000000001</v>
          </cell>
          <cell r="I90">
            <v>24.332379999999997</v>
          </cell>
          <cell r="J90">
            <v>32.766883999999997</v>
          </cell>
          <cell r="K90">
            <v>46.566398</v>
          </cell>
          <cell r="L90">
            <v>55.47234499999999</v>
          </cell>
          <cell r="M90">
            <v>65.339963999999995</v>
          </cell>
        </row>
        <row r="91">
          <cell r="B91">
            <v>1868.3205230000001</v>
          </cell>
          <cell r="C91">
            <v>1968.7483709999999</v>
          </cell>
          <cell r="D91">
            <v>1829.583059</v>
          </cell>
          <cell r="E91">
            <v>540.32999200000006</v>
          </cell>
          <cell r="F91">
            <v>256.851922</v>
          </cell>
          <cell r="G91">
            <v>239.95507900000004</v>
          </cell>
          <cell r="H91">
            <v>230.00774900000002</v>
          </cell>
          <cell r="I91">
            <v>221.94653</v>
          </cell>
          <cell r="J91">
            <v>314.30692199999999</v>
          </cell>
          <cell r="K91">
            <v>823.66048699999988</v>
          </cell>
          <cell r="L91">
            <v>1278.7256960000002</v>
          </cell>
          <cell r="M91">
            <v>1721.3758170000003</v>
          </cell>
        </row>
        <row r="92">
          <cell r="B92">
            <v>0.72893999999999992</v>
          </cell>
          <cell r="C92">
            <v>0.66009000000000007</v>
          </cell>
          <cell r="D92">
            <v>0.73429400000000011</v>
          </cell>
          <cell r="E92">
            <v>0.75789099999999998</v>
          </cell>
          <cell r="F92">
            <v>0.99297199999999985</v>
          </cell>
          <cell r="G92">
            <v>0.62821199999999999</v>
          </cell>
          <cell r="H92">
            <v>0.85784400000000005</v>
          </cell>
          <cell r="I92">
            <v>2.0268070000000002</v>
          </cell>
          <cell r="J92">
            <v>1.0076270000000001</v>
          </cell>
          <cell r="K92">
            <v>1.491217</v>
          </cell>
          <cell r="L92">
            <v>1.3347419999999999</v>
          </cell>
          <cell r="M92">
            <v>5.3937439999999999</v>
          </cell>
        </row>
        <row r="93">
          <cell r="B93">
            <v>1.3066500000000001</v>
          </cell>
          <cell r="C93">
            <v>1.0558099999999999</v>
          </cell>
          <cell r="D93">
            <v>1.17058</v>
          </cell>
          <cell r="E93">
            <v>0.39151899999999995</v>
          </cell>
          <cell r="F93">
            <v>0.70294800000000002</v>
          </cell>
          <cell r="G93">
            <v>0.79619399999999996</v>
          </cell>
          <cell r="H93">
            <v>0.56618100000000005</v>
          </cell>
          <cell r="I93">
            <v>0.52083099999999993</v>
          </cell>
          <cell r="J93">
            <v>0.42304799999999998</v>
          </cell>
          <cell r="K93">
            <v>0.66420599999999985</v>
          </cell>
          <cell r="L93">
            <v>0.81759700000000002</v>
          </cell>
          <cell r="M93">
            <v>1.162064</v>
          </cell>
        </row>
        <row r="94">
          <cell r="B94">
            <v>6.3600000000000002E-3</v>
          </cell>
          <cell r="C94">
            <v>1.6800000000000002E-2</v>
          </cell>
          <cell r="D94">
            <v>2.4709999999999999E-2</v>
          </cell>
          <cell r="E94">
            <v>0.44020999999999999</v>
          </cell>
          <cell r="F94">
            <v>7.594999999999999E-2</v>
          </cell>
          <cell r="G94">
            <v>6.7419999999999994E-2</v>
          </cell>
          <cell r="H94">
            <v>7.2120000000000004E-2</v>
          </cell>
          <cell r="I94">
            <v>6.9900000000000004E-2</v>
          </cell>
          <cell r="J94">
            <v>4.5689999999999995E-2</v>
          </cell>
          <cell r="K94">
            <v>3.5720000000000002E-2</v>
          </cell>
          <cell r="L94">
            <v>7.6499999999999997E-3</v>
          </cell>
          <cell r="M94">
            <v>5.8200000000000005E-3</v>
          </cell>
        </row>
        <row r="95">
          <cell r="B95">
            <v>5843.419519</v>
          </cell>
          <cell r="C95">
            <v>6163.1534710000024</v>
          </cell>
          <cell r="D95">
            <v>5910.763203999999</v>
          </cell>
          <cell r="E95">
            <v>2556.4246100000005</v>
          </cell>
          <cell r="F95">
            <v>1576.0692839999999</v>
          </cell>
          <cell r="G95">
            <v>1187.268337</v>
          </cell>
          <cell r="H95">
            <v>1112.5500620000005</v>
          </cell>
          <cell r="I95">
            <v>1156.595607</v>
          </cell>
          <cell r="J95">
            <v>1653.8740129999996</v>
          </cell>
          <cell r="K95">
            <v>3242.4390940000003</v>
          </cell>
          <cell r="L95">
            <v>4747.8560109999999</v>
          </cell>
          <cell r="M95">
            <v>5800.9180450000003</v>
          </cell>
        </row>
        <row r="96">
          <cell r="B96">
            <v>36.419580000000003</v>
          </cell>
          <cell r="C96">
            <v>35.58325</v>
          </cell>
          <cell r="D96">
            <v>29.057650000000002</v>
          </cell>
          <cell r="E96">
            <v>18.132360000000002</v>
          </cell>
          <cell r="F96">
            <v>8.6640499999999996</v>
          </cell>
          <cell r="G96">
            <v>7.6055599999999997</v>
          </cell>
          <cell r="H96">
            <v>6.2669100000000002</v>
          </cell>
          <cell r="I96">
            <v>6.2698199999999993</v>
          </cell>
          <cell r="J96">
            <v>8.3709499999999988</v>
          </cell>
          <cell r="K96">
            <v>18.734970000000001</v>
          </cell>
          <cell r="L96">
            <v>26.673639999999999</v>
          </cell>
          <cell r="M96">
            <v>34.6477</v>
          </cell>
        </row>
        <row r="97">
          <cell r="B97">
            <v>0.14965999999999999</v>
          </cell>
          <cell r="C97">
            <v>4.3270000000000003E-2</v>
          </cell>
          <cell r="D97">
            <v>0.11637500000000001</v>
          </cell>
          <cell r="E97">
            <v>2.3257999999999997E-2</v>
          </cell>
          <cell r="F97">
            <v>0</v>
          </cell>
          <cell r="G97">
            <v>0</v>
          </cell>
          <cell r="H97">
            <v>0</v>
          </cell>
          <cell r="I97">
            <v>0</v>
          </cell>
          <cell r="J97">
            <v>4.2290000000000001E-3</v>
          </cell>
          <cell r="K97">
            <v>1.0572E-2</v>
          </cell>
          <cell r="L97">
            <v>0.15483</v>
          </cell>
          <cell r="M97">
            <v>0.13914600000000002</v>
          </cell>
        </row>
        <row r="98">
          <cell r="B98">
            <v>37.902497999999994</v>
          </cell>
          <cell r="C98">
            <v>37.832937000000001</v>
          </cell>
          <cell r="D98">
            <v>38.176971999999992</v>
          </cell>
          <cell r="E98">
            <v>29.564432999999998</v>
          </cell>
          <cell r="F98">
            <v>35.693623999999993</v>
          </cell>
          <cell r="G98">
            <v>43.299330999999995</v>
          </cell>
          <cell r="H98">
            <v>52.854299999999995</v>
          </cell>
          <cell r="I98">
            <v>50.136489000000005</v>
          </cell>
          <cell r="J98">
            <v>53.892624999999995</v>
          </cell>
          <cell r="K98">
            <v>55.625273</v>
          </cell>
          <cell r="L98">
            <v>36.207673</v>
          </cell>
          <cell r="M98">
            <v>39.484009</v>
          </cell>
        </row>
        <row r="99">
          <cell r="B99">
            <v>9.4366699999999994</v>
          </cell>
          <cell r="C99">
            <v>13.41132</v>
          </cell>
          <cell r="D99">
            <v>12.308181999999999</v>
          </cell>
          <cell r="E99">
            <v>6.2185119999999996</v>
          </cell>
          <cell r="F99">
            <v>2.8446130000000003</v>
          </cell>
          <cell r="G99">
            <v>17.054107999999999</v>
          </cell>
          <cell r="H99">
            <v>9.6344519999999996</v>
          </cell>
          <cell r="I99">
            <v>1.7915430000000001</v>
          </cell>
          <cell r="J99">
            <v>3.2258400000000003</v>
          </cell>
          <cell r="K99">
            <v>6.0694999999999997</v>
          </cell>
          <cell r="L99">
            <v>16.596879999999999</v>
          </cell>
          <cell r="M99">
            <v>10.016192999999999</v>
          </cell>
        </row>
        <row r="100">
          <cell r="B100">
            <v>295.71026208880403</v>
          </cell>
          <cell r="C100">
            <v>285.47979656616309</v>
          </cell>
          <cell r="D100">
            <v>259.68862907616449</v>
          </cell>
          <cell r="E100">
            <v>195.36594293438668</v>
          </cell>
          <cell r="F100">
            <v>234.353845781346</v>
          </cell>
          <cell r="G100">
            <v>232.89157100321796</v>
          </cell>
          <cell r="H100">
            <v>213.92973832728634</v>
          </cell>
          <cell r="I100">
            <v>212.9556089836959</v>
          </cell>
          <cell r="J100">
            <v>189.52068180915006</v>
          </cell>
          <cell r="K100">
            <v>252.39467903050175</v>
          </cell>
          <cell r="L100">
            <v>219.30484705308265</v>
          </cell>
          <cell r="M100">
            <v>281.26420064715393</v>
          </cell>
        </row>
        <row r="101">
          <cell r="B101">
            <v>405.9192910000001</v>
          </cell>
          <cell r="C101">
            <v>407.01547200000005</v>
          </cell>
          <cell r="D101">
            <v>443.74559300000004</v>
          </cell>
          <cell r="E101">
            <v>252.455028</v>
          </cell>
          <cell r="F101">
            <v>275.66464300000001</v>
          </cell>
          <cell r="G101">
            <v>258.542913</v>
          </cell>
          <cell r="H101">
            <v>285.11970499999995</v>
          </cell>
          <cell r="I101">
            <v>313.44922800000006</v>
          </cell>
          <cell r="J101">
            <v>231.86789599999997</v>
          </cell>
          <cell r="K101">
            <v>334.47522700000002</v>
          </cell>
          <cell r="L101">
            <v>360.42879600000003</v>
          </cell>
          <cell r="M101">
            <v>457.30182800000006</v>
          </cell>
        </row>
        <row r="102">
          <cell r="B102">
            <v>0</v>
          </cell>
          <cell r="C102">
            <v>0</v>
          </cell>
          <cell r="D102">
            <v>0</v>
          </cell>
          <cell r="E102">
            <v>0</v>
          </cell>
          <cell r="F102">
            <v>0</v>
          </cell>
          <cell r="G102">
            <v>0</v>
          </cell>
          <cell r="H102">
            <v>0</v>
          </cell>
          <cell r="I102">
            <v>0</v>
          </cell>
          <cell r="J102">
            <v>0</v>
          </cell>
          <cell r="K102">
            <v>0</v>
          </cell>
          <cell r="L102">
            <v>0</v>
          </cell>
          <cell r="M102">
            <v>0</v>
          </cell>
        </row>
        <row r="103">
          <cell r="B103">
            <v>11.713988000000001</v>
          </cell>
          <cell r="C103">
            <v>15.469733</v>
          </cell>
          <cell r="D103">
            <v>14.14701</v>
          </cell>
          <cell r="E103">
            <v>3.2987340000000001</v>
          </cell>
          <cell r="F103">
            <v>1.9472609999999997</v>
          </cell>
          <cell r="G103">
            <v>3.8854510000000002</v>
          </cell>
          <cell r="H103">
            <v>8.6988590000000006</v>
          </cell>
          <cell r="I103">
            <v>5.2748680000000006</v>
          </cell>
          <cell r="J103">
            <v>5.4814880000000006</v>
          </cell>
          <cell r="K103">
            <v>5.7634340000000002</v>
          </cell>
          <cell r="L103">
            <v>8.8277769999999958</v>
          </cell>
          <cell r="M103">
            <v>7.0103739999999979</v>
          </cell>
        </row>
        <row r="104">
          <cell r="B104">
            <v>3088.1811550107436</v>
          </cell>
          <cell r="C104">
            <v>3352.2334697337305</v>
          </cell>
          <cell r="D104">
            <v>3178.4564113307256</v>
          </cell>
          <cell r="E104">
            <v>1357.3005040656133</v>
          </cell>
          <cell r="F104">
            <v>948.25968321865389</v>
          </cell>
          <cell r="G104">
            <v>809.78971699678209</v>
          </cell>
          <cell r="H104">
            <v>819.86943068781591</v>
          </cell>
          <cell r="I104">
            <v>744.67566025799715</v>
          </cell>
          <cell r="J104">
            <v>822.11965347767875</v>
          </cell>
          <cell r="K104">
            <v>1512.5471329458758</v>
          </cell>
          <cell r="L104">
            <v>2395.7435428887461</v>
          </cell>
          <cell r="M104">
            <v>3003.962521255778</v>
          </cell>
        </row>
        <row r="112">
          <cell r="B112">
            <v>626.9402060000001</v>
          </cell>
          <cell r="C112">
            <v>737.84062300000005</v>
          </cell>
          <cell r="D112">
            <v>693.19458599999996</v>
          </cell>
          <cell r="E112">
            <v>284.60762399999999</v>
          </cell>
          <cell r="F112">
            <v>171.30938</v>
          </cell>
          <cell r="G112">
            <v>155.38716399999998</v>
          </cell>
          <cell r="H112">
            <v>214.224054</v>
          </cell>
          <cell r="I112">
            <v>137.28584699999996</v>
          </cell>
          <cell r="J112">
            <v>145.587819</v>
          </cell>
          <cell r="K112">
            <v>325.719652</v>
          </cell>
          <cell r="L112">
            <v>464.49464300000005</v>
          </cell>
          <cell r="M112">
            <v>561.27487499999995</v>
          </cell>
        </row>
        <row r="113">
          <cell r="B113">
            <v>691.88573399999984</v>
          </cell>
          <cell r="C113">
            <v>740.52347499999996</v>
          </cell>
          <cell r="D113">
            <v>708.22212799999954</v>
          </cell>
          <cell r="E113">
            <v>318.12370899999996</v>
          </cell>
          <cell r="F113">
            <v>210.66516699999994</v>
          </cell>
          <cell r="G113">
            <v>172.22889600000005</v>
          </cell>
          <cell r="H113">
            <v>167.68741299999999</v>
          </cell>
          <cell r="I113">
            <v>159.34529000000001</v>
          </cell>
          <cell r="J113">
            <v>208.52222499999993</v>
          </cell>
          <cell r="K113">
            <v>359.94079499999992</v>
          </cell>
          <cell r="L113">
            <v>535.68227799999988</v>
          </cell>
          <cell r="M113">
            <v>644.88426300000003</v>
          </cell>
        </row>
        <row r="114">
          <cell r="B114">
            <v>814.68992786101978</v>
          </cell>
          <cell r="C114">
            <v>855.29694944992434</v>
          </cell>
          <cell r="D114">
            <v>783.15217349274133</v>
          </cell>
          <cell r="E114">
            <v>277.8524680000001</v>
          </cell>
          <cell r="F114">
            <v>211.89832199999995</v>
          </cell>
          <cell r="G114">
            <v>188.20038600000004</v>
          </cell>
          <cell r="H114">
            <v>182.32898646657117</v>
          </cell>
          <cell r="I114">
            <v>172.34187317211882</v>
          </cell>
          <cell r="J114">
            <v>230.61222499430923</v>
          </cell>
          <cell r="K114">
            <v>369.76983400000006</v>
          </cell>
          <cell r="L114">
            <v>603.56183200000009</v>
          </cell>
          <cell r="M114">
            <v>832.69076900000016</v>
          </cell>
        </row>
        <row r="115">
          <cell r="B115">
            <v>587.04667900000004</v>
          </cell>
          <cell r="C115">
            <v>588.35751700000003</v>
          </cell>
          <cell r="D115">
            <v>556.69537700000012</v>
          </cell>
          <cell r="E115">
            <v>254.34729099999996</v>
          </cell>
          <cell r="F115">
            <v>183.25688299999996</v>
          </cell>
          <cell r="G115">
            <v>110.14446099999998</v>
          </cell>
          <cell r="H115">
            <v>113.78758481199999</v>
          </cell>
          <cell r="I115">
            <v>107.51892635999999</v>
          </cell>
          <cell r="J115">
            <v>146.11784645200004</v>
          </cell>
          <cell r="K115">
            <v>294.84582239599996</v>
          </cell>
          <cell r="L115">
            <v>409.71181287200011</v>
          </cell>
          <cell r="M115">
            <v>500.38541283200004</v>
          </cell>
        </row>
        <row r="116">
          <cell r="B116">
            <v>225.53319900000005</v>
          </cell>
          <cell r="C116">
            <v>229.45247499999994</v>
          </cell>
          <cell r="D116">
            <v>219.28245400000009</v>
          </cell>
          <cell r="E116">
            <v>86.803258999999997</v>
          </cell>
          <cell r="F116">
            <v>46.879384999999992</v>
          </cell>
          <cell r="G116">
            <v>39.804421999999995</v>
          </cell>
          <cell r="H116">
            <v>36.555320000000009</v>
          </cell>
          <cell r="I116">
            <v>32.968497000000006</v>
          </cell>
          <cell r="J116">
            <v>46.353740000000009</v>
          </cell>
          <cell r="K116">
            <v>109.68631900000001</v>
          </cell>
          <cell r="L116">
            <v>169.43959339999998</v>
          </cell>
          <cell r="M116">
            <v>217.6215</v>
          </cell>
        </row>
        <row r="117">
          <cell r="B117">
            <v>411.07628548837721</v>
          </cell>
          <cell r="C117">
            <v>414.45451965204614</v>
          </cell>
          <cell r="D117">
            <v>418.30542018646878</v>
          </cell>
          <cell r="E117">
            <v>194.13120500000002</v>
          </cell>
          <cell r="F117">
            <v>135.963008</v>
          </cell>
          <cell r="G117">
            <v>118.89370700000002</v>
          </cell>
          <cell r="H117">
            <v>108.94405099999997</v>
          </cell>
          <cell r="I117">
            <v>106.04267399999999</v>
          </cell>
          <cell r="J117">
            <v>134.15210199999999</v>
          </cell>
          <cell r="K117">
            <v>238.94295900000003</v>
          </cell>
          <cell r="L117">
            <v>319.51941699999992</v>
          </cell>
          <cell r="M117">
            <v>400.64628299999987</v>
          </cell>
        </row>
        <row r="118">
          <cell r="B118">
            <v>310.18591599999996</v>
          </cell>
          <cell r="C118">
            <v>326.46190599999994</v>
          </cell>
          <cell r="D118">
            <v>311.40625499999993</v>
          </cell>
          <cell r="E118">
            <v>133.325467</v>
          </cell>
          <cell r="F118">
            <v>84.278451000000004</v>
          </cell>
          <cell r="G118">
            <v>69.518631999999997</v>
          </cell>
          <cell r="H118">
            <v>64.506763397267264</v>
          </cell>
          <cell r="I118">
            <v>62.882368378963825</v>
          </cell>
          <cell r="J118">
            <v>73.157833816992166</v>
          </cell>
          <cell r="K118">
            <v>162.81611041538204</v>
          </cell>
          <cell r="L118">
            <v>238.88487641777408</v>
          </cell>
          <cell r="M118">
            <v>313.18305542046994</v>
          </cell>
        </row>
        <row r="119">
          <cell r="B119">
            <v>2182.8756870000002</v>
          </cell>
          <cell r="C119">
            <v>2325.8170589999991</v>
          </cell>
          <cell r="D119">
            <v>2197.0291360000001</v>
          </cell>
          <cell r="E119">
            <v>820.22201399999994</v>
          </cell>
          <cell r="F119">
            <v>541.31405000000018</v>
          </cell>
          <cell r="G119">
            <v>476.87636499999979</v>
          </cell>
          <cell r="H119">
            <v>442.71434000000005</v>
          </cell>
          <cell r="I119">
            <v>444.19058199999995</v>
          </cell>
          <cell r="J119">
            <v>567.10946200000001</v>
          </cell>
          <cell r="K119">
            <v>1178.8256149999995</v>
          </cell>
          <cell r="L119">
            <v>1656.7506150000011</v>
          </cell>
          <cell r="M119">
            <v>2191.1578259999992</v>
          </cell>
        </row>
        <row r="120">
          <cell r="B120">
            <v>484.39418799999999</v>
          </cell>
          <cell r="C120">
            <v>514.81942900000001</v>
          </cell>
          <cell r="D120">
            <v>489.41970599999996</v>
          </cell>
          <cell r="E120">
            <v>181.38101999999998</v>
          </cell>
          <cell r="F120">
            <v>115.60337099999998</v>
          </cell>
          <cell r="G120">
            <v>101.73380599999997</v>
          </cell>
          <cell r="H120">
            <v>101.59474799999995</v>
          </cell>
          <cell r="I120">
            <v>97.357160999999991</v>
          </cell>
          <cell r="J120">
            <v>127.09475399999999</v>
          </cell>
          <cell r="K120">
            <v>249.84143299999997</v>
          </cell>
          <cell r="L120">
            <v>362.15978599999994</v>
          </cell>
          <cell r="M120">
            <v>481.39338500000008</v>
          </cell>
        </row>
        <row r="121">
          <cell r="B121">
            <v>654.8837280361829</v>
          </cell>
          <cell r="C121">
            <v>681.26218419792508</v>
          </cell>
          <cell r="D121">
            <v>646.69782372767997</v>
          </cell>
          <cell r="E121">
            <v>209.03482600000001</v>
          </cell>
          <cell r="F121">
            <v>104.28270399999998</v>
          </cell>
          <cell r="G121">
            <v>82.742281999999989</v>
          </cell>
          <cell r="H121">
            <v>75.529967339263791</v>
          </cell>
          <cell r="I121">
            <v>71.6489293306104</v>
          </cell>
          <cell r="J121">
            <v>117.74781802352766</v>
          </cell>
          <cell r="K121">
            <v>303.21752800000007</v>
          </cell>
          <cell r="L121">
            <v>484.62673600000005</v>
          </cell>
          <cell r="M121">
            <v>652.37939199999983</v>
          </cell>
        </row>
        <row r="122">
          <cell r="B122">
            <v>578.95539371396774</v>
          </cell>
          <cell r="C122">
            <v>658.90744400000005</v>
          </cell>
          <cell r="D122">
            <v>636.21732499999996</v>
          </cell>
          <cell r="E122">
            <v>238.46034200000003</v>
          </cell>
          <cell r="F122">
            <v>133.72317999999999</v>
          </cell>
          <cell r="G122">
            <v>115.430103</v>
          </cell>
          <cell r="H122">
            <v>113.06469600000001</v>
          </cell>
          <cell r="I122">
            <v>95.265211000000036</v>
          </cell>
          <cell r="J122">
            <v>145.74598</v>
          </cell>
          <cell r="K122">
            <v>305.12358499999988</v>
          </cell>
          <cell r="L122">
            <v>475.79646300000007</v>
          </cell>
          <cell r="M122">
            <v>561.28062099999988</v>
          </cell>
        </row>
        <row r="123">
          <cell r="B123">
            <v>2683.3210010000007</v>
          </cell>
          <cell r="C123">
            <v>2762.0185700000006</v>
          </cell>
          <cell r="D123">
            <v>2710.2869690000002</v>
          </cell>
          <cell r="E123">
            <v>1307.2636279999997</v>
          </cell>
          <cell r="F123">
            <v>956.67903999999999</v>
          </cell>
          <cell r="G123">
            <v>808.90025200000025</v>
          </cell>
          <cell r="H123">
            <v>715.68723900000009</v>
          </cell>
          <cell r="I123">
            <v>796.5606650000002</v>
          </cell>
          <cell r="J123">
            <v>883.753377</v>
          </cell>
          <cell r="K123">
            <v>1585.3096379999999</v>
          </cell>
          <cell r="L123">
            <v>2295.9542149999997</v>
          </cell>
          <cell r="M123">
            <v>2705.9141850000005</v>
          </cell>
        </row>
        <row r="124">
          <cell r="B124">
            <v>1559.6755249999997</v>
          </cell>
          <cell r="C124">
            <v>1608.2256519999994</v>
          </cell>
          <cell r="D124">
            <v>1601.3823860000007</v>
          </cell>
          <cell r="E124">
            <v>853.82086100000026</v>
          </cell>
          <cell r="F124">
            <v>626.0524909999998</v>
          </cell>
          <cell r="G124">
            <v>510.14984299999992</v>
          </cell>
          <cell r="H124">
            <v>510.74011000000007</v>
          </cell>
          <cell r="I124">
            <v>526.36806100000024</v>
          </cell>
          <cell r="J124">
            <v>616.84881900000016</v>
          </cell>
          <cell r="K124">
            <v>928.28405700000008</v>
          </cell>
          <cell r="L124">
            <v>1315.1782489999998</v>
          </cell>
          <cell r="M124">
            <v>1568.2555830000003</v>
          </cell>
        </row>
        <row r="125">
          <cell r="B125">
            <v>540.58886700000005</v>
          </cell>
          <cell r="C125">
            <v>589.29474999999991</v>
          </cell>
          <cell r="D125">
            <v>543.8251130000001</v>
          </cell>
          <cell r="E125">
            <v>260.382341</v>
          </cell>
          <cell r="F125">
            <v>178.09069299999999</v>
          </cell>
          <cell r="G125">
            <v>164.07954699999999</v>
          </cell>
          <cell r="H125">
            <v>142.63992800000003</v>
          </cell>
          <cell r="I125">
            <v>135.28974199999999</v>
          </cell>
          <cell r="J125">
            <v>177.82739300000003</v>
          </cell>
          <cell r="K125">
            <v>305.84359916499693</v>
          </cell>
          <cell r="L125">
            <v>417.32540125205185</v>
          </cell>
          <cell r="M125">
            <v>527.61046765046331</v>
          </cell>
        </row>
        <row r="131">
          <cell r="B131">
            <v>0</v>
          </cell>
          <cell r="C131">
            <v>162.52482799999996</v>
          </cell>
          <cell r="D131">
            <v>163.86806000000001</v>
          </cell>
          <cell r="E131">
            <v>112.449478</v>
          </cell>
          <cell r="F131">
            <v>182.58352999999997</v>
          </cell>
          <cell r="G131">
            <v>166.04759000000001</v>
          </cell>
          <cell r="H131">
            <v>0.164327</v>
          </cell>
          <cell r="I131">
            <v>252.44208000000003</v>
          </cell>
          <cell r="J131">
            <v>26.279349999999997</v>
          </cell>
          <cell r="K131">
            <v>13.554877000000001</v>
          </cell>
          <cell r="L131">
            <v>190.41752000000002</v>
          </cell>
          <cell r="M131">
            <v>209.25286199999999</v>
          </cell>
          <cell r="N131">
            <v>213.15294000000003</v>
          </cell>
          <cell r="O131">
            <v>56.54167799999999</v>
          </cell>
        </row>
        <row r="132">
          <cell r="B132">
            <v>10.271000000000001</v>
          </cell>
          <cell r="C132">
            <v>20.350279999999998</v>
          </cell>
          <cell r="D132">
            <v>26.070696000000002</v>
          </cell>
          <cell r="E132">
            <v>2.302</v>
          </cell>
          <cell r="F132">
            <v>16.182122</v>
          </cell>
          <cell r="G132">
            <v>17.922304</v>
          </cell>
          <cell r="H132">
            <v>4.1561400000000006</v>
          </cell>
          <cell r="I132">
            <v>0.25905</v>
          </cell>
          <cell r="J132">
            <v>18.342565000000004</v>
          </cell>
          <cell r="K132">
            <v>10.512530999999997</v>
          </cell>
          <cell r="L132">
            <v>20.880106000000001</v>
          </cell>
          <cell r="M132">
            <v>12.423256000000004</v>
          </cell>
          <cell r="N132">
            <v>5.2015570000000002</v>
          </cell>
          <cell r="O132">
            <v>2.5051000000000005</v>
          </cell>
        </row>
        <row r="133">
          <cell r="B133">
            <v>0</v>
          </cell>
          <cell r="C133">
            <v>0</v>
          </cell>
          <cell r="D133">
            <v>0</v>
          </cell>
          <cell r="E133">
            <v>0</v>
          </cell>
          <cell r="F133">
            <v>0</v>
          </cell>
          <cell r="G133">
            <v>3.7675000000000001</v>
          </cell>
          <cell r="H133">
            <v>0</v>
          </cell>
          <cell r="I133">
            <v>3300.3799579999995</v>
          </cell>
          <cell r="J133">
            <v>359.78334899999999</v>
          </cell>
          <cell r="K133">
            <v>60.487333</v>
          </cell>
          <cell r="L133">
            <v>0</v>
          </cell>
          <cell r="M133">
            <v>0</v>
          </cell>
          <cell r="N133">
            <v>0</v>
          </cell>
          <cell r="O133">
            <v>99.343860000000021</v>
          </cell>
        </row>
        <row r="134">
          <cell r="B134">
            <v>4.8029999999999999</v>
          </cell>
          <cell r="C134">
            <v>5.3369E-2</v>
          </cell>
          <cell r="D134">
            <v>2.3180000000000001</v>
          </cell>
          <cell r="E134">
            <v>0</v>
          </cell>
          <cell r="F134">
            <v>2.7E-2</v>
          </cell>
          <cell r="G134">
            <v>0</v>
          </cell>
          <cell r="H134">
            <v>0</v>
          </cell>
          <cell r="I134">
            <v>0.45004700000000003</v>
          </cell>
          <cell r="J134">
            <v>0</v>
          </cell>
          <cell r="K134">
            <v>0</v>
          </cell>
          <cell r="L134">
            <v>0.54238699999999995</v>
          </cell>
          <cell r="M134">
            <v>0</v>
          </cell>
          <cell r="N134">
            <v>0</v>
          </cell>
          <cell r="O134">
            <v>2.5899999999999999E-2</v>
          </cell>
        </row>
        <row r="135">
          <cell r="B135">
            <v>0.13100000000000001</v>
          </cell>
          <cell r="C135">
            <v>2.7347E-2</v>
          </cell>
          <cell r="D135">
            <v>0.217</v>
          </cell>
          <cell r="E135">
            <v>1.1649699999999998</v>
          </cell>
          <cell r="F135">
            <v>0</v>
          </cell>
          <cell r="G135">
            <v>0</v>
          </cell>
          <cell r="H135">
            <v>0</v>
          </cell>
          <cell r="I135">
            <v>0</v>
          </cell>
          <cell r="J135">
            <v>0</v>
          </cell>
          <cell r="K135">
            <v>0</v>
          </cell>
          <cell r="L135">
            <v>0</v>
          </cell>
          <cell r="M135">
            <v>0</v>
          </cell>
          <cell r="N135">
            <v>1.1035500000000003</v>
          </cell>
          <cell r="O135">
            <v>0</v>
          </cell>
        </row>
        <row r="136">
          <cell r="B136">
            <v>0</v>
          </cell>
          <cell r="C136">
            <v>0</v>
          </cell>
          <cell r="D136">
            <v>1.6E-2</v>
          </cell>
          <cell r="E136">
            <v>5.0000000000000001E-3</v>
          </cell>
          <cell r="F136">
            <v>1.8600000000000002E-2</v>
          </cell>
          <cell r="G136">
            <v>0</v>
          </cell>
          <cell r="H136">
            <v>0</v>
          </cell>
          <cell r="I136">
            <v>0</v>
          </cell>
          <cell r="J136">
            <v>0</v>
          </cell>
          <cell r="K136">
            <v>0</v>
          </cell>
          <cell r="L136">
            <v>0</v>
          </cell>
          <cell r="M136">
            <v>0</v>
          </cell>
          <cell r="N136">
            <v>9.5899999999999996E-3</v>
          </cell>
          <cell r="O136">
            <v>0</v>
          </cell>
        </row>
        <row r="137">
          <cell r="B137">
            <v>0</v>
          </cell>
          <cell r="C137">
            <v>1136.5030919999999</v>
          </cell>
          <cell r="D137">
            <v>1.80755</v>
          </cell>
          <cell r="E137">
            <v>859.95361800000012</v>
          </cell>
          <cell r="F137">
            <v>89.854647999999983</v>
          </cell>
          <cell r="G137">
            <v>426.02393000000001</v>
          </cell>
          <cell r="H137">
            <v>30.610340999999998</v>
          </cell>
          <cell r="I137">
            <v>164.635966</v>
          </cell>
          <cell r="J137">
            <v>426.94193799999999</v>
          </cell>
          <cell r="K137">
            <v>1185.988237</v>
          </cell>
          <cell r="L137">
            <v>832.241625</v>
          </cell>
          <cell r="M137">
            <v>4684.8129439999993</v>
          </cell>
          <cell r="N137">
            <v>3194.4940489999994</v>
          </cell>
          <cell r="O137">
            <v>757.34521200000006</v>
          </cell>
        </row>
        <row r="138">
          <cell r="B138">
            <v>0</v>
          </cell>
          <cell r="C138">
            <v>65.228069999999988</v>
          </cell>
          <cell r="D138">
            <v>0</v>
          </cell>
          <cell r="E138">
            <v>0</v>
          </cell>
          <cell r="F138">
            <v>14.828239999999999</v>
          </cell>
          <cell r="G138">
            <v>0</v>
          </cell>
          <cell r="H138">
            <v>0</v>
          </cell>
          <cell r="I138">
            <v>0</v>
          </cell>
          <cell r="J138">
            <v>0</v>
          </cell>
          <cell r="K138">
            <v>0</v>
          </cell>
          <cell r="L138">
            <v>0</v>
          </cell>
          <cell r="M138">
            <v>0</v>
          </cell>
          <cell r="N138">
            <v>0</v>
          </cell>
          <cell r="O138">
            <v>0</v>
          </cell>
        </row>
        <row r="139">
          <cell r="B139">
            <v>0</v>
          </cell>
          <cell r="C139">
            <v>0</v>
          </cell>
          <cell r="D139">
            <v>0</v>
          </cell>
          <cell r="E139">
            <v>0</v>
          </cell>
          <cell r="F139">
            <v>0</v>
          </cell>
          <cell r="G139">
            <v>0</v>
          </cell>
          <cell r="H139">
            <v>0</v>
          </cell>
          <cell r="I139">
            <v>9.5147999999999996E-2</v>
          </cell>
          <cell r="J139">
            <v>0</v>
          </cell>
          <cell r="K139">
            <v>0</v>
          </cell>
          <cell r="L139">
            <v>0</v>
          </cell>
          <cell r="M139">
            <v>0.2094</v>
          </cell>
          <cell r="N139">
            <v>0</v>
          </cell>
          <cell r="O139">
            <v>0</v>
          </cell>
        </row>
        <row r="140">
          <cell r="B140">
            <v>0</v>
          </cell>
          <cell r="C140">
            <v>0</v>
          </cell>
          <cell r="D140">
            <v>22.75113</v>
          </cell>
          <cell r="E140">
            <v>0</v>
          </cell>
          <cell r="F140">
            <v>5.407274000000001</v>
          </cell>
          <cell r="G140">
            <v>0</v>
          </cell>
          <cell r="H140">
            <v>1.0201</v>
          </cell>
          <cell r="I140">
            <v>39.891949999999994</v>
          </cell>
          <cell r="J140">
            <v>0</v>
          </cell>
          <cell r="K140">
            <v>0</v>
          </cell>
          <cell r="L140">
            <v>0</v>
          </cell>
          <cell r="M140">
            <v>53.733501000000004</v>
          </cell>
          <cell r="N140">
            <v>2.65</v>
          </cell>
          <cell r="O140">
            <v>5.8630000000000004</v>
          </cell>
        </row>
        <row r="141">
          <cell r="B141">
            <v>0</v>
          </cell>
          <cell r="C141">
            <v>8.0000000000000002E-3</v>
          </cell>
          <cell r="D141">
            <v>0</v>
          </cell>
          <cell r="E141">
            <v>0</v>
          </cell>
          <cell r="F141">
            <v>0</v>
          </cell>
          <cell r="G141">
            <v>0</v>
          </cell>
          <cell r="H141">
            <v>0</v>
          </cell>
          <cell r="I141">
            <v>0</v>
          </cell>
          <cell r="J141">
            <v>10.860906000000002</v>
          </cell>
          <cell r="K141">
            <v>0</v>
          </cell>
          <cell r="L141">
            <v>0</v>
          </cell>
          <cell r="M141">
            <v>5.0846670000000005</v>
          </cell>
          <cell r="N141">
            <v>0</v>
          </cell>
          <cell r="O141">
            <v>16.728999999999999</v>
          </cell>
        </row>
        <row r="142">
          <cell r="B142">
            <v>217.14</v>
          </cell>
          <cell r="C142">
            <v>2.4710000000000001</v>
          </cell>
          <cell r="D142">
            <v>192.87270999999998</v>
          </cell>
          <cell r="E142">
            <v>0</v>
          </cell>
          <cell r="F142">
            <v>2.5550000000000002</v>
          </cell>
          <cell r="G142">
            <v>0</v>
          </cell>
          <cell r="H142">
            <v>188.042</v>
          </cell>
          <cell r="I142">
            <v>15.276</v>
          </cell>
          <cell r="J142">
            <v>0</v>
          </cell>
          <cell r="K142">
            <v>2.6620000000000001E-2</v>
          </cell>
          <cell r="L142">
            <v>96.573453000000015</v>
          </cell>
          <cell r="M142">
            <v>25.978683730738382</v>
          </cell>
          <cell r="N142">
            <v>5.3446600000000002</v>
          </cell>
          <cell r="O142">
            <v>6.6836000000000002</v>
          </cell>
        </row>
        <row r="143">
          <cell r="B143">
            <v>0</v>
          </cell>
          <cell r="C143">
            <v>0.28392000000000001</v>
          </cell>
          <cell r="D143">
            <v>0</v>
          </cell>
          <cell r="E143">
            <v>23.239139999999999</v>
          </cell>
          <cell r="F143">
            <v>0</v>
          </cell>
          <cell r="G143">
            <v>0</v>
          </cell>
          <cell r="H143">
            <v>0</v>
          </cell>
          <cell r="I143">
            <v>768.20127100000013</v>
          </cell>
          <cell r="J143">
            <v>0</v>
          </cell>
          <cell r="K143">
            <v>0</v>
          </cell>
          <cell r="L143">
            <v>0.42499999999999999</v>
          </cell>
          <cell r="M143">
            <v>292.87951999999996</v>
          </cell>
          <cell r="N143">
            <v>35.698</v>
          </cell>
          <cell r="O143">
            <v>31.478999999999999</v>
          </cell>
        </row>
        <row r="144">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row>
        <row r="145">
          <cell r="B145">
            <v>0.90122400000000003</v>
          </cell>
          <cell r="C145">
            <v>2.4192450000000001</v>
          </cell>
          <cell r="D145">
            <v>6.6595000000000001E-2</v>
          </cell>
          <cell r="E145">
            <v>0</v>
          </cell>
          <cell r="F145">
            <v>6.9000000000000006E-2</v>
          </cell>
          <cell r="G145">
            <v>0</v>
          </cell>
          <cell r="H145">
            <v>2.7539999999999999E-2</v>
          </cell>
          <cell r="I145">
            <v>0.86168899999999993</v>
          </cell>
          <cell r="J145">
            <v>7.6021919999999996</v>
          </cell>
          <cell r="K145">
            <v>0.23567100000000002</v>
          </cell>
          <cell r="L145">
            <v>1.571447</v>
          </cell>
          <cell r="M145">
            <v>2.0086040000000001</v>
          </cell>
          <cell r="N145">
            <v>5.6251679999999986</v>
          </cell>
          <cell r="O145">
            <v>0.21321000000000001</v>
          </cell>
        </row>
        <row r="146">
          <cell r="B146">
            <v>1118.2429459999998</v>
          </cell>
          <cell r="C146">
            <v>150.63818500000005</v>
          </cell>
          <cell r="D146">
            <v>1396.0346939999999</v>
          </cell>
          <cell r="E146">
            <v>205.82884209999995</v>
          </cell>
          <cell r="F146">
            <v>185.22199839999999</v>
          </cell>
          <cell r="G146">
            <v>345.34733499999999</v>
          </cell>
          <cell r="H146">
            <v>490.86359425362605</v>
          </cell>
          <cell r="I146">
            <v>484.24089700000002</v>
          </cell>
          <cell r="J146">
            <v>243.58430400000003</v>
          </cell>
          <cell r="K146">
            <v>169.41838700000002</v>
          </cell>
          <cell r="L146">
            <v>199.54913099999999</v>
          </cell>
          <cell r="M146">
            <v>1300.7946002692615</v>
          </cell>
          <cell r="N146">
            <v>348.43837499999984</v>
          </cell>
          <cell r="O146">
            <v>274.04990806751204</v>
          </cell>
        </row>
        <row r="150">
          <cell r="B150" t="str">
            <v xml:space="preserve">IV. čtvrtletí </v>
          </cell>
        </row>
        <row r="152">
          <cell r="B152" t="str">
            <v>Říjen</v>
          </cell>
          <cell r="C152" t="str">
            <v>Listopad</v>
          </cell>
          <cell r="D152" t="str">
            <v>Prosinec</v>
          </cell>
        </row>
        <row r="155">
          <cell r="B155">
            <v>3373</v>
          </cell>
          <cell r="C155">
            <v>24663</v>
          </cell>
          <cell r="D155">
            <v>32835</v>
          </cell>
        </row>
        <row r="156">
          <cell r="B156">
            <v>806698.35999999975</v>
          </cell>
          <cell r="C156">
            <v>1234609.1460000002</v>
          </cell>
          <cell r="D156">
            <v>1654895.2940000002</v>
          </cell>
        </row>
        <row r="157">
          <cell r="B157">
            <v>13589.127</v>
          </cell>
          <cell r="C157">
            <v>19453.55</v>
          </cell>
          <cell r="D157">
            <v>33645.523000000001</v>
          </cell>
        </row>
        <row r="158">
          <cell r="B158">
            <v>331184.80500000005</v>
          </cell>
          <cell r="C158">
            <v>409935.13400000002</v>
          </cell>
          <cell r="D158">
            <v>485954.81200000009</v>
          </cell>
        </row>
        <row r="159">
          <cell r="B159">
            <v>2910818.6189999999</v>
          </cell>
          <cell r="C159">
            <v>4337306.3669999996</v>
          </cell>
          <cell r="D159">
            <v>5314176.8029999994</v>
          </cell>
        </row>
        <row r="160">
          <cell r="B160">
            <v>435.67</v>
          </cell>
          <cell r="C160">
            <v>614.51</v>
          </cell>
          <cell r="D160">
            <v>786.43</v>
          </cell>
        </row>
        <row r="161">
          <cell r="B161">
            <v>0</v>
          </cell>
          <cell r="C161">
            <v>0</v>
          </cell>
          <cell r="D161">
            <v>0</v>
          </cell>
        </row>
        <row r="162">
          <cell r="B162">
            <v>0</v>
          </cell>
          <cell r="C162">
            <v>0</v>
          </cell>
          <cell r="D162">
            <v>0</v>
          </cell>
        </row>
        <row r="166">
          <cell r="B166" t="str">
            <v xml:space="preserve">IV. čtvrtletí </v>
          </cell>
        </row>
        <row r="168">
          <cell r="B168" t="str">
            <v>Říjen</v>
          </cell>
          <cell r="C168" t="str">
            <v>Listopad</v>
          </cell>
          <cell r="D168" t="str">
            <v>Prosinec</v>
          </cell>
        </row>
        <row r="171">
          <cell r="B171">
            <v>44818.961487239118</v>
          </cell>
          <cell r="C171">
            <v>66453.836487239125</v>
          </cell>
          <cell r="D171">
            <v>70733.597487239123</v>
          </cell>
        </row>
        <row r="172">
          <cell r="B172">
            <v>11029.52</v>
          </cell>
          <cell r="C172">
            <v>45602.3</v>
          </cell>
          <cell r="D172">
            <v>67964.070000000007</v>
          </cell>
        </row>
        <row r="173">
          <cell r="B173">
            <v>0</v>
          </cell>
          <cell r="C173">
            <v>0</v>
          </cell>
          <cell r="D173">
            <v>0</v>
          </cell>
        </row>
        <row r="174">
          <cell r="B174">
            <v>0</v>
          </cell>
          <cell r="C174">
            <v>0</v>
          </cell>
          <cell r="D174">
            <v>0</v>
          </cell>
        </row>
        <row r="175">
          <cell r="B175">
            <v>23</v>
          </cell>
          <cell r="C175">
            <v>0</v>
          </cell>
          <cell r="D175">
            <v>0</v>
          </cell>
        </row>
        <row r="176">
          <cell r="B176">
            <v>338151.62351276079</v>
          </cell>
          <cell r="C176">
            <v>449930.51351276092</v>
          </cell>
          <cell r="D176">
            <v>544920.8965127609</v>
          </cell>
        </row>
        <row r="177">
          <cell r="B177">
            <v>23665.932000000001</v>
          </cell>
          <cell r="C177">
            <v>38947.241000000002</v>
          </cell>
          <cell r="D177">
            <v>47037.627999999997</v>
          </cell>
        </row>
        <row r="181">
          <cell r="B181" t="str">
            <v xml:space="preserve">IV. čtvrtletí </v>
          </cell>
        </row>
        <row r="183">
          <cell r="B183" t="str">
            <v>Říjen</v>
          </cell>
          <cell r="C183" t="str">
            <v>Listopad</v>
          </cell>
          <cell r="D183" t="str">
            <v>Prosinec</v>
          </cell>
        </row>
        <row r="186">
          <cell r="B186">
            <v>4299</v>
          </cell>
          <cell r="C186">
            <v>3236</v>
          </cell>
          <cell r="D186">
            <v>3126</v>
          </cell>
        </row>
        <row r="187">
          <cell r="B187">
            <v>334</v>
          </cell>
          <cell r="C187">
            <v>390</v>
          </cell>
          <cell r="D187">
            <v>410</v>
          </cell>
        </row>
        <row r="188">
          <cell r="B188">
            <v>41933.398000000001</v>
          </cell>
          <cell r="C188">
            <v>51846.344999999979</v>
          </cell>
          <cell r="D188">
            <v>61803.963999999993</v>
          </cell>
        </row>
        <row r="196">
          <cell r="B196">
            <v>2172.7219999999988</v>
          </cell>
          <cell r="C196">
            <v>2172.7219999999988</v>
          </cell>
          <cell r="D196">
            <v>2172.7219999999988</v>
          </cell>
          <cell r="E196">
            <v>2166.1559999999986</v>
          </cell>
          <cell r="F196">
            <v>2166.1559999999986</v>
          </cell>
          <cell r="G196">
            <v>2166.1559999999986</v>
          </cell>
          <cell r="H196">
            <v>2167.8789999999985</v>
          </cell>
          <cell r="I196">
            <v>2167.4789999999985</v>
          </cell>
          <cell r="J196">
            <v>2165.2489999999984</v>
          </cell>
          <cell r="K196">
            <v>2099.9519999999984</v>
          </cell>
          <cell r="L196">
            <v>2099.9519999999984</v>
          </cell>
          <cell r="M196">
            <v>2101.5849999999978</v>
          </cell>
        </row>
        <row r="197">
          <cell r="B197">
            <v>2328.7830000000004</v>
          </cell>
          <cell r="C197">
            <v>2328.7830000000004</v>
          </cell>
          <cell r="D197">
            <v>2329.8330000000005</v>
          </cell>
          <cell r="E197">
            <v>2318.2660000000005</v>
          </cell>
          <cell r="F197">
            <v>2318.2660000000005</v>
          </cell>
          <cell r="G197">
            <v>2317.7660000000005</v>
          </cell>
          <cell r="H197">
            <v>2317.7670000000007</v>
          </cell>
          <cell r="I197">
            <v>2319.2610000000009</v>
          </cell>
          <cell r="J197">
            <v>2354.0000000000009</v>
          </cell>
          <cell r="K197">
            <v>2301.8110000000001</v>
          </cell>
          <cell r="L197">
            <v>2301.7510000000002</v>
          </cell>
          <cell r="M197">
            <v>2304.5220000000004</v>
          </cell>
        </row>
        <row r="198">
          <cell r="B198">
            <v>2004.8589999999992</v>
          </cell>
          <cell r="C198">
            <v>2005.4289999999992</v>
          </cell>
          <cell r="D198">
            <v>2001.5919999999994</v>
          </cell>
          <cell r="E198">
            <v>1996.7699999999993</v>
          </cell>
          <cell r="F198">
            <v>1997.9359999999992</v>
          </cell>
          <cell r="G198">
            <v>1997.9359999999992</v>
          </cell>
          <cell r="H198">
            <v>1996.8239999999994</v>
          </cell>
          <cell r="I198">
            <v>1996.8239999999994</v>
          </cell>
          <cell r="J198">
            <v>1996.8259999999993</v>
          </cell>
          <cell r="K198">
            <v>1997.6189999999992</v>
          </cell>
          <cell r="L198">
            <v>1997.1699999999992</v>
          </cell>
          <cell r="M198">
            <v>1999.145999999999</v>
          </cell>
        </row>
        <row r="199">
          <cell r="B199">
            <v>3156.9580000000005</v>
          </cell>
          <cell r="C199">
            <v>3156.9580000000005</v>
          </cell>
          <cell r="D199">
            <v>3156.9580000000005</v>
          </cell>
          <cell r="E199">
            <v>3156.9580000000005</v>
          </cell>
          <cell r="F199">
            <v>3151.6580000000004</v>
          </cell>
          <cell r="G199">
            <v>3151.6580000000004</v>
          </cell>
          <cell r="H199">
            <v>3143.3070000000002</v>
          </cell>
          <cell r="I199">
            <v>3143.3070000000002</v>
          </cell>
          <cell r="J199">
            <v>3143.3070000000002</v>
          </cell>
          <cell r="K199">
            <v>3159.48</v>
          </cell>
          <cell r="L199">
            <v>3159.1010000000001</v>
          </cell>
          <cell r="M199">
            <v>3158.6650000000004</v>
          </cell>
        </row>
        <row r="200">
          <cell r="B200">
            <v>606.76700000000051</v>
          </cell>
          <cell r="C200">
            <v>608.62100000000044</v>
          </cell>
          <cell r="D200">
            <v>608.64600000000041</v>
          </cell>
          <cell r="E200">
            <v>606.66600000000051</v>
          </cell>
          <cell r="F200">
            <v>606.66600000000051</v>
          </cell>
          <cell r="G200">
            <v>606.66600000000051</v>
          </cell>
          <cell r="H200">
            <v>606.66600000000051</v>
          </cell>
          <cell r="I200">
            <v>606.66600000000051</v>
          </cell>
          <cell r="J200">
            <v>586.46200000000044</v>
          </cell>
          <cell r="K200">
            <v>597.07100000000048</v>
          </cell>
          <cell r="L200">
            <v>597.32100000000048</v>
          </cell>
          <cell r="M200">
            <v>597.4020000000005</v>
          </cell>
        </row>
        <row r="201">
          <cell r="B201">
            <v>1059.0534999999998</v>
          </cell>
          <cell r="C201">
            <v>1059.0774999999996</v>
          </cell>
          <cell r="D201">
            <v>1059.0774999999996</v>
          </cell>
          <cell r="E201">
            <v>1061.5394999999994</v>
          </cell>
          <cell r="F201">
            <v>1061.5394999999994</v>
          </cell>
          <cell r="G201">
            <v>1061.5394999999994</v>
          </cell>
          <cell r="H201">
            <v>1083.0814999999993</v>
          </cell>
          <cell r="I201">
            <v>1083.0814999999993</v>
          </cell>
          <cell r="J201">
            <v>1079.9054999999992</v>
          </cell>
          <cell r="K201">
            <v>1066.9954999999993</v>
          </cell>
          <cell r="L201">
            <v>1071.5444999999997</v>
          </cell>
          <cell r="M201">
            <v>1071.0099999999998</v>
          </cell>
        </row>
        <row r="202">
          <cell r="B202">
            <v>687.75800000000061</v>
          </cell>
          <cell r="C202">
            <v>687.5180000000006</v>
          </cell>
          <cell r="D202">
            <v>688.44600000000059</v>
          </cell>
          <cell r="E202">
            <v>604.71300000000053</v>
          </cell>
          <cell r="F202">
            <v>604.68100000000049</v>
          </cell>
          <cell r="G202">
            <v>588.70100000000048</v>
          </cell>
          <cell r="H202">
            <v>604.25100000000054</v>
          </cell>
          <cell r="I202">
            <v>604.21900000000051</v>
          </cell>
          <cell r="J202">
            <v>587.73900000000049</v>
          </cell>
          <cell r="K202">
            <v>583.90300000000059</v>
          </cell>
          <cell r="L202">
            <v>584.00600000000054</v>
          </cell>
          <cell r="M202">
            <v>585.44200000000046</v>
          </cell>
        </row>
        <row r="203">
          <cell r="B203">
            <v>7659.9409999999989</v>
          </cell>
          <cell r="C203">
            <v>7659.9409999999989</v>
          </cell>
          <cell r="D203">
            <v>7659.9409999999989</v>
          </cell>
          <cell r="E203">
            <v>7580.7629999999981</v>
          </cell>
          <cell r="F203">
            <v>7580.7629999999981</v>
          </cell>
          <cell r="G203">
            <v>7580.7629999999981</v>
          </cell>
          <cell r="H203">
            <v>7359.0659999999971</v>
          </cell>
          <cell r="I203">
            <v>7363.5289999999968</v>
          </cell>
          <cell r="J203">
            <v>7368.9529999999959</v>
          </cell>
          <cell r="K203">
            <v>7365.7529999999952</v>
          </cell>
          <cell r="L203">
            <v>7398.4539999999961</v>
          </cell>
          <cell r="M203">
            <v>7392.6789999999955</v>
          </cell>
        </row>
        <row r="204">
          <cell r="B204">
            <v>1334.5619999999999</v>
          </cell>
          <cell r="C204">
            <v>1334.4999999999998</v>
          </cell>
          <cell r="D204">
            <v>1328.5009999999997</v>
          </cell>
          <cell r="E204">
            <v>1333.3660000000002</v>
          </cell>
          <cell r="F204">
            <v>1333.3660000000002</v>
          </cell>
          <cell r="G204">
            <v>1327.3670000000002</v>
          </cell>
          <cell r="H204">
            <v>1331.0640000000001</v>
          </cell>
          <cell r="I204">
            <v>1331.0640000000001</v>
          </cell>
          <cell r="J204">
            <v>1325.0650000000001</v>
          </cell>
          <cell r="K204">
            <v>1288.3830000000003</v>
          </cell>
          <cell r="L204">
            <v>1288.3830000000003</v>
          </cell>
          <cell r="M204">
            <v>1289.1410000000001</v>
          </cell>
        </row>
        <row r="205">
          <cell r="B205">
            <v>3703.5369999999994</v>
          </cell>
          <cell r="C205">
            <v>3703.5369999999994</v>
          </cell>
          <cell r="D205">
            <v>3703.5369999999994</v>
          </cell>
          <cell r="E205">
            <v>3704.3149999999991</v>
          </cell>
          <cell r="F205">
            <v>3704.3949999999991</v>
          </cell>
          <cell r="G205">
            <v>3706.291999999999</v>
          </cell>
          <cell r="H205">
            <v>3703.8489999999993</v>
          </cell>
          <cell r="I205">
            <v>3703.847999999999</v>
          </cell>
          <cell r="J205">
            <v>3705.7399999999989</v>
          </cell>
          <cell r="K205">
            <v>3696.7759999999985</v>
          </cell>
          <cell r="L205">
            <v>3704.3289999999984</v>
          </cell>
          <cell r="M205">
            <v>3697.5969999999988</v>
          </cell>
        </row>
        <row r="206">
          <cell r="B206">
            <v>1277.2289999999996</v>
          </cell>
          <cell r="C206">
            <v>1277.2289999999996</v>
          </cell>
          <cell r="D206">
            <v>1277.2299999999996</v>
          </cell>
          <cell r="E206">
            <v>1278.0419999999997</v>
          </cell>
          <cell r="F206">
            <v>1276.8979999999995</v>
          </cell>
          <cell r="G206">
            <v>1276.8979999999995</v>
          </cell>
          <cell r="H206">
            <v>1298.9779999999996</v>
          </cell>
          <cell r="I206">
            <v>1299.2539999999997</v>
          </cell>
          <cell r="J206">
            <v>1271.8589999999995</v>
          </cell>
          <cell r="K206">
            <v>1269.4109999999996</v>
          </cell>
          <cell r="L206">
            <v>1243.8049999999994</v>
          </cell>
          <cell r="M206">
            <v>1252.8079999999995</v>
          </cell>
        </row>
        <row r="207">
          <cell r="B207">
            <v>4835.9690000000019</v>
          </cell>
          <cell r="C207">
            <v>4835.9060000000018</v>
          </cell>
          <cell r="D207">
            <v>4817.1620000000021</v>
          </cell>
          <cell r="E207">
            <v>4772.9220000000023</v>
          </cell>
          <cell r="F207">
            <v>4772.9220000000023</v>
          </cell>
          <cell r="G207">
            <v>4771.1220000000021</v>
          </cell>
          <cell r="H207">
            <v>4758.6680000000015</v>
          </cell>
          <cell r="I207">
            <v>4749.2230000000018</v>
          </cell>
          <cell r="J207">
            <v>4748.1250000000027</v>
          </cell>
          <cell r="K207">
            <v>4591.4340000000011</v>
          </cell>
          <cell r="L207">
            <v>4594.5960000000014</v>
          </cell>
          <cell r="M207">
            <v>4595.5640000000012</v>
          </cell>
        </row>
        <row r="208">
          <cell r="B208">
            <v>10902.906999999996</v>
          </cell>
          <cell r="C208">
            <v>10900.835999999998</v>
          </cell>
          <cell r="D208">
            <v>10902.906999999996</v>
          </cell>
          <cell r="E208">
            <v>10903.592999999997</v>
          </cell>
          <cell r="F208">
            <v>10807.204999999998</v>
          </cell>
          <cell r="G208">
            <v>10807.204999999998</v>
          </cell>
          <cell r="H208">
            <v>10806.682999999997</v>
          </cell>
          <cell r="I208">
            <v>10806.288999999997</v>
          </cell>
          <cell r="J208">
            <v>10769.235999999997</v>
          </cell>
          <cell r="K208">
            <v>10805.585999999996</v>
          </cell>
          <cell r="L208">
            <v>10807.338999999996</v>
          </cell>
          <cell r="M208">
            <v>10804.129999999996</v>
          </cell>
        </row>
        <row r="209">
          <cell r="B209">
            <v>1791.5819999999994</v>
          </cell>
          <cell r="C209">
            <v>1791.5819999999994</v>
          </cell>
          <cell r="D209">
            <v>1790.3079999999995</v>
          </cell>
          <cell r="E209">
            <v>1787.4689999999996</v>
          </cell>
          <cell r="F209">
            <v>1787.4689999999996</v>
          </cell>
          <cell r="G209">
            <v>1786.2349999999997</v>
          </cell>
          <cell r="H209">
            <v>1786.7159999999994</v>
          </cell>
          <cell r="I209">
            <v>1796.2519999999993</v>
          </cell>
          <cell r="J209">
            <v>1785.5329999999994</v>
          </cell>
          <cell r="K209">
            <v>1790.5499999999993</v>
          </cell>
          <cell r="L209">
            <v>1789.8959999999993</v>
          </cell>
          <cell r="M209">
            <v>1790.1179999999995</v>
          </cell>
        </row>
        <row r="217">
          <cell r="B217">
            <v>2425.8619494883769</v>
          </cell>
          <cell r="C217">
            <v>2481.4310386520465</v>
          </cell>
          <cell r="D217">
            <v>2461.1589091864685</v>
          </cell>
          <cell r="E217">
            <v>1484.8321000000001</v>
          </cell>
          <cell r="F217">
            <v>1299.0731560000002</v>
          </cell>
          <cell r="G217">
            <v>1156.3316739999998</v>
          </cell>
          <cell r="H217">
            <v>1092.0369300000002</v>
          </cell>
          <cell r="I217">
            <v>1118.3508749999999</v>
          </cell>
          <cell r="J217">
            <v>1070.5664169999998</v>
          </cell>
          <cell r="K217">
            <v>1548.0870450000002</v>
          </cell>
          <cell r="L217">
            <v>2058.0845560299413</v>
          </cell>
          <cell r="M217">
            <v>2298.3821210000006</v>
          </cell>
        </row>
        <row r="218">
          <cell r="B218">
            <v>212.30474000000001</v>
          </cell>
          <cell r="C218">
            <v>236.19835599999993</v>
          </cell>
          <cell r="D218">
            <v>192.05292899999998</v>
          </cell>
          <cell r="E218">
            <v>86.473994000000005</v>
          </cell>
          <cell r="F218">
            <v>70.361475999999996</v>
          </cell>
          <cell r="G218">
            <v>66.300124999999994</v>
          </cell>
          <cell r="H218">
            <v>65.117666</v>
          </cell>
          <cell r="I218">
            <v>110.27395900000002</v>
          </cell>
          <cell r="J218">
            <v>82.296942999999999</v>
          </cell>
          <cell r="K218">
            <v>127.106611</v>
          </cell>
          <cell r="L218">
            <v>200.78373099999996</v>
          </cell>
          <cell r="M218">
            <v>223.66458700000004</v>
          </cell>
        </row>
        <row r="219">
          <cell r="B219">
            <v>92.536997999999997</v>
          </cell>
          <cell r="C219">
            <v>102.87135400000001</v>
          </cell>
          <cell r="D219">
            <v>97.608112000000006</v>
          </cell>
          <cell r="E219">
            <v>29.969055000000001</v>
          </cell>
          <cell r="F219">
            <v>11.687723999999999</v>
          </cell>
          <cell r="G219">
            <v>8.5604019999999998</v>
          </cell>
          <cell r="H219">
            <v>6.3556749999999997</v>
          </cell>
          <cell r="I219">
            <v>7.748138</v>
          </cell>
          <cell r="J219">
            <v>9.9299779999999984</v>
          </cell>
          <cell r="K219">
            <v>38.805138999999997</v>
          </cell>
          <cell r="L219">
            <v>66.721107999999987</v>
          </cell>
          <cell r="M219">
            <v>87.718525000000014</v>
          </cell>
        </row>
        <row r="220">
          <cell r="B220">
            <v>45.183922999999986</v>
          </cell>
          <cell r="C220">
            <v>50.378723999999991</v>
          </cell>
          <cell r="D220">
            <v>47.730316000000023</v>
          </cell>
          <cell r="E220">
            <v>17.715539000000003</v>
          </cell>
          <cell r="F220">
            <v>16.780303000000004</v>
          </cell>
          <cell r="G220">
            <v>7.711964</v>
          </cell>
          <cell r="H220">
            <v>8.130827</v>
          </cell>
          <cell r="I220">
            <v>18.649821999999997</v>
          </cell>
          <cell r="J220">
            <v>11.993454</v>
          </cell>
          <cell r="K220">
            <v>28.317649999999993</v>
          </cell>
          <cell r="L220">
            <v>46.88466300000001</v>
          </cell>
          <cell r="M220">
            <v>51.522508999999999</v>
          </cell>
        </row>
        <row r="221">
          <cell r="B221">
            <v>24.137052000000008</v>
          </cell>
          <cell r="C221">
            <v>26.355040999999996</v>
          </cell>
          <cell r="D221">
            <v>28.331388999999994</v>
          </cell>
          <cell r="E221">
            <v>15.086827</v>
          </cell>
          <cell r="F221">
            <v>11.057236999999999</v>
          </cell>
          <cell r="G221">
            <v>8.5862660000000002</v>
          </cell>
          <cell r="H221">
            <v>8.4710670000000032</v>
          </cell>
          <cell r="I221">
            <v>8.7468500000000002</v>
          </cell>
          <cell r="J221">
            <v>11.648980999999999</v>
          </cell>
          <cell r="K221">
            <v>17.260745</v>
          </cell>
          <cell r="L221">
            <v>20.133993999999998</v>
          </cell>
          <cell r="M221">
            <v>25.770928999999995</v>
          </cell>
        </row>
        <row r="222">
          <cell r="B222">
            <v>3862.9845399999999</v>
          </cell>
          <cell r="C222">
            <v>4083.8020089999995</v>
          </cell>
          <cell r="D222">
            <v>3883.4920439999987</v>
          </cell>
          <cell r="E222">
            <v>1488.4442850159621</v>
          </cell>
          <cell r="F222">
            <v>846.47544824565512</v>
          </cell>
          <cell r="G222">
            <v>696.60732128376674</v>
          </cell>
          <cell r="H222">
            <v>621.30859298639643</v>
          </cell>
          <cell r="I222">
            <v>576.13205651918429</v>
          </cell>
          <cell r="J222">
            <v>861.7696658951005</v>
          </cell>
          <cell r="K222">
            <v>1850.2045497949009</v>
          </cell>
          <cell r="L222">
            <v>2842.498973892707</v>
          </cell>
          <cell r="M222">
            <v>3732.9956170840842</v>
          </cell>
        </row>
        <row r="223">
          <cell r="B223">
            <v>2139.5625539999983</v>
          </cell>
          <cell r="C223">
            <v>2296.078845999999</v>
          </cell>
          <cell r="D223">
            <v>2207.3494949999986</v>
          </cell>
          <cell r="E223">
            <v>812.07576710043713</v>
          </cell>
          <cell r="F223">
            <v>450.42593522193062</v>
          </cell>
          <cell r="G223">
            <v>372.21405357694312</v>
          </cell>
          <cell r="H223">
            <v>312.04605524425699</v>
          </cell>
          <cell r="I223">
            <v>298.96552113198641</v>
          </cell>
          <cell r="J223">
            <v>453.21252666931383</v>
          </cell>
          <cell r="K223">
            <v>1097.3771167807633</v>
          </cell>
          <cell r="L223">
            <v>1705.7373698743079</v>
          </cell>
          <cell r="M223">
            <v>2225.6272964293889</v>
          </cell>
        </row>
        <row r="224">
          <cell r="B224">
            <v>231.23864500000005</v>
          </cell>
          <cell r="C224">
            <v>249.49679900000001</v>
          </cell>
          <cell r="D224">
            <v>233.68359399999997</v>
          </cell>
          <cell r="E224">
            <v>85.511108999999976</v>
          </cell>
          <cell r="F224">
            <v>47.526236999999995</v>
          </cell>
          <cell r="G224">
            <v>42.197433999999994</v>
          </cell>
          <cell r="H224">
            <v>23.123373000000004</v>
          </cell>
          <cell r="I224">
            <v>22.109372999999994</v>
          </cell>
          <cell r="J224">
            <v>41.614732999999987</v>
          </cell>
          <cell r="K224">
            <v>108.35415200000001</v>
          </cell>
          <cell r="L224">
            <v>177.80444300000008</v>
          </cell>
          <cell r="M224">
            <v>233.50184999999993</v>
          </cell>
        </row>
        <row r="231">
          <cell r="B231">
            <v>120.827215</v>
          </cell>
          <cell r="C231">
            <v>7.7199419999999996</v>
          </cell>
          <cell r="D231">
            <v>104.377341</v>
          </cell>
          <cell r="E231">
            <v>13.116794999999998</v>
          </cell>
          <cell r="F231">
            <v>0.77600000000000002</v>
          </cell>
          <cell r="G231">
            <v>2071.7252080000003</v>
          </cell>
          <cell r="H231">
            <v>1394.2126529999996</v>
          </cell>
          <cell r="I231">
            <v>52.474147000000002</v>
          </cell>
        </row>
        <row r="232">
          <cell r="B232">
            <v>308.95205899999991</v>
          </cell>
          <cell r="C232">
            <v>99.185659999999999</v>
          </cell>
          <cell r="D232">
            <v>20.045038000000002</v>
          </cell>
          <cell r="E232">
            <v>2.5682480000000001</v>
          </cell>
          <cell r="F232">
            <v>5.293685</v>
          </cell>
          <cell r="G232">
            <v>614.61749477563228</v>
          </cell>
          <cell r="H232">
            <v>325.12614555542177</v>
          </cell>
          <cell r="I232">
            <v>36.187505000000002</v>
          </cell>
        </row>
        <row r="233">
          <cell r="B233">
            <v>127.70034799999999</v>
          </cell>
          <cell r="C233">
            <v>4.1686699999999997</v>
          </cell>
          <cell r="D233">
            <v>0</v>
          </cell>
          <cell r="E233">
            <v>0</v>
          </cell>
          <cell r="F233">
            <v>7.4359999999999999</v>
          </cell>
          <cell r="G233">
            <v>886.06009479655006</v>
          </cell>
          <cell r="H233">
            <v>249.01827059310037</v>
          </cell>
          <cell r="I233">
            <v>249.176264</v>
          </cell>
        </row>
        <row r="234">
          <cell r="B234">
            <v>37.947626</v>
          </cell>
          <cell r="C234">
            <v>5.1988900000000005</v>
          </cell>
          <cell r="D234">
            <v>6.4427760000000003</v>
          </cell>
          <cell r="E234">
            <v>5.5113500000000002</v>
          </cell>
          <cell r="F234">
            <v>2.2910399999999997</v>
          </cell>
          <cell r="G234">
            <v>386.57958000000002</v>
          </cell>
          <cell r="H234">
            <v>232.93117700000005</v>
          </cell>
          <cell r="I234">
            <v>50.554038999999996</v>
          </cell>
        </row>
        <row r="235">
          <cell r="B235">
            <v>29.383272000000005</v>
          </cell>
          <cell r="C235">
            <v>14.828239999999999</v>
          </cell>
          <cell r="D235">
            <v>0.97541</v>
          </cell>
          <cell r="E235">
            <v>0.7496600000000001</v>
          </cell>
          <cell r="F235">
            <v>3.7727810000000002</v>
          </cell>
          <cell r="G235">
            <v>239.43515199999987</v>
          </cell>
          <cell r="H235">
            <v>86.397839440735368</v>
          </cell>
          <cell r="I235">
            <v>0.15887999999999999</v>
          </cell>
        </row>
        <row r="236">
          <cell r="B236">
            <v>194.16707841946985</v>
          </cell>
          <cell r="C236">
            <v>4.1501299999999999</v>
          </cell>
          <cell r="D236">
            <v>0.60980000000000001</v>
          </cell>
          <cell r="E236">
            <v>0.49780000000000002</v>
          </cell>
          <cell r="F236">
            <v>0</v>
          </cell>
          <cell r="G236">
            <v>214.898576614565</v>
          </cell>
          <cell r="H236">
            <v>100.91386989686487</v>
          </cell>
          <cell r="I236">
            <v>13.673143000000003</v>
          </cell>
        </row>
        <row r="237">
          <cell r="B237">
            <v>49.352159</v>
          </cell>
          <cell r="C237">
            <v>2.5939999999999999</v>
          </cell>
          <cell r="D237">
            <v>3.2519999999999998</v>
          </cell>
          <cell r="E237">
            <v>0.5474</v>
          </cell>
          <cell r="F237">
            <v>4.1561400000000006</v>
          </cell>
          <cell r="G237">
            <v>333.64783100000005</v>
          </cell>
          <cell r="H237">
            <v>184.63594699999999</v>
          </cell>
          <cell r="I237">
            <v>4.1530800000000001</v>
          </cell>
        </row>
        <row r="238">
          <cell r="B238">
            <v>1644.9899240000002</v>
          </cell>
          <cell r="C238">
            <v>265.57237699999996</v>
          </cell>
          <cell r="D238">
            <v>4.3768809999999991</v>
          </cell>
          <cell r="E238">
            <v>24.590538000000002</v>
          </cell>
          <cell r="F238">
            <v>1.0650500000000001</v>
          </cell>
          <cell r="G238">
            <v>1298.2146769999997</v>
          </cell>
          <cell r="H238">
            <v>960.43177699999967</v>
          </cell>
          <cell r="I238">
            <v>6.8593400000000013</v>
          </cell>
        </row>
        <row r="239">
          <cell r="B239">
            <v>132.280913</v>
          </cell>
          <cell r="C239">
            <v>0</v>
          </cell>
          <cell r="D239">
            <v>0.47610000000000002</v>
          </cell>
          <cell r="E239">
            <v>6.0398499999999995</v>
          </cell>
          <cell r="F239">
            <v>0.36137400000000003</v>
          </cell>
          <cell r="G239">
            <v>362.16854400000005</v>
          </cell>
          <cell r="H239">
            <v>253.03717099999997</v>
          </cell>
          <cell r="I239">
            <v>6.1224320000000008</v>
          </cell>
        </row>
        <row r="240">
          <cell r="B240">
            <v>180.44775399999997</v>
          </cell>
          <cell r="C240">
            <v>2.2952900000000001</v>
          </cell>
          <cell r="D240">
            <v>23.526955000000001</v>
          </cell>
          <cell r="E240">
            <v>9.3899350000000013</v>
          </cell>
          <cell r="F240">
            <v>9.5391859999999991</v>
          </cell>
          <cell r="G240">
            <v>434.77807000000013</v>
          </cell>
          <cell r="H240">
            <v>325.75518146460865</v>
          </cell>
          <cell r="I240">
            <v>72.447767000000013</v>
          </cell>
        </row>
        <row r="241">
          <cell r="B241">
            <v>141.17550361047125</v>
          </cell>
          <cell r="C241">
            <v>4.2720000000000002</v>
          </cell>
          <cell r="D241">
            <v>1.34256</v>
          </cell>
          <cell r="E241">
            <v>1.03887</v>
          </cell>
          <cell r="F241">
            <v>11.211879999999997</v>
          </cell>
          <cell r="G241">
            <v>582.72653252391376</v>
          </cell>
          <cell r="H241">
            <v>391.59117979726619</v>
          </cell>
          <cell r="I241">
            <v>5.3793599999999993</v>
          </cell>
        </row>
        <row r="242">
          <cell r="B242">
            <v>1642.4140650000004</v>
          </cell>
          <cell r="C242">
            <v>46.329550000000005</v>
          </cell>
          <cell r="D242">
            <v>7.1205100000000003</v>
          </cell>
          <cell r="E242">
            <v>55.547629999999998</v>
          </cell>
          <cell r="F242">
            <v>7.1729870000000009</v>
          </cell>
          <cell r="G242">
            <v>336.00949006103036</v>
          </cell>
          <cell r="H242">
            <v>211.3136503364679</v>
          </cell>
          <cell r="I242">
            <v>10.176355999999998</v>
          </cell>
        </row>
        <row r="243">
          <cell r="B243">
            <v>740.50599299999999</v>
          </cell>
          <cell r="C243">
            <v>90.13630999999998</v>
          </cell>
          <cell r="D243">
            <v>14.487831</v>
          </cell>
          <cell r="E243">
            <v>0.16341700000000001</v>
          </cell>
          <cell r="F243">
            <v>7.2769549999999992</v>
          </cell>
          <cell r="G243">
            <v>305.81487800000019</v>
          </cell>
          <cell r="H243">
            <v>121.40369800000002</v>
          </cell>
          <cell r="I243">
            <v>10.972627000000001</v>
          </cell>
        </row>
        <row r="244">
          <cell r="B244">
            <v>554.40981199999999</v>
          </cell>
          <cell r="C244">
            <v>5.1038699999999997</v>
          </cell>
          <cell r="D244">
            <v>6.21157</v>
          </cell>
          <cell r="E244">
            <v>6.9633289999999999</v>
          </cell>
          <cell r="F244">
            <v>2.8125900000000001</v>
          </cell>
          <cell r="G244">
            <v>359.02301200000005</v>
          </cell>
          <cell r="H244">
            <v>191.97322300000002</v>
          </cell>
          <cell r="I244">
            <v>1.3255049999999997</v>
          </cell>
        </row>
        <row r="248">
          <cell r="L248">
            <v>4.9286923400618375E-2</v>
          </cell>
        </row>
        <row r="249">
          <cell r="L249">
            <v>3.6055001847827867E-2</v>
          </cell>
        </row>
        <row r="250">
          <cell r="B250" t="str">
            <v>Říjen</v>
          </cell>
          <cell r="D250" t="str">
            <v>Listopad</v>
          </cell>
          <cell r="F250" t="str">
            <v>Prosinec</v>
          </cell>
          <cell r="L250">
            <v>4.7212060785624045E-2</v>
          </cell>
        </row>
        <row r="252">
          <cell r="B252">
            <v>2099.9519999999984</v>
          </cell>
          <cell r="C252">
            <v>4.9277615299378491E-2</v>
          </cell>
          <cell r="D252">
            <v>2099.9519999999984</v>
          </cell>
          <cell r="E252">
            <v>4.9251122496849736E-2</v>
          </cell>
          <cell r="F252">
            <v>2101.5849999999978</v>
          </cell>
          <cell r="G252">
            <v>4.9286923400618375E-2</v>
          </cell>
          <cell r="H252">
            <v>2101.5849999999978</v>
          </cell>
          <cell r="I252">
            <v>4.9286923400618375E-2</v>
          </cell>
        </row>
        <row r="253">
          <cell r="B253">
            <v>447807.92900000018</v>
          </cell>
          <cell r="C253">
            <v>3.4425084311824609E-2</v>
          </cell>
          <cell r="D253">
            <v>610211.37500000012</v>
          </cell>
          <cell r="E253">
            <v>3.6743619608350771E-2</v>
          </cell>
          <cell r="F253">
            <v>729360.5290000001</v>
          </cell>
          <cell r="G253">
            <v>3.6544333999156769E-2</v>
          </cell>
          <cell r="H253">
            <v>1787379.8330000003</v>
          </cell>
          <cell r="I253">
            <v>3.6055001847827867E-2</v>
          </cell>
        </row>
        <row r="254">
          <cell r="B254">
            <v>325719.652</v>
          </cell>
          <cell r="C254">
            <v>4.8483411408315108E-2</v>
          </cell>
          <cell r="D254">
            <v>464494.64300000004</v>
          </cell>
          <cell r="E254">
            <v>4.7644943014109924E-2</v>
          </cell>
          <cell r="F254">
            <v>561274.875</v>
          </cell>
          <cell r="G254">
            <v>4.6162493376216834E-2</v>
          </cell>
          <cell r="H254">
            <v>1351489.17</v>
          </cell>
          <cell r="I254">
            <v>4.7212060785624045E-2</v>
          </cell>
        </row>
        <row r="255">
          <cell r="B255">
            <v>0</v>
          </cell>
          <cell r="C255">
            <v>0</v>
          </cell>
          <cell r="D255">
            <v>0</v>
          </cell>
          <cell r="E255">
            <v>0</v>
          </cell>
          <cell r="F255">
            <v>0</v>
          </cell>
          <cell r="G255">
            <v>0</v>
          </cell>
          <cell r="H255">
            <v>0</v>
          </cell>
          <cell r="I255">
            <v>0</v>
          </cell>
        </row>
        <row r="256">
          <cell r="B256">
            <v>4169</v>
          </cell>
          <cell r="C256">
            <v>8.952807558789494E-2</v>
          </cell>
          <cell r="D256">
            <v>3236</v>
          </cell>
          <cell r="E256">
            <v>5.833537414003321E-2</v>
          </cell>
          <cell r="F256">
            <v>2866</v>
          </cell>
          <cell r="G256">
            <v>4.3862895302482878E-2</v>
          </cell>
          <cell r="H256">
            <v>10271</v>
          </cell>
          <cell r="I256">
            <v>6.1363838830467261E-2</v>
          </cell>
        </row>
        <row r="257">
          <cell r="B257">
            <v>0</v>
          </cell>
          <cell r="C257">
            <v>0</v>
          </cell>
          <cell r="D257">
            <v>0</v>
          </cell>
          <cell r="E257">
            <v>0</v>
          </cell>
          <cell r="F257">
            <v>0</v>
          </cell>
          <cell r="G257">
            <v>0</v>
          </cell>
          <cell r="H257">
            <v>0</v>
          </cell>
          <cell r="I257">
            <v>0</v>
          </cell>
        </row>
        <row r="258">
          <cell r="B258">
            <v>59</v>
          </cell>
          <cell r="C258">
            <v>3.9564999594291099E-2</v>
          </cell>
          <cell r="D258">
            <v>65</v>
          </cell>
          <cell r="E258">
            <v>4.8698549981944082E-2</v>
          </cell>
          <cell r="F258">
            <v>4679</v>
          </cell>
          <cell r="G258">
            <v>0.86748648063386036</v>
          </cell>
          <cell r="H258">
            <v>4803</v>
          </cell>
          <cell r="I258">
            <v>0.58432768191259465</v>
          </cell>
        </row>
        <row r="259">
          <cell r="B259">
            <v>56</v>
          </cell>
          <cell r="C259">
            <v>8.4311192611930652E-2</v>
          </cell>
          <cell r="D259">
            <v>58</v>
          </cell>
          <cell r="E259">
            <v>7.093959493491292E-2</v>
          </cell>
          <cell r="F259">
            <v>17</v>
          </cell>
          <cell r="G259">
            <v>1.4629142628977404E-2</v>
          </cell>
          <cell r="H259">
            <v>131</v>
          </cell>
          <cell r="I259">
            <v>4.9548634632528794E-2</v>
          </cell>
        </row>
        <row r="260">
          <cell r="B260">
            <v>0</v>
          </cell>
          <cell r="C260">
            <v>0</v>
          </cell>
          <cell r="D260">
            <v>0</v>
          </cell>
          <cell r="E260">
            <v>0</v>
          </cell>
          <cell r="F260">
            <v>0</v>
          </cell>
          <cell r="G260">
            <v>0</v>
          </cell>
          <cell r="H260">
            <v>0</v>
          </cell>
          <cell r="I260">
            <v>0</v>
          </cell>
        </row>
        <row r="261">
          <cell r="B261">
            <v>0</v>
          </cell>
          <cell r="C261">
            <v>0</v>
          </cell>
          <cell r="D261">
            <v>0</v>
          </cell>
          <cell r="E261">
            <v>0</v>
          </cell>
          <cell r="F261">
            <v>0</v>
          </cell>
          <cell r="G261">
            <v>0</v>
          </cell>
          <cell r="H261">
            <v>0</v>
          </cell>
          <cell r="I261">
            <v>0</v>
          </cell>
        </row>
        <row r="262">
          <cell r="B262">
            <v>0</v>
          </cell>
          <cell r="C262">
            <v>0</v>
          </cell>
          <cell r="D262">
            <v>0</v>
          </cell>
          <cell r="E262">
            <v>0</v>
          </cell>
          <cell r="F262">
            <v>0</v>
          </cell>
          <cell r="G262">
            <v>0</v>
          </cell>
          <cell r="H262">
            <v>0</v>
          </cell>
          <cell r="I262">
            <v>0</v>
          </cell>
        </row>
        <row r="263">
          <cell r="B263">
            <v>0</v>
          </cell>
          <cell r="C263">
            <v>0</v>
          </cell>
          <cell r="D263">
            <v>0</v>
          </cell>
          <cell r="E263">
            <v>0</v>
          </cell>
          <cell r="F263">
            <v>0</v>
          </cell>
          <cell r="G263">
            <v>0</v>
          </cell>
          <cell r="H263">
            <v>0</v>
          </cell>
          <cell r="I263">
            <v>0</v>
          </cell>
        </row>
        <row r="264">
          <cell r="B264">
            <v>0</v>
          </cell>
          <cell r="C264">
            <v>0</v>
          </cell>
          <cell r="D264">
            <v>0</v>
          </cell>
          <cell r="E264">
            <v>0</v>
          </cell>
          <cell r="F264">
            <v>0</v>
          </cell>
          <cell r="G264">
            <v>0</v>
          </cell>
          <cell r="H264">
            <v>0</v>
          </cell>
          <cell r="I264">
            <v>0</v>
          </cell>
        </row>
        <row r="265">
          <cell r="B265">
            <v>0</v>
          </cell>
          <cell r="C265">
            <v>0</v>
          </cell>
          <cell r="D265">
            <v>0</v>
          </cell>
          <cell r="E265">
            <v>0</v>
          </cell>
          <cell r="F265">
            <v>0</v>
          </cell>
          <cell r="G265">
            <v>0</v>
          </cell>
          <cell r="H265">
            <v>0</v>
          </cell>
          <cell r="I265">
            <v>0</v>
          </cell>
        </row>
        <row r="266">
          <cell r="B266">
            <v>62818</v>
          </cell>
          <cell r="C266">
            <v>0.24888797276272404</v>
          </cell>
          <cell r="D266">
            <v>72883</v>
          </cell>
          <cell r="E266">
            <v>0.33233647582061288</v>
          </cell>
          <cell r="F266">
            <v>81439</v>
          </cell>
          <cell r="G266">
            <v>0.28954626935322375</v>
          </cell>
          <cell r="H266">
            <v>217140</v>
          </cell>
          <cell r="I266">
            <v>0.28838042563191074</v>
          </cell>
        </row>
        <row r="267">
          <cell r="B267">
            <v>0</v>
          </cell>
          <cell r="C267">
            <v>0</v>
          </cell>
          <cell r="D267">
            <v>0</v>
          </cell>
          <cell r="E267">
            <v>0</v>
          </cell>
          <cell r="F267">
            <v>0</v>
          </cell>
          <cell r="G267">
            <v>0</v>
          </cell>
          <cell r="H267">
            <v>0</v>
          </cell>
          <cell r="I267">
            <v>0</v>
          </cell>
        </row>
        <row r="268">
          <cell r="B268">
            <v>0</v>
          </cell>
          <cell r="C268">
            <v>0</v>
          </cell>
          <cell r="D268">
            <v>0</v>
          </cell>
          <cell r="E268">
            <v>0</v>
          </cell>
          <cell r="F268">
            <v>0</v>
          </cell>
          <cell r="G268">
            <v>0</v>
          </cell>
          <cell r="H268">
            <v>0</v>
          </cell>
          <cell r="I268">
            <v>0</v>
          </cell>
        </row>
        <row r="269">
          <cell r="B269">
            <v>209.626</v>
          </cell>
          <cell r="C269">
            <v>3.6371718666336768E-2</v>
          </cell>
          <cell r="D269">
            <v>388.71000000000004</v>
          </cell>
          <cell r="E269">
            <v>4.403260299846725E-2</v>
          </cell>
          <cell r="F269">
            <v>302.88800000000003</v>
          </cell>
          <cell r="G269">
            <v>4.32056834628224E-2</v>
          </cell>
          <cell r="H269">
            <v>901.22400000000005</v>
          </cell>
          <cell r="I269">
            <v>4.1720271915232157E-2</v>
          </cell>
        </row>
        <row r="270">
          <cell r="B270">
            <v>258408.02599999998</v>
          </cell>
          <cell r="C270">
            <v>0.17084295779710207</v>
          </cell>
          <cell r="D270">
            <v>387863.93300000002</v>
          </cell>
          <cell r="E270">
            <v>0.16189710044353095</v>
          </cell>
          <cell r="F270">
            <v>471970.98699999996</v>
          </cell>
          <cell r="G270">
            <v>0.15711613698918486</v>
          </cell>
          <cell r="H270">
            <v>1118242.946</v>
          </cell>
          <cell r="I270">
            <v>0.16177690748809753</v>
          </cell>
        </row>
        <row r="271">
          <cell r="B271">
            <v>841366.88799999992</v>
          </cell>
          <cell r="C271">
            <v>0.17472009451571596</v>
          </cell>
          <cell r="D271">
            <v>1309681.7649999999</v>
          </cell>
          <cell r="E271">
            <v>0.18397898177842056</v>
          </cell>
          <cell r="F271">
            <v>1614180.648</v>
          </cell>
          <cell r="G271">
            <v>0.18179381695457084</v>
          </cell>
          <cell r="H271">
            <v>3765229.301</v>
          </cell>
          <cell r="I271">
            <v>0.18090457108194369</v>
          </cell>
        </row>
        <row r="272">
          <cell r="B272">
            <v>24136.179</v>
          </cell>
          <cell r="C272">
            <v>1.5590970209301116E-2</v>
          </cell>
          <cell r="D272">
            <v>41401.021999999997</v>
          </cell>
          <cell r="E272">
            <v>2.0116288166440958E-2</v>
          </cell>
          <cell r="F272">
            <v>55290.014000000003</v>
          </cell>
          <cell r="G272">
            <v>2.4056058170146194E-2</v>
          </cell>
          <cell r="H272">
            <v>120827.215</v>
          </cell>
          <cell r="I272">
            <v>2.0463394980926773E-2</v>
          </cell>
        </row>
        <row r="273">
          <cell r="B273">
            <v>1459.6389999999999</v>
          </cell>
          <cell r="C273">
            <v>1.1483580503928312E-2</v>
          </cell>
          <cell r="D273">
            <v>2784.848</v>
          </cell>
          <cell r="E273">
            <v>1.3869888691330278E-2</v>
          </cell>
          <cell r="F273">
            <v>3475.4549999999999</v>
          </cell>
          <cell r="G273">
            <v>1.55386914245839E-2</v>
          </cell>
          <cell r="H273">
            <v>7719.942</v>
          </cell>
          <cell r="I273">
            <v>1.3996687535721395E-2</v>
          </cell>
        </row>
        <row r="274">
          <cell r="B274">
            <v>21206.769</v>
          </cell>
          <cell r="C274">
            <v>0.54649382907763844</v>
          </cell>
          <cell r="D274">
            <v>36621.705000000002</v>
          </cell>
          <cell r="E274">
            <v>0.54887735077780797</v>
          </cell>
          <cell r="F274">
            <v>46548.866999999998</v>
          </cell>
          <cell r="G274">
            <v>0.53066176158342826</v>
          </cell>
          <cell r="H274">
            <v>104377.341</v>
          </cell>
          <cell r="I274">
            <v>0.54013021889151025</v>
          </cell>
        </row>
        <row r="275">
          <cell r="B275">
            <v>2808.1689999999999</v>
          </cell>
          <cell r="C275">
            <v>9.9166738765398985E-2</v>
          </cell>
          <cell r="D275">
            <v>4505.1769999999997</v>
          </cell>
          <cell r="E275">
            <v>9.6090634158978575E-2</v>
          </cell>
          <cell r="F275">
            <v>5803.4489999999996</v>
          </cell>
          <cell r="G275">
            <v>0.11263909915567193</v>
          </cell>
          <cell r="H275">
            <v>13116.794999999998</v>
          </cell>
          <cell r="I275">
            <v>0.10350612289674392</v>
          </cell>
        </row>
        <row r="276">
          <cell r="B276">
            <v>176</v>
          </cell>
          <cell r="C276">
            <v>1.0196547136291046E-2</v>
          </cell>
          <cell r="D276">
            <v>273</v>
          </cell>
          <cell r="E276">
            <v>1.3559157711083058E-2</v>
          </cell>
          <cell r="F276">
            <v>327</v>
          </cell>
          <cell r="G276">
            <v>1.2688716033480985E-2</v>
          </cell>
          <cell r="H276">
            <v>776</v>
          </cell>
          <cell r="I276">
            <v>1.2285154650782766E-2</v>
          </cell>
        </row>
        <row r="277">
          <cell r="B277">
            <v>480785.55800000002</v>
          </cell>
          <cell r="C277">
            <v>0.25985535385981839</v>
          </cell>
          <cell r="D277">
            <v>718887.55799999996</v>
          </cell>
          <cell r="E277">
            <v>0.25290688390838978</v>
          </cell>
          <cell r="F277">
            <v>872052.09200000006</v>
          </cell>
          <cell r="G277">
            <v>0.23360651376311473</v>
          </cell>
          <cell r="H277">
            <v>2071725.2080000001</v>
          </cell>
          <cell r="I277">
            <v>0.24588169757628625</v>
          </cell>
        </row>
        <row r="278">
          <cell r="B278">
            <v>299695.50399999996</v>
          </cell>
          <cell r="C278">
            <v>0.27310165249224333</v>
          </cell>
          <cell r="D278">
            <v>487820.70400000009</v>
          </cell>
          <cell r="E278">
            <v>0.28598816712091296</v>
          </cell>
          <cell r="F278">
            <v>606696.44500000007</v>
          </cell>
          <cell r="G278">
            <v>0.27259570637605557</v>
          </cell>
          <cell r="H278">
            <v>1394212.6530000002</v>
          </cell>
          <cell r="I278">
            <v>0.27724880559383924</v>
          </cell>
        </row>
        <row r="279">
          <cell r="B279">
            <v>11099.07</v>
          </cell>
          <cell r="C279">
            <v>0.10243326900846401</v>
          </cell>
          <cell r="D279">
            <v>17387.751</v>
          </cell>
          <cell r="E279">
            <v>9.7791431454837111E-2</v>
          </cell>
          <cell r="F279">
            <v>23987.326000000001</v>
          </cell>
          <cell r="G279">
            <v>0.10272863362752804</v>
          </cell>
          <cell r="H279">
            <v>52474.146999999997</v>
          </cell>
          <cell r="I279">
            <v>0.10097775865931069</v>
          </cell>
        </row>
        <row r="283">
          <cell r="L283">
            <v>5.4046255225955651E-2</v>
          </cell>
        </row>
        <row r="284">
          <cell r="L284">
            <v>4.5059710453860494E-2</v>
          </cell>
        </row>
        <row r="285">
          <cell r="L285">
            <v>5.3815100854956742E-2</v>
          </cell>
        </row>
        <row r="287">
          <cell r="B287">
            <v>2301.8110000000001</v>
          </cell>
          <cell r="C287">
            <v>5.401445221123044E-2</v>
          </cell>
          <cell r="D287">
            <v>2301.7510000000002</v>
          </cell>
          <cell r="E287">
            <v>5.3984005566911276E-2</v>
          </cell>
          <cell r="F287">
            <v>2304.5220000000004</v>
          </cell>
          <cell r="G287">
            <v>5.4046255225955651E-2</v>
          </cell>
          <cell r="H287">
            <v>2304.5220000000004</v>
          </cell>
          <cell r="I287">
            <v>5.4046255225955651E-2</v>
          </cell>
        </row>
        <row r="288">
          <cell r="B288">
            <v>562185.87999999977</v>
          </cell>
          <cell r="C288">
            <v>4.3217850923575982E-2</v>
          </cell>
          <cell r="D288">
            <v>766295.95399999956</v>
          </cell>
          <cell r="E288">
            <v>4.6142186453332235E-2</v>
          </cell>
          <cell r="F288">
            <v>905294.71899999981</v>
          </cell>
          <cell r="G288">
            <v>4.5359450180513898E-2</v>
          </cell>
          <cell r="H288">
            <v>2233776.5529999994</v>
          </cell>
          <cell r="I288">
            <v>4.5059710453860494E-2</v>
          </cell>
        </row>
        <row r="289">
          <cell r="B289">
            <v>359940.79499999998</v>
          </cell>
          <cell r="C289">
            <v>5.3577232873320786E-2</v>
          </cell>
          <cell r="D289">
            <v>535682.27800000005</v>
          </cell>
          <cell r="E289">
            <v>5.494692348686267E-2</v>
          </cell>
          <cell r="F289">
            <v>644884.26300000004</v>
          </cell>
          <cell r="G289">
            <v>5.303901322710014E-2</v>
          </cell>
          <cell r="H289">
            <v>1540507.3360000001</v>
          </cell>
          <cell r="I289">
            <v>5.3815100854956742E-2</v>
          </cell>
        </row>
        <row r="290">
          <cell r="B290">
            <v>39019.305</v>
          </cell>
          <cell r="C290">
            <v>9.3417115470042861E-2</v>
          </cell>
          <cell r="D290">
            <v>56075.731999999996</v>
          </cell>
          <cell r="E290">
            <v>9.3314311007964099E-2</v>
          </cell>
          <cell r="F290">
            <v>67429.790999999997</v>
          </cell>
          <cell r="G290">
            <v>9.2286620900901062E-2</v>
          </cell>
          <cell r="H290">
            <v>162524.82799999998</v>
          </cell>
          <cell r="I290">
            <v>9.2909602671070554E-2</v>
          </cell>
        </row>
        <row r="291">
          <cell r="B291">
            <v>5588.7639999999992</v>
          </cell>
          <cell r="C291">
            <v>0.1200170990249235</v>
          </cell>
          <cell r="D291">
            <v>6891.329999999999</v>
          </cell>
          <cell r="E291">
            <v>0.12423001046737794</v>
          </cell>
          <cell r="F291">
            <v>7870.1860000000006</v>
          </cell>
          <cell r="G291">
            <v>0.1204498061859967</v>
          </cell>
          <cell r="H291">
            <v>20350.28</v>
          </cell>
          <cell r="I291">
            <v>0.12158225119996896</v>
          </cell>
        </row>
        <row r="292">
          <cell r="B292">
            <v>0</v>
          </cell>
          <cell r="C292">
            <v>0</v>
          </cell>
          <cell r="D292">
            <v>0</v>
          </cell>
          <cell r="E292">
            <v>0</v>
          </cell>
          <cell r="F292">
            <v>0</v>
          </cell>
          <cell r="G292">
            <v>0</v>
          </cell>
          <cell r="H292">
            <v>0</v>
          </cell>
          <cell r="I292">
            <v>0</v>
          </cell>
        </row>
        <row r="293">
          <cell r="B293">
            <v>23.632999999999999</v>
          </cell>
          <cell r="C293">
            <v>1.5848129413760705E-2</v>
          </cell>
          <cell r="D293">
            <v>10.059999999999999</v>
          </cell>
          <cell r="E293">
            <v>7.5370371202824211E-3</v>
          </cell>
          <cell r="F293">
            <v>19.675999999999998</v>
          </cell>
          <cell r="G293">
            <v>3.6479298980448462E-3</v>
          </cell>
          <cell r="H293">
            <v>53.369</v>
          </cell>
          <cell r="I293">
            <v>6.4928136697883125E-3</v>
          </cell>
        </row>
        <row r="294">
          <cell r="B294">
            <v>3.8959999999999999</v>
          </cell>
          <cell r="C294">
            <v>5.8656501145728894E-3</v>
          </cell>
          <cell r="D294">
            <v>8.6270000000000007</v>
          </cell>
          <cell r="E294">
            <v>1.0551653198336099E-2</v>
          </cell>
          <cell r="F294">
            <v>14.824</v>
          </cell>
          <cell r="G294">
            <v>1.2756612372468298E-2</v>
          </cell>
          <cell r="H294">
            <v>27.347000000000001</v>
          </cell>
          <cell r="I294">
            <v>1.0343561154929504E-2</v>
          </cell>
        </row>
        <row r="295">
          <cell r="B295">
            <v>0</v>
          </cell>
          <cell r="C295">
            <v>0</v>
          </cell>
          <cell r="D295">
            <v>0</v>
          </cell>
          <cell r="E295">
            <v>0</v>
          </cell>
          <cell r="F295">
            <v>0</v>
          </cell>
          <cell r="G295">
            <v>0</v>
          </cell>
          <cell r="H295">
            <v>0</v>
          </cell>
          <cell r="I295">
            <v>0</v>
          </cell>
        </row>
        <row r="296">
          <cell r="B296">
            <v>262689.91399999999</v>
          </cell>
          <cell r="C296">
            <v>8.1016144446967975E-2</v>
          </cell>
          <cell r="D296">
            <v>396789.42499999999</v>
          </cell>
          <cell r="E296">
            <v>8.357233750996329E-2</v>
          </cell>
          <cell r="F296">
            <v>477023.75300000003</v>
          </cell>
          <cell r="G296">
            <v>8.2232458603886366E-2</v>
          </cell>
          <cell r="H296">
            <v>1136503.0919999999</v>
          </cell>
          <cell r="I296">
            <v>8.2407767876461244E-2</v>
          </cell>
        </row>
        <row r="297">
          <cell r="B297">
            <v>15207.2</v>
          </cell>
          <cell r="C297">
            <v>0.81170132644994897</v>
          </cell>
          <cell r="D297">
            <v>21462.67</v>
          </cell>
          <cell r="E297">
            <v>0.8046397117153864</v>
          </cell>
          <cell r="F297">
            <v>28558.2</v>
          </cell>
          <cell r="G297">
            <v>0.82424518799227653</v>
          </cell>
          <cell r="H297">
            <v>65228.069999999992</v>
          </cell>
          <cell r="I297">
            <v>0.81477737357617397</v>
          </cell>
        </row>
        <row r="298">
          <cell r="B298">
            <v>0</v>
          </cell>
          <cell r="C298">
            <v>0</v>
          </cell>
          <cell r="D298">
            <v>0</v>
          </cell>
          <cell r="E298">
            <v>0</v>
          </cell>
          <cell r="F298">
            <v>0</v>
          </cell>
          <cell r="G298">
            <v>0</v>
          </cell>
          <cell r="H298">
            <v>0</v>
          </cell>
          <cell r="I298">
            <v>0</v>
          </cell>
        </row>
        <row r="299">
          <cell r="B299">
            <v>0</v>
          </cell>
          <cell r="C299">
            <v>0</v>
          </cell>
          <cell r="D299">
            <v>0</v>
          </cell>
          <cell r="E299">
            <v>0</v>
          </cell>
          <cell r="F299">
            <v>0</v>
          </cell>
          <cell r="G299">
            <v>0</v>
          </cell>
          <cell r="H299">
            <v>0</v>
          </cell>
          <cell r="I299">
            <v>0</v>
          </cell>
        </row>
        <row r="300">
          <cell r="B300">
            <v>0</v>
          </cell>
          <cell r="C300">
            <v>0</v>
          </cell>
          <cell r="D300">
            <v>8</v>
          </cell>
          <cell r="E300">
            <v>4.8201830705530199E-4</v>
          </cell>
          <cell r="F300">
            <v>0</v>
          </cell>
          <cell r="G300">
            <v>0</v>
          </cell>
          <cell r="H300">
            <v>8</v>
          </cell>
          <cell r="I300">
            <v>2.4477876940716999E-4</v>
          </cell>
        </row>
        <row r="301">
          <cell r="B301">
            <v>950</v>
          </cell>
          <cell r="C301">
            <v>3.7639462275874409E-3</v>
          </cell>
          <cell r="D301">
            <v>855</v>
          </cell>
          <cell r="E301">
            <v>3.8986826396638992E-3</v>
          </cell>
          <cell r="F301">
            <v>666</v>
          </cell>
          <cell r="G301">
            <v>2.3678804428989429E-3</v>
          </cell>
          <cell r="H301">
            <v>2471</v>
          </cell>
          <cell r="I301">
            <v>3.2816985895572043E-3</v>
          </cell>
        </row>
        <row r="302">
          <cell r="B302">
            <v>71.445999999999998</v>
          </cell>
          <cell r="C302">
            <v>2.1360625311721515E-4</v>
          </cell>
          <cell r="D302">
            <v>96.128</v>
          </cell>
          <cell r="E302">
            <v>2.6670455043220241E-4</v>
          </cell>
          <cell r="F302">
            <v>116.346</v>
          </cell>
          <cell r="G302">
            <v>2.544184013189643E-4</v>
          </cell>
          <cell r="H302">
            <v>283.92</v>
          </cell>
          <cell r="I302">
            <v>2.4641430153612368E-4</v>
          </cell>
        </row>
        <row r="303">
          <cell r="B303">
            <v>0</v>
          </cell>
          <cell r="C303">
            <v>0</v>
          </cell>
          <cell r="D303">
            <v>0</v>
          </cell>
          <cell r="E303">
            <v>0</v>
          </cell>
          <cell r="F303">
            <v>0</v>
          </cell>
          <cell r="G303">
            <v>0</v>
          </cell>
          <cell r="H303">
            <v>0</v>
          </cell>
          <cell r="I303">
            <v>0</v>
          </cell>
        </row>
        <row r="304">
          <cell r="B304">
            <v>446.57600000000002</v>
          </cell>
          <cell r="C304">
            <v>7.7484360886235532E-2</v>
          </cell>
          <cell r="D304">
            <v>1260.31</v>
          </cell>
          <cell r="E304">
            <v>0.14276640653700251</v>
          </cell>
          <cell r="F304">
            <v>712.35899999999992</v>
          </cell>
          <cell r="G304">
            <v>0.10161497803112932</v>
          </cell>
          <cell r="H304">
            <v>2419.2449999999999</v>
          </cell>
          <cell r="I304">
            <v>0.11199386526497944</v>
          </cell>
        </row>
        <row r="305">
          <cell r="B305">
            <v>35940.061000000009</v>
          </cell>
          <cell r="C305">
            <v>2.3761283345929338E-2</v>
          </cell>
          <cell r="D305">
            <v>52224.996000000006</v>
          </cell>
          <cell r="E305">
            <v>2.1799076180344414E-2</v>
          </cell>
          <cell r="F305">
            <v>62473.128000000004</v>
          </cell>
          <cell r="G305">
            <v>2.0796906605174189E-2</v>
          </cell>
          <cell r="H305">
            <v>150638.18500000003</v>
          </cell>
          <cell r="I305">
            <v>2.179292058679342E-2</v>
          </cell>
        </row>
        <row r="306">
          <cell r="B306">
            <v>328791.76499999996</v>
          </cell>
          <cell r="C306">
            <v>6.827761952142461E-2</v>
          </cell>
          <cell r="D306">
            <v>490866.08433105401</v>
          </cell>
          <cell r="E306">
            <v>6.895495134635829E-2</v>
          </cell>
          <cell r="F306">
            <v>592317.98600000015</v>
          </cell>
          <cell r="G306">
            <v>6.6708610129356513E-2</v>
          </cell>
          <cell r="H306">
            <v>1411975.8353310539</v>
          </cell>
          <cell r="I306">
            <v>6.7839927518038148E-2</v>
          </cell>
        </row>
        <row r="307">
          <cell r="B307">
            <v>82780.86</v>
          </cell>
          <cell r="C307">
            <v>5.3473000931934023E-2</v>
          </cell>
          <cell r="D307">
            <v>108614.68600000002</v>
          </cell>
          <cell r="E307">
            <v>5.2774647028846308E-2</v>
          </cell>
          <cell r="F307">
            <v>117556.51300000001</v>
          </cell>
          <cell r="G307">
            <v>5.1147505858970259E-2</v>
          </cell>
          <cell r="H307">
            <v>308952.05900000001</v>
          </cell>
          <cell r="I307">
            <v>5.2324370908388408E-2</v>
          </cell>
        </row>
        <row r="308">
          <cell r="B308">
            <v>22457.94</v>
          </cell>
          <cell r="C308">
            <v>0.17668585310641316</v>
          </cell>
          <cell r="D308">
            <v>33520.15</v>
          </cell>
          <cell r="E308">
            <v>0.16694654409026799</v>
          </cell>
          <cell r="F308">
            <v>43207.57</v>
          </cell>
          <cell r="G308">
            <v>0.19318020156673257</v>
          </cell>
          <cell r="H308">
            <v>99185.66</v>
          </cell>
          <cell r="I308">
            <v>0.17982916076886335</v>
          </cell>
        </row>
        <row r="309">
          <cell r="B309">
            <v>3685.9859999999999</v>
          </cell>
          <cell r="C309">
            <v>9.498705828627492E-2</v>
          </cell>
          <cell r="D309">
            <v>7095.4309999999996</v>
          </cell>
          <cell r="E309">
            <v>0.10634462185490086</v>
          </cell>
          <cell r="F309">
            <v>9263.6209999999992</v>
          </cell>
          <cell r="G309">
            <v>0.10560621031874394</v>
          </cell>
          <cell r="H309">
            <v>20045.038</v>
          </cell>
          <cell r="I309">
            <v>0.10372874666953473</v>
          </cell>
        </row>
        <row r="310">
          <cell r="B310">
            <v>524.08100000000002</v>
          </cell>
          <cell r="C310">
            <v>1.8507220761609815E-2</v>
          </cell>
          <cell r="D310">
            <v>959.779</v>
          </cell>
          <cell r="E310">
            <v>2.0471065346038635E-2</v>
          </cell>
          <cell r="F310">
            <v>1084.3879999999999</v>
          </cell>
          <cell r="G310">
            <v>2.1046878753517222E-2</v>
          </cell>
          <cell r="H310">
            <v>2568.248</v>
          </cell>
          <cell r="I310">
            <v>2.0266337403101659E-2</v>
          </cell>
        </row>
        <row r="311">
          <cell r="B311">
            <v>1516.0490000000002</v>
          </cell>
          <cell r="C311">
            <v>8.7832188008107423E-2</v>
          </cell>
          <cell r="D311">
            <v>1749.7619999999999</v>
          </cell>
          <cell r="E311">
            <v>8.690585683098942E-2</v>
          </cell>
          <cell r="F311">
            <v>2027.874</v>
          </cell>
          <cell r="G311">
            <v>7.8688432225318711E-2</v>
          </cell>
          <cell r="H311">
            <v>5293.6850000000004</v>
          </cell>
          <cell r="I311">
            <v>8.3806364558671353E-2</v>
          </cell>
        </row>
        <row r="312">
          <cell r="B312">
            <v>139677.67099999997</v>
          </cell>
          <cell r="C312">
            <v>7.5493096704082552E-2</v>
          </cell>
          <cell r="D312">
            <v>212322.65977563229</v>
          </cell>
          <cell r="E312">
            <v>7.4695773587162825E-2</v>
          </cell>
          <cell r="F312">
            <v>262617.16400000005</v>
          </cell>
          <cell r="G312">
            <v>7.035024707720805E-2</v>
          </cell>
          <cell r="H312">
            <v>614617.4947756324</v>
          </cell>
          <cell r="I312">
            <v>7.2945578106571332E-2</v>
          </cell>
        </row>
        <row r="313">
          <cell r="B313">
            <v>70141.751999999979</v>
          </cell>
          <cell r="C313">
            <v>6.3917636815469581E-2</v>
          </cell>
          <cell r="D313">
            <v>114412.24155542173</v>
          </cell>
          <cell r="E313">
            <v>6.7074945754311832E-2</v>
          </cell>
          <cell r="F313">
            <v>140572.152</v>
          </cell>
          <cell r="G313">
            <v>6.3160688326173151E-2</v>
          </cell>
          <cell r="H313">
            <v>325126.14555542171</v>
          </cell>
          <cell r="I313">
            <v>6.4653577292250686E-2</v>
          </cell>
        </row>
        <row r="314">
          <cell r="B314">
            <v>8007.4260000000004</v>
          </cell>
          <cell r="C314">
            <v>7.3900499908854431E-2</v>
          </cell>
          <cell r="D314">
            <v>12191.375</v>
          </cell>
          <cell r="E314">
            <v>6.8566200002100036E-2</v>
          </cell>
          <cell r="F314">
            <v>15988.704</v>
          </cell>
          <cell r="G314">
            <v>6.8473564556340794E-2</v>
          </cell>
          <cell r="H314">
            <v>36187.504999999997</v>
          </cell>
          <cell r="I314">
            <v>6.9636827948296121E-2</v>
          </cell>
        </row>
        <row r="318">
          <cell r="L318">
            <v>4.6884497067048295E-2</v>
          </cell>
        </row>
        <row r="319">
          <cell r="L319">
            <v>5.4678011779540542E-2</v>
          </cell>
        </row>
        <row r="320">
          <cell r="L320">
            <v>6.3090435997663799E-2</v>
          </cell>
        </row>
        <row r="322">
          <cell r="B322">
            <v>1997.6189999999992</v>
          </cell>
          <cell r="C322">
            <v>4.6876262217769353E-2</v>
          </cell>
          <cell r="D322">
            <v>1997.1699999999992</v>
          </cell>
          <cell r="E322">
            <v>4.6840529839269382E-2</v>
          </cell>
          <cell r="F322">
            <v>1999.145999999999</v>
          </cell>
          <cell r="G322">
            <v>4.6884497067048295E-2</v>
          </cell>
          <cell r="H322">
            <v>1999.145999999999</v>
          </cell>
          <cell r="I322">
            <v>4.6884497067048295E-2</v>
          </cell>
        </row>
        <row r="323">
          <cell r="B323">
            <v>633483.84859999956</v>
          </cell>
          <cell r="C323">
            <v>4.8698858340746602E-2</v>
          </cell>
          <cell r="D323">
            <v>902454.90620000055</v>
          </cell>
          <cell r="E323">
            <v>5.4340940116205945E-2</v>
          </cell>
          <cell r="F323">
            <v>1174652.5794000002</v>
          </cell>
          <cell r="G323">
            <v>5.8855524103312996E-2</v>
          </cell>
          <cell r="H323">
            <v>2710591.3342000004</v>
          </cell>
          <cell r="I323">
            <v>5.4678011779540542E-2</v>
          </cell>
        </row>
        <row r="324">
          <cell r="B324">
            <v>369769.83400000003</v>
          </cell>
          <cell r="C324">
            <v>5.5040286571982414E-2</v>
          </cell>
          <cell r="D324">
            <v>603561.83200000005</v>
          </cell>
          <cell r="E324">
            <v>6.1909581788506848E-2</v>
          </cell>
          <cell r="F324">
            <v>832690.7690000002</v>
          </cell>
          <cell r="G324">
            <v>6.8485306969066476E-2</v>
          </cell>
          <cell r="H324">
            <v>1806022.4350000003</v>
          </cell>
          <cell r="I324">
            <v>6.3090435997663799E-2</v>
          </cell>
        </row>
        <row r="325">
          <cell r="B325">
            <v>34769.74</v>
          </cell>
          <cell r="C325">
            <v>8.3243123280729053E-2</v>
          </cell>
          <cell r="D325">
            <v>52577.64</v>
          </cell>
          <cell r="E325">
            <v>8.7493218118396984E-2</v>
          </cell>
          <cell r="F325">
            <v>76520.679999999993</v>
          </cell>
          <cell r="G325">
            <v>0.10472870939551275</v>
          </cell>
          <cell r="H325">
            <v>163868.06</v>
          </cell>
          <cell r="I325">
            <v>9.367748012678502E-2</v>
          </cell>
        </row>
        <row r="326">
          <cell r="B326">
            <v>6136.7330000000002</v>
          </cell>
          <cell r="C326">
            <v>0.13178457565045079</v>
          </cell>
          <cell r="D326">
            <v>8510.4660000000003</v>
          </cell>
          <cell r="E326">
            <v>0.15341817621014581</v>
          </cell>
          <cell r="F326">
            <v>11423.496999999999</v>
          </cell>
          <cell r="G326">
            <v>0.17483170024397321</v>
          </cell>
          <cell r="H326">
            <v>26070.696</v>
          </cell>
          <cell r="I326">
            <v>0.1557587369819986</v>
          </cell>
        </row>
        <row r="327">
          <cell r="B327">
            <v>0</v>
          </cell>
          <cell r="C327">
            <v>0</v>
          </cell>
          <cell r="D327">
            <v>0</v>
          </cell>
          <cell r="E327">
            <v>0</v>
          </cell>
          <cell r="F327">
            <v>0</v>
          </cell>
          <cell r="G327">
            <v>0</v>
          </cell>
          <cell r="H327">
            <v>0</v>
          </cell>
          <cell r="I327">
            <v>0</v>
          </cell>
        </row>
        <row r="328">
          <cell r="B328">
            <v>1121</v>
          </cell>
          <cell r="C328">
            <v>0.75173499229153107</v>
          </cell>
          <cell r="D328">
            <v>884</v>
          </cell>
          <cell r="E328">
            <v>0.6623002797544395</v>
          </cell>
          <cell r="F328">
            <v>313</v>
          </cell>
          <cell r="G328">
            <v>5.8030192015045577E-2</v>
          </cell>
          <cell r="H328">
            <v>2318</v>
          </cell>
          <cell r="I328">
            <v>0.28200532306337589</v>
          </cell>
        </row>
        <row r="329">
          <cell r="B329">
            <v>10</v>
          </cell>
          <cell r="C329">
            <v>1.5055570109273331E-2</v>
          </cell>
          <cell r="D329">
            <v>83</v>
          </cell>
          <cell r="E329">
            <v>0.10151700654478918</v>
          </cell>
          <cell r="F329">
            <v>124</v>
          </cell>
          <cell r="G329">
            <v>0.10670668741136462</v>
          </cell>
          <cell r="H329">
            <v>217</v>
          </cell>
          <cell r="I329">
            <v>8.207674591800572E-2</v>
          </cell>
        </row>
        <row r="330">
          <cell r="B330">
            <v>14</v>
          </cell>
          <cell r="C330">
            <v>0.39193729003359457</v>
          </cell>
          <cell r="D330">
            <v>1</v>
          </cell>
          <cell r="E330">
            <v>0.13071895424836602</v>
          </cell>
          <cell r="F330">
            <v>1</v>
          </cell>
          <cell r="G330">
            <v>0.1718213058419244</v>
          </cell>
          <cell r="H330">
            <v>16</v>
          </cell>
          <cell r="I330">
            <v>0.32526936369180731</v>
          </cell>
        </row>
        <row r="331">
          <cell r="B331">
            <v>213</v>
          </cell>
          <cell r="C331">
            <v>6.5691287893162806E-5</v>
          </cell>
          <cell r="D331">
            <v>1213.55</v>
          </cell>
          <cell r="E331">
            <v>2.5559957951302748E-4</v>
          </cell>
          <cell r="F331">
            <v>381</v>
          </cell>
          <cell r="G331">
            <v>6.5679259221460004E-5</v>
          </cell>
          <cell r="H331">
            <v>1807.55</v>
          </cell>
          <cell r="I331">
            <v>1.3106533706209886E-4</v>
          </cell>
        </row>
        <row r="332">
          <cell r="B332">
            <v>0</v>
          </cell>
          <cell r="C332">
            <v>0</v>
          </cell>
          <cell r="D332">
            <v>0</v>
          </cell>
          <cell r="E332">
            <v>0</v>
          </cell>
          <cell r="F332">
            <v>0</v>
          </cell>
          <cell r="G332">
            <v>0</v>
          </cell>
          <cell r="H332">
            <v>0</v>
          </cell>
          <cell r="I332">
            <v>0</v>
          </cell>
        </row>
        <row r="333">
          <cell r="B333">
            <v>0</v>
          </cell>
          <cell r="C333">
            <v>0</v>
          </cell>
          <cell r="D333">
            <v>0</v>
          </cell>
          <cell r="E333">
            <v>0</v>
          </cell>
          <cell r="F333">
            <v>0</v>
          </cell>
          <cell r="G333">
            <v>0</v>
          </cell>
          <cell r="H333">
            <v>0</v>
          </cell>
          <cell r="I333">
            <v>0</v>
          </cell>
        </row>
        <row r="334">
          <cell r="B334">
            <v>5395.81</v>
          </cell>
          <cell r="C334">
            <v>9.7002849765789018E-2</v>
          </cell>
          <cell r="D334">
            <v>8037.91</v>
          </cell>
          <cell r="E334">
            <v>0.221994658425025</v>
          </cell>
          <cell r="F334">
            <v>9317.41</v>
          </cell>
          <cell r="G334">
            <v>0.23597933026507006</v>
          </cell>
          <cell r="H334">
            <v>22751.13</v>
          </cell>
          <cell r="I334">
            <v>0.17325356044084331</v>
          </cell>
        </row>
        <row r="335">
          <cell r="B335">
            <v>0</v>
          </cell>
          <cell r="C335">
            <v>0</v>
          </cell>
          <cell r="D335">
            <v>0</v>
          </cell>
          <cell r="E335">
            <v>0</v>
          </cell>
          <cell r="F335">
            <v>0</v>
          </cell>
          <cell r="G335">
            <v>0</v>
          </cell>
          <cell r="H335">
            <v>0</v>
          </cell>
          <cell r="I335">
            <v>0</v>
          </cell>
        </row>
        <row r="336">
          <cell r="B336">
            <v>77297</v>
          </cell>
          <cell r="C336">
            <v>0.30625447531981731</v>
          </cell>
          <cell r="D336">
            <v>41783.71</v>
          </cell>
          <cell r="E336">
            <v>0.19052798221959166</v>
          </cell>
          <cell r="F336">
            <v>73792</v>
          </cell>
          <cell r="G336">
            <v>0.26235830877237054</v>
          </cell>
          <cell r="H336">
            <v>192872.71</v>
          </cell>
          <cell r="I336">
            <v>0.25615139634604439</v>
          </cell>
        </row>
        <row r="337">
          <cell r="B337">
            <v>0</v>
          </cell>
          <cell r="C337">
            <v>0</v>
          </cell>
          <cell r="D337">
            <v>0</v>
          </cell>
          <cell r="E337">
            <v>0</v>
          </cell>
          <cell r="F337">
            <v>0</v>
          </cell>
          <cell r="G337">
            <v>0</v>
          </cell>
          <cell r="H337">
            <v>0</v>
          </cell>
          <cell r="I337">
            <v>0</v>
          </cell>
        </row>
        <row r="338">
          <cell r="B338">
            <v>0</v>
          </cell>
          <cell r="C338">
            <v>0</v>
          </cell>
          <cell r="D338">
            <v>0</v>
          </cell>
          <cell r="E338">
            <v>0</v>
          </cell>
          <cell r="F338">
            <v>0</v>
          </cell>
          <cell r="G338">
            <v>0</v>
          </cell>
          <cell r="H338">
            <v>0</v>
          </cell>
          <cell r="I338">
            <v>0</v>
          </cell>
        </row>
        <row r="339">
          <cell r="B339">
            <v>16.311</v>
          </cell>
          <cell r="C339">
            <v>2.8300835925248731E-3</v>
          </cell>
          <cell r="D339">
            <v>13.326000000000001</v>
          </cell>
          <cell r="E339">
            <v>1.5095533110997261E-3</v>
          </cell>
          <cell r="F339">
            <v>36.957999999999998</v>
          </cell>
          <cell r="G339">
            <v>5.2719013279462707E-3</v>
          </cell>
          <cell r="H339">
            <v>66.594999999999999</v>
          </cell>
          <cell r="I339">
            <v>3.0828756315798133E-3</v>
          </cell>
        </row>
        <row r="340">
          <cell r="B340">
            <v>244796.24000000005</v>
          </cell>
          <cell r="C340">
            <v>0.16184371030027248</v>
          </cell>
          <cell r="D340">
            <v>490457.23000000004</v>
          </cell>
          <cell r="E340">
            <v>0.20472025541123454</v>
          </cell>
          <cell r="F340">
            <v>660781.22400000016</v>
          </cell>
          <cell r="G340">
            <v>0.21996986291419071</v>
          </cell>
          <cell r="H340">
            <v>1396034.6940000001</v>
          </cell>
          <cell r="I340">
            <v>0.20196521368569631</v>
          </cell>
        </row>
        <row r="341">
          <cell r="B341">
            <v>305653.07200000004</v>
          </cell>
          <cell r="C341">
            <v>6.3472587750397602E-2</v>
          </cell>
          <cell r="D341">
            <v>512861.32038965059</v>
          </cell>
          <cell r="E341">
            <v>7.2044756245670305E-2</v>
          </cell>
          <cell r="F341">
            <v>705045.255</v>
          </cell>
          <cell r="G341">
            <v>7.9404289842631481E-2</v>
          </cell>
          <cell r="H341">
            <v>1523559.6473896508</v>
          </cell>
          <cell r="I341">
            <v>7.3201094142017073E-2</v>
          </cell>
        </row>
        <row r="342">
          <cell r="B342">
            <v>25215.573</v>
          </cell>
          <cell r="C342">
            <v>1.6288213948589692E-2</v>
          </cell>
          <cell r="D342">
            <v>44784.829000000005</v>
          </cell>
          <cell r="E342">
            <v>2.1760441702351741E-2</v>
          </cell>
          <cell r="F342">
            <v>57699.945999999996</v>
          </cell>
          <cell r="G342">
            <v>2.5104592257659656E-2</v>
          </cell>
          <cell r="H342">
            <v>127700.348</v>
          </cell>
          <cell r="I342">
            <v>2.1627434351820508E-2</v>
          </cell>
        </row>
        <row r="343">
          <cell r="B343">
            <v>705.17000000000007</v>
          </cell>
          <cell r="C343">
            <v>5.5478624947367999E-3</v>
          </cell>
          <cell r="D343">
            <v>1308.6500000000001</v>
          </cell>
          <cell r="E343">
            <v>6.517709345683991E-3</v>
          </cell>
          <cell r="F343">
            <v>2154.85</v>
          </cell>
          <cell r="G343">
            <v>9.6342922628158377E-3</v>
          </cell>
          <cell r="H343">
            <v>4168.67</v>
          </cell>
          <cell r="I343">
            <v>7.5580323569187065E-3</v>
          </cell>
        </row>
        <row r="344">
          <cell r="B344">
            <v>0</v>
          </cell>
          <cell r="C344">
            <v>0</v>
          </cell>
          <cell r="D344">
            <v>0</v>
          </cell>
          <cell r="E344">
            <v>0</v>
          </cell>
          <cell r="F344">
            <v>0</v>
          </cell>
          <cell r="G344">
            <v>0</v>
          </cell>
          <cell r="H344">
            <v>0</v>
          </cell>
          <cell r="I344">
            <v>0</v>
          </cell>
        </row>
        <row r="345">
          <cell r="B345">
            <v>0</v>
          </cell>
          <cell r="C345">
            <v>0</v>
          </cell>
          <cell r="D345">
            <v>0</v>
          </cell>
          <cell r="E345">
            <v>0</v>
          </cell>
          <cell r="F345">
            <v>0</v>
          </cell>
          <cell r="G345">
            <v>0</v>
          </cell>
          <cell r="H345">
            <v>0</v>
          </cell>
          <cell r="I345">
            <v>0</v>
          </cell>
        </row>
        <row r="346">
          <cell r="B346">
            <v>2378</v>
          </cell>
          <cell r="C346">
            <v>0.13776925619375061</v>
          </cell>
          <cell r="D346">
            <v>2061</v>
          </cell>
          <cell r="E346">
            <v>0.10236419063202265</v>
          </cell>
          <cell r="F346">
            <v>2997</v>
          </cell>
          <cell r="G346">
            <v>0.1162938286004358</v>
          </cell>
          <cell r="H346">
            <v>7436</v>
          </cell>
          <cell r="I346">
            <v>0.11772217781342866</v>
          </cell>
        </row>
        <row r="347">
          <cell r="B347">
            <v>179045.29300000001</v>
          </cell>
          <cell r="C347">
            <v>9.6770539786991419E-2</v>
          </cell>
          <cell r="D347">
            <v>292395.13179655024</v>
          </cell>
          <cell r="E347">
            <v>0.10286551885579924</v>
          </cell>
          <cell r="F347">
            <v>414619.67</v>
          </cell>
          <cell r="G347">
            <v>0.11106888743787691</v>
          </cell>
          <cell r="H347">
            <v>886060.09479655023</v>
          </cell>
          <cell r="I347">
            <v>0.10516161092305486</v>
          </cell>
        </row>
        <row r="348">
          <cell r="B348">
            <v>49003.869999999981</v>
          </cell>
          <cell r="C348">
            <v>4.465545093901397E-2</v>
          </cell>
          <cell r="D348">
            <v>86175.88059310033</v>
          </cell>
          <cell r="E348">
            <v>5.0521189319696055E-2</v>
          </cell>
          <cell r="F348">
            <v>113838.52000000002</v>
          </cell>
          <cell r="G348">
            <v>5.1148959299085278E-2</v>
          </cell>
          <cell r="H348">
            <v>249018.27059310034</v>
          </cell>
          <cell r="I348">
            <v>4.9519001240179196E-2</v>
          </cell>
        </row>
        <row r="349">
          <cell r="B349">
            <v>49305.165999999997</v>
          </cell>
          <cell r="C349">
            <v>0.45503716368893732</v>
          </cell>
          <cell r="D349">
            <v>86135.829000000012</v>
          </cell>
          <cell r="E349">
            <v>0.48444137585470781</v>
          </cell>
          <cell r="F349">
            <v>113735.26899999999</v>
          </cell>
          <cell r="G349">
            <v>0.4870850873344259</v>
          </cell>
          <cell r="H349">
            <v>249176.26399999997</v>
          </cell>
          <cell r="I349">
            <v>0.47949823081108273</v>
          </cell>
        </row>
        <row r="353">
          <cell r="L353">
            <v>7.4077841202337485E-2</v>
          </cell>
        </row>
        <row r="354">
          <cell r="L354">
            <v>9.0867158969455686E-2</v>
          </cell>
        </row>
        <row r="355">
          <cell r="L355">
            <v>4.2092712019373646E-2</v>
          </cell>
        </row>
        <row r="357">
          <cell r="B357">
            <v>3159.48</v>
          </cell>
          <cell r="C357">
            <v>7.4140570825466712E-2</v>
          </cell>
          <cell r="D357">
            <v>3159.1010000000001</v>
          </cell>
          <cell r="E357">
            <v>7.4091822256375672E-2</v>
          </cell>
          <cell r="F357">
            <v>3158.6650000000004</v>
          </cell>
          <cell r="G357">
            <v>7.4077841202337485E-2</v>
          </cell>
          <cell r="H357">
            <v>3158.6650000000004</v>
          </cell>
          <cell r="I357">
            <v>7.4077841202337485E-2</v>
          </cell>
        </row>
        <row r="358">
          <cell r="B358">
            <v>1373511.3563959999</v>
          </cell>
          <cell r="C358">
            <v>0.10558822473905069</v>
          </cell>
          <cell r="D358">
            <v>1508637.7838720002</v>
          </cell>
          <cell r="E358">
            <v>9.0841985463443825E-2</v>
          </cell>
          <cell r="F358">
            <v>1622472.1078320006</v>
          </cell>
          <cell r="G358">
            <v>8.129335254023394E-2</v>
          </cell>
          <cell r="H358">
            <v>4504621.2481000004</v>
          </cell>
          <cell r="I358">
            <v>9.0867158969455686E-2</v>
          </cell>
        </row>
        <row r="359">
          <cell r="B359">
            <v>294845.82239599997</v>
          </cell>
          <cell r="C359">
            <v>4.3887837965786221E-2</v>
          </cell>
          <cell r="D359">
            <v>409711.81287200004</v>
          </cell>
          <cell r="E359">
            <v>4.2025664387466598E-2</v>
          </cell>
          <cell r="F359">
            <v>500385.41283199989</v>
          </cell>
          <cell r="G359">
            <v>4.115459168809707E-2</v>
          </cell>
          <cell r="H359">
            <v>1204943.0480999998</v>
          </cell>
          <cell r="I359">
            <v>4.2092712019373646E-2</v>
          </cell>
        </row>
        <row r="360">
          <cell r="B360">
            <v>39270.358</v>
          </cell>
          <cell r="C360">
            <v>9.4018167874489841E-2</v>
          </cell>
          <cell r="D360">
            <v>38254.873000000007</v>
          </cell>
          <cell r="E360">
            <v>6.3659037329948168E-2</v>
          </cell>
          <cell r="F360">
            <v>34924.246999999996</v>
          </cell>
          <cell r="G360">
            <v>4.7798468530599936E-2</v>
          </cell>
          <cell r="H360">
            <v>112449.478</v>
          </cell>
          <cell r="I360">
            <v>6.4283324893285185E-2</v>
          </cell>
        </row>
        <row r="361">
          <cell r="B361">
            <v>737</v>
          </cell>
          <cell r="C361">
            <v>1.5826862966725492E-2</v>
          </cell>
          <cell r="D361">
            <v>660</v>
          </cell>
          <cell r="E361">
            <v>1.1897820436471545E-2</v>
          </cell>
          <cell r="F361">
            <v>905</v>
          </cell>
          <cell r="G361">
            <v>1.3850635118195048E-2</v>
          </cell>
          <cell r="H361">
            <v>2302</v>
          </cell>
          <cell r="I361">
            <v>1.3753242818395057E-2</v>
          </cell>
        </row>
        <row r="362">
          <cell r="B362">
            <v>0</v>
          </cell>
          <cell r="C362">
            <v>0</v>
          </cell>
          <cell r="D362">
            <v>0</v>
          </cell>
          <cell r="E362">
            <v>0</v>
          </cell>
          <cell r="F362">
            <v>0</v>
          </cell>
          <cell r="G362">
            <v>0</v>
          </cell>
          <cell r="H362">
            <v>0</v>
          </cell>
          <cell r="I362">
            <v>0</v>
          </cell>
        </row>
        <row r="363">
          <cell r="B363">
            <v>0</v>
          </cell>
          <cell r="C363">
            <v>0</v>
          </cell>
          <cell r="D363">
            <v>0</v>
          </cell>
          <cell r="E363">
            <v>0</v>
          </cell>
          <cell r="F363">
            <v>0</v>
          </cell>
          <cell r="G363">
            <v>0</v>
          </cell>
          <cell r="H363">
            <v>0</v>
          </cell>
          <cell r="I363">
            <v>0</v>
          </cell>
        </row>
        <row r="364">
          <cell r="B364">
            <v>428.84</v>
          </cell>
          <cell r="C364">
            <v>0.64564306856607756</v>
          </cell>
          <cell r="D364">
            <v>378.01</v>
          </cell>
          <cell r="E364">
            <v>0.46234269450597298</v>
          </cell>
          <cell r="F364">
            <v>358.12</v>
          </cell>
          <cell r="G364">
            <v>0.30817579754643465</v>
          </cell>
          <cell r="H364">
            <v>1164.9699999999998</v>
          </cell>
          <cell r="I364">
            <v>0.44063109074700046</v>
          </cell>
        </row>
        <row r="365">
          <cell r="B365">
            <v>3</v>
          </cell>
          <cell r="C365">
            <v>8.3986562150055982E-2</v>
          </cell>
          <cell r="D365">
            <v>1</v>
          </cell>
          <cell r="E365">
            <v>0.13071895424836602</v>
          </cell>
          <cell r="F365">
            <v>1</v>
          </cell>
          <cell r="G365">
            <v>0.1718213058419244</v>
          </cell>
          <cell r="H365">
            <v>5</v>
          </cell>
          <cell r="I365">
            <v>0.10164667615368979</v>
          </cell>
        </row>
        <row r="366">
          <cell r="B366">
            <v>201602.16800000001</v>
          </cell>
          <cell r="C366">
            <v>6.2176084779219598E-2</v>
          </cell>
          <cell r="D366">
            <v>292709.772</v>
          </cell>
          <cell r="E366">
            <v>6.165093703807354E-2</v>
          </cell>
          <cell r="F366">
            <v>365641.67799999996</v>
          </cell>
          <cell r="G366">
            <v>6.3031691736303436E-2</v>
          </cell>
          <cell r="H366">
            <v>859953.61800000002</v>
          </cell>
          <cell r="I366">
            <v>6.2355182872363919E-2</v>
          </cell>
        </row>
        <row r="367">
          <cell r="B367">
            <v>0</v>
          </cell>
          <cell r="C367">
            <v>0</v>
          </cell>
          <cell r="D367">
            <v>0</v>
          </cell>
          <cell r="E367">
            <v>0</v>
          </cell>
          <cell r="F367">
            <v>0</v>
          </cell>
          <cell r="G367">
            <v>0</v>
          </cell>
          <cell r="H367">
            <v>0</v>
          </cell>
          <cell r="I367">
            <v>0</v>
          </cell>
        </row>
        <row r="368">
          <cell r="B368">
            <v>0</v>
          </cell>
          <cell r="C368">
            <v>0</v>
          </cell>
          <cell r="D368">
            <v>0</v>
          </cell>
          <cell r="E368">
            <v>0</v>
          </cell>
          <cell r="F368">
            <v>0</v>
          </cell>
          <cell r="G368">
            <v>0</v>
          </cell>
          <cell r="H368">
            <v>0</v>
          </cell>
          <cell r="I368">
            <v>0</v>
          </cell>
        </row>
        <row r="369">
          <cell r="B369">
            <v>0</v>
          </cell>
          <cell r="C369">
            <v>0</v>
          </cell>
          <cell r="D369">
            <v>0</v>
          </cell>
          <cell r="E369">
            <v>0</v>
          </cell>
          <cell r="F369">
            <v>0</v>
          </cell>
          <cell r="G369">
            <v>0</v>
          </cell>
          <cell r="H369">
            <v>0</v>
          </cell>
          <cell r="I369">
            <v>0</v>
          </cell>
        </row>
        <row r="370">
          <cell r="B370">
            <v>0</v>
          </cell>
          <cell r="C370">
            <v>0</v>
          </cell>
          <cell r="D370">
            <v>0</v>
          </cell>
          <cell r="E370">
            <v>0</v>
          </cell>
          <cell r="F370">
            <v>0</v>
          </cell>
          <cell r="G370">
            <v>0</v>
          </cell>
          <cell r="H370">
            <v>0</v>
          </cell>
          <cell r="I370">
            <v>0</v>
          </cell>
        </row>
        <row r="371">
          <cell r="B371">
            <v>0</v>
          </cell>
          <cell r="C371">
            <v>0</v>
          </cell>
          <cell r="D371">
            <v>0</v>
          </cell>
          <cell r="E371">
            <v>0</v>
          </cell>
          <cell r="F371">
            <v>0</v>
          </cell>
          <cell r="G371">
            <v>0</v>
          </cell>
          <cell r="H371">
            <v>0</v>
          </cell>
          <cell r="I371">
            <v>0</v>
          </cell>
        </row>
        <row r="372">
          <cell r="B372">
            <v>6304.8899999999994</v>
          </cell>
          <cell r="C372">
            <v>1.8850095585703868E-2</v>
          </cell>
          <cell r="D372">
            <v>7897.5899999999992</v>
          </cell>
          <cell r="E372">
            <v>2.1911651032455241E-2</v>
          </cell>
          <cell r="F372">
            <v>9036.66</v>
          </cell>
          <cell r="G372">
            <v>1.9760821948868305E-2</v>
          </cell>
          <cell r="H372">
            <v>23239.14</v>
          </cell>
          <cell r="I372">
            <v>2.0169260536067175E-2</v>
          </cell>
        </row>
        <row r="373">
          <cell r="B373">
            <v>0</v>
          </cell>
          <cell r="C373">
            <v>0</v>
          </cell>
          <cell r="D373">
            <v>0</v>
          </cell>
          <cell r="E373">
            <v>0</v>
          </cell>
          <cell r="F373">
            <v>0</v>
          </cell>
          <cell r="G373">
            <v>0</v>
          </cell>
          <cell r="H373">
            <v>0</v>
          </cell>
          <cell r="I373">
            <v>0</v>
          </cell>
        </row>
        <row r="374">
          <cell r="B374">
            <v>0</v>
          </cell>
          <cell r="C374">
            <v>0</v>
          </cell>
          <cell r="D374">
            <v>0</v>
          </cell>
          <cell r="E374">
            <v>0</v>
          </cell>
          <cell r="F374">
            <v>0</v>
          </cell>
          <cell r="G374">
            <v>0</v>
          </cell>
          <cell r="H374">
            <v>0</v>
          </cell>
          <cell r="I374">
            <v>0</v>
          </cell>
        </row>
        <row r="375">
          <cell r="B375">
            <v>46499.566396000002</v>
          </cell>
          <cell r="C375">
            <v>3.0742556964447283E-2</v>
          </cell>
          <cell r="D375">
            <v>69810.567871999985</v>
          </cell>
          <cell r="E375">
            <v>2.9139416061129651E-2</v>
          </cell>
          <cell r="F375">
            <v>89518.707832</v>
          </cell>
          <cell r="G375">
            <v>2.9800207958179701E-2</v>
          </cell>
          <cell r="H375">
            <v>205828.84210000001</v>
          </cell>
          <cell r="I375">
            <v>2.9777387522008064E-2</v>
          </cell>
        </row>
        <row r="376">
          <cell r="B376">
            <v>178231.96800000002</v>
          </cell>
          <cell r="C376">
            <v>3.7012041641793336E-2</v>
          </cell>
          <cell r="D376">
            <v>249819.57800000001</v>
          </cell>
          <cell r="E376">
            <v>3.5093679103606307E-2</v>
          </cell>
          <cell r="F376">
            <v>299404.93200000003</v>
          </cell>
          <cell r="G376">
            <v>3.3719872351798713E-2</v>
          </cell>
          <cell r="H376">
            <v>727456.47800000012</v>
          </cell>
          <cell r="I376">
            <v>3.4951444284792958E-2</v>
          </cell>
        </row>
        <row r="377">
          <cell r="B377">
            <v>8605.0720000000001</v>
          </cell>
          <cell r="C377">
            <v>5.5585194823460317E-3</v>
          </cell>
          <cell r="D377">
            <v>13520.29</v>
          </cell>
          <cell r="E377">
            <v>6.5693559384560609E-3</v>
          </cell>
          <cell r="F377">
            <v>15822.263999999999</v>
          </cell>
          <cell r="G377">
            <v>6.8840876612440358E-3</v>
          </cell>
          <cell r="H377">
            <v>37947.626000000004</v>
          </cell>
          <cell r="I377">
            <v>6.4268406701792008E-3</v>
          </cell>
        </row>
        <row r="378">
          <cell r="B378">
            <v>1459.8</v>
          </cell>
          <cell r="C378">
            <v>1.1484847157163209E-2</v>
          </cell>
          <cell r="D378">
            <v>2110.0300000000002</v>
          </cell>
          <cell r="E378">
            <v>1.0508968976176664E-2</v>
          </cell>
          <cell r="F378">
            <v>1629.06</v>
          </cell>
          <cell r="G378">
            <v>7.2834954422176792E-3</v>
          </cell>
          <cell r="H378">
            <v>5198.8899999999994</v>
          </cell>
          <cell r="I378">
            <v>9.4258789590111677E-3</v>
          </cell>
        </row>
        <row r="379">
          <cell r="B379">
            <v>1450.643</v>
          </cell>
          <cell r="C379">
            <v>3.7382754897489226E-2</v>
          </cell>
          <cell r="D379">
            <v>2298.84</v>
          </cell>
          <cell r="E379">
            <v>3.4454463795775103E-2</v>
          </cell>
          <cell r="F379">
            <v>2693.2930000000001</v>
          </cell>
          <cell r="G379">
            <v>3.0703810854092677E-2</v>
          </cell>
          <cell r="H379">
            <v>6442.7759999999998</v>
          </cell>
          <cell r="I379">
            <v>3.3339975686379759E-2</v>
          </cell>
        </row>
        <row r="380">
          <cell r="B380">
            <v>1370.97</v>
          </cell>
          <cell r="C380">
            <v>4.8413975029707637E-2</v>
          </cell>
          <cell r="D380">
            <v>1929.13</v>
          </cell>
          <cell r="E380">
            <v>4.1146291272265295E-2</v>
          </cell>
          <cell r="F380">
            <v>2211.25</v>
          </cell>
          <cell r="G380">
            <v>4.2918135062094895E-2</v>
          </cell>
          <cell r="H380">
            <v>5511.35</v>
          </cell>
          <cell r="I380">
            <v>4.3490690403179266E-2</v>
          </cell>
        </row>
        <row r="381">
          <cell r="B381">
            <v>750.37</v>
          </cell>
          <cell r="C381">
            <v>4.3472631106015416E-2</v>
          </cell>
          <cell r="D381">
            <v>649.78</v>
          </cell>
          <cell r="E381">
            <v>3.2272782042152191E-2</v>
          </cell>
          <cell r="F381">
            <v>890.89</v>
          </cell>
          <cell r="G381">
            <v>3.4569572559840597E-2</v>
          </cell>
          <cell r="H381">
            <v>2291.04</v>
          </cell>
          <cell r="I381">
            <v>3.6270335967950186E-2</v>
          </cell>
        </row>
        <row r="382">
          <cell r="B382">
            <v>94621.925000000003</v>
          </cell>
          <cell r="C382">
            <v>5.1141331919483737E-2</v>
          </cell>
          <cell r="D382">
            <v>131857.867</v>
          </cell>
          <cell r="E382">
            <v>4.6388008654027785E-2</v>
          </cell>
          <cell r="F382">
            <v>160099.788</v>
          </cell>
          <cell r="G382">
            <v>4.2887751399252133E-2</v>
          </cell>
          <cell r="H382">
            <v>386579.58</v>
          </cell>
          <cell r="I382">
            <v>4.5881009224427872E-2</v>
          </cell>
        </row>
        <row r="383">
          <cell r="B383">
            <v>57412.539000000004</v>
          </cell>
          <cell r="C383">
            <v>5.2317966287126455E-2</v>
          </cell>
          <cell r="D383">
            <v>79466.820999999996</v>
          </cell>
          <cell r="E383">
            <v>4.6587958031227124E-2</v>
          </cell>
          <cell r="F383">
            <v>96051.816999999995</v>
          </cell>
          <cell r="G383">
            <v>4.3157188606599825E-2</v>
          </cell>
          <cell r="H383">
            <v>232931.17699999997</v>
          </cell>
          <cell r="I383">
            <v>4.6319971684274437E-2</v>
          </cell>
        </row>
        <row r="384">
          <cell r="B384">
            <v>12560.648999999999</v>
          </cell>
          <cell r="C384">
            <v>0.11592217527575682</v>
          </cell>
          <cell r="D384">
            <v>17986.82</v>
          </cell>
          <cell r="E384">
            <v>0.10116068921854778</v>
          </cell>
          <cell r="F384">
            <v>20006.57</v>
          </cell>
          <cell r="G384">
            <v>8.568056313044202E-2</v>
          </cell>
          <cell r="H384">
            <v>50554.038999999997</v>
          </cell>
          <cell r="I384">
            <v>9.7282830522149893E-2</v>
          </cell>
        </row>
        <row r="388">
          <cell r="L388">
            <v>1.4010428611441495E-2</v>
          </cell>
        </row>
        <row r="389">
          <cell r="L389">
            <v>2.2555559685315023E-2</v>
          </cell>
        </row>
        <row r="390">
          <cell r="L390">
            <v>1.7353057316271545E-2</v>
          </cell>
        </row>
        <row r="392">
          <cell r="B392">
            <v>597.07100000000048</v>
          </cell>
          <cell r="C392">
            <v>1.4010908365722292E-2</v>
          </cell>
          <cell r="D392">
            <v>597.32100000000048</v>
          </cell>
          <cell r="E392">
            <v>1.4009239135437775E-2</v>
          </cell>
          <cell r="F392">
            <v>597.4020000000005</v>
          </cell>
          <cell r="G392">
            <v>1.4010428611441495E-2</v>
          </cell>
          <cell r="H392">
            <v>597.4020000000005</v>
          </cell>
          <cell r="I392">
            <v>1.4010428611441495E-2</v>
          </cell>
        </row>
        <row r="393">
          <cell r="B393">
            <v>288625.48219999991</v>
          </cell>
          <cell r="C393">
            <v>2.2187987116405048E-2</v>
          </cell>
          <cell r="D393">
            <v>379448.00659999991</v>
          </cell>
          <cell r="E393">
            <v>2.2848301075438598E-2</v>
          </cell>
          <cell r="F393">
            <v>450089.05280000006</v>
          </cell>
          <cell r="G393">
            <v>2.2551542098718787E-2</v>
          </cell>
          <cell r="H393">
            <v>1118162.5415999999</v>
          </cell>
          <cell r="I393">
            <v>2.2555559685315023E-2</v>
          </cell>
        </row>
        <row r="394">
          <cell r="B394">
            <v>109686.31899999999</v>
          </cell>
          <cell r="C394">
            <v>1.6326822460011374E-2</v>
          </cell>
          <cell r="D394">
            <v>169439.59340000001</v>
          </cell>
          <cell r="E394">
            <v>1.7380049250378452E-2</v>
          </cell>
          <cell r="F394">
            <v>217621.5</v>
          </cell>
          <cell r="G394">
            <v>1.7898451364444866E-2</v>
          </cell>
          <cell r="H394">
            <v>496747.41240000003</v>
          </cell>
          <cell r="I394">
            <v>1.7353057316271545E-2</v>
          </cell>
        </row>
        <row r="395">
          <cell r="B395">
            <v>34935.29</v>
          </cell>
          <cell r="C395">
            <v>8.3639470767340254E-2</v>
          </cell>
          <cell r="D395">
            <v>65246.159999999996</v>
          </cell>
          <cell r="E395">
            <v>0.10857460525553883</v>
          </cell>
          <cell r="F395">
            <v>82402.080000000002</v>
          </cell>
          <cell r="G395">
            <v>0.1127781861047993</v>
          </cell>
          <cell r="H395">
            <v>182583.53</v>
          </cell>
          <cell r="I395">
            <v>0.1043764416510042</v>
          </cell>
        </row>
        <row r="396">
          <cell r="B396">
            <v>4554.6970000000001</v>
          </cell>
          <cell r="C396">
            <v>9.7810807698718721E-2</v>
          </cell>
          <cell r="D396">
            <v>5424.6730000000007</v>
          </cell>
          <cell r="E396">
            <v>9.7790583758447597E-2</v>
          </cell>
          <cell r="F396">
            <v>6202.7520000000004</v>
          </cell>
          <cell r="G396">
            <v>9.4930447160944273E-2</v>
          </cell>
          <cell r="H396">
            <v>16182.122000000001</v>
          </cell>
          <cell r="I396">
            <v>9.6679692955209673E-2</v>
          </cell>
        </row>
        <row r="397">
          <cell r="B397">
            <v>0</v>
          </cell>
          <cell r="C397">
            <v>0</v>
          </cell>
          <cell r="D397">
            <v>0</v>
          </cell>
          <cell r="E397">
            <v>0</v>
          </cell>
          <cell r="F397">
            <v>0</v>
          </cell>
          <cell r="G397">
            <v>0</v>
          </cell>
          <cell r="H397">
            <v>0</v>
          </cell>
          <cell r="I397">
            <v>0</v>
          </cell>
        </row>
        <row r="398">
          <cell r="B398">
            <v>12</v>
          </cell>
          <cell r="C398">
            <v>8.0471185615507337E-3</v>
          </cell>
          <cell r="D398">
            <v>5</v>
          </cell>
          <cell r="E398">
            <v>3.7460423063033908E-3</v>
          </cell>
          <cell r="F398">
            <v>10</v>
          </cell>
          <cell r="G398">
            <v>1.8539997448896351E-3</v>
          </cell>
          <cell r="H398">
            <v>27</v>
          </cell>
          <cell r="I398">
            <v>3.2847902168727998E-3</v>
          </cell>
        </row>
        <row r="399">
          <cell r="B399">
            <v>0</v>
          </cell>
          <cell r="C399">
            <v>0</v>
          </cell>
          <cell r="D399">
            <v>0</v>
          </cell>
          <cell r="E399">
            <v>0</v>
          </cell>
          <cell r="F399">
            <v>0</v>
          </cell>
          <cell r="G399">
            <v>0</v>
          </cell>
          <cell r="H399">
            <v>0</v>
          </cell>
          <cell r="I399">
            <v>0</v>
          </cell>
        </row>
        <row r="400">
          <cell r="B400">
            <v>11.8</v>
          </cell>
          <cell r="C400">
            <v>0.3303471444568869</v>
          </cell>
          <cell r="D400">
            <v>4.0999999999999996</v>
          </cell>
          <cell r="E400">
            <v>0.53594771241830064</v>
          </cell>
          <cell r="F400">
            <v>2.7</v>
          </cell>
          <cell r="G400">
            <v>0.46391752577319584</v>
          </cell>
          <cell r="H400">
            <v>18.600000000000001</v>
          </cell>
          <cell r="I400">
            <v>0.37812563529172599</v>
          </cell>
        </row>
        <row r="401">
          <cell r="B401">
            <v>16329.098</v>
          </cell>
          <cell r="C401">
            <v>5.0360538861674601E-3</v>
          </cell>
          <cell r="D401">
            <v>30985.96</v>
          </cell>
          <cell r="E401">
            <v>6.5263057532095829E-3</v>
          </cell>
          <cell r="F401">
            <v>42539.59</v>
          </cell>
          <cell r="G401">
            <v>7.333251335392723E-3</v>
          </cell>
          <cell r="H401">
            <v>89854.647999999986</v>
          </cell>
          <cell r="I401">
            <v>6.5153548873979946E-3</v>
          </cell>
        </row>
        <row r="402">
          <cell r="B402">
            <v>3527.77</v>
          </cell>
          <cell r="C402">
            <v>0.18829867355005103</v>
          </cell>
          <cell r="D402">
            <v>5210.97</v>
          </cell>
          <cell r="E402">
            <v>0.1953602882846136</v>
          </cell>
          <cell r="F402">
            <v>6089.5</v>
          </cell>
          <cell r="G402">
            <v>0.17575481200772344</v>
          </cell>
          <cell r="H402">
            <v>14828.24</v>
          </cell>
          <cell r="I402">
            <v>0.18522262642382595</v>
          </cell>
        </row>
        <row r="403">
          <cell r="B403">
            <v>0</v>
          </cell>
          <cell r="C403">
            <v>0</v>
          </cell>
          <cell r="D403">
            <v>0</v>
          </cell>
          <cell r="E403">
            <v>0</v>
          </cell>
          <cell r="F403">
            <v>0</v>
          </cell>
          <cell r="G403">
            <v>0</v>
          </cell>
          <cell r="H403">
            <v>0</v>
          </cell>
          <cell r="I403">
            <v>0</v>
          </cell>
        </row>
        <row r="404">
          <cell r="B404">
            <v>2169.4830000000002</v>
          </cell>
          <cell r="C404">
            <v>3.9001750157702603E-2</v>
          </cell>
          <cell r="D404">
            <v>2369.5120000000002</v>
          </cell>
          <cell r="E404">
            <v>6.5442261368191215E-2</v>
          </cell>
          <cell r="F404">
            <v>868.279</v>
          </cell>
          <cell r="G404">
            <v>2.1990649429747624E-2</v>
          </cell>
          <cell r="H404">
            <v>5407.2740000000013</v>
          </cell>
          <cell r="I404">
            <v>4.1177272196115125E-2</v>
          </cell>
        </row>
        <row r="405">
          <cell r="B405">
            <v>0</v>
          </cell>
          <cell r="C405">
            <v>0</v>
          </cell>
          <cell r="D405">
            <v>0</v>
          </cell>
          <cell r="E405">
            <v>0</v>
          </cell>
          <cell r="F405">
            <v>0</v>
          </cell>
          <cell r="G405">
            <v>0</v>
          </cell>
          <cell r="H405">
            <v>0</v>
          </cell>
          <cell r="I405">
            <v>0</v>
          </cell>
        </row>
        <row r="406">
          <cell r="B406">
            <v>1010</v>
          </cell>
          <cell r="C406">
            <v>4.0016691472245427E-3</v>
          </cell>
          <cell r="D406">
            <v>882</v>
          </cell>
          <cell r="E406">
            <v>4.0217989335480228E-3</v>
          </cell>
          <cell r="F406">
            <v>663</v>
          </cell>
          <cell r="G406">
            <v>2.3572143147777766E-3</v>
          </cell>
          <cell r="H406">
            <v>2555</v>
          </cell>
          <cell r="I406">
            <v>3.3932577484090073E-3</v>
          </cell>
        </row>
        <row r="407">
          <cell r="B407">
            <v>0</v>
          </cell>
          <cell r="C407">
            <v>0</v>
          </cell>
          <cell r="D407">
            <v>0</v>
          </cell>
          <cell r="E407">
            <v>0</v>
          </cell>
          <cell r="F407">
            <v>0</v>
          </cell>
          <cell r="G407">
            <v>0</v>
          </cell>
          <cell r="H407">
            <v>0</v>
          </cell>
          <cell r="I407">
            <v>0</v>
          </cell>
        </row>
        <row r="408">
          <cell r="B408">
            <v>0</v>
          </cell>
          <cell r="C408">
            <v>0</v>
          </cell>
          <cell r="D408">
            <v>0</v>
          </cell>
          <cell r="E408">
            <v>0</v>
          </cell>
          <cell r="F408">
            <v>0</v>
          </cell>
          <cell r="G408">
            <v>0</v>
          </cell>
          <cell r="H408">
            <v>0</v>
          </cell>
          <cell r="I408">
            <v>0</v>
          </cell>
        </row>
        <row r="409">
          <cell r="B409">
            <v>17</v>
          </cell>
          <cell r="C409">
            <v>2.9496303766122765E-3</v>
          </cell>
          <cell r="D409">
            <v>23</v>
          </cell>
          <cell r="E409">
            <v>2.6054124384881959E-3</v>
          </cell>
          <cell r="F409">
            <v>29</v>
          </cell>
          <cell r="G409">
            <v>4.1367265141631542E-3</v>
          </cell>
          <cell r="H409">
            <v>69</v>
          </cell>
          <cell r="I409">
            <v>3.1942100544936872E-3</v>
          </cell>
        </row>
        <row r="410">
          <cell r="B410">
            <v>47119.180999999997</v>
          </cell>
          <cell r="C410">
            <v>3.1152206746925936E-2</v>
          </cell>
          <cell r="D410">
            <v>59288.218400000005</v>
          </cell>
          <cell r="E410">
            <v>2.4747314284112105E-2</v>
          </cell>
          <cell r="F410">
            <v>78814.599000000002</v>
          </cell>
          <cell r="G410">
            <v>2.6236878270722335E-2</v>
          </cell>
          <cell r="H410">
            <v>185221.99839999998</v>
          </cell>
          <cell r="I410">
            <v>2.6796182535380235E-2</v>
          </cell>
        </row>
        <row r="411">
          <cell r="B411">
            <v>77427.15800000001</v>
          </cell>
          <cell r="C411">
            <v>1.6078693560190687E-2</v>
          </cell>
          <cell r="D411">
            <v>129171.01444073534</v>
          </cell>
          <cell r="E411">
            <v>1.8145439867288789E-2</v>
          </cell>
          <cell r="F411">
            <v>169103.06200000001</v>
          </cell>
          <cell r="G411">
            <v>1.9044888896280115E-2</v>
          </cell>
          <cell r="H411">
            <v>375701.23444073531</v>
          </cell>
          <cell r="I411">
            <v>1.8050977839093894E-2</v>
          </cell>
        </row>
        <row r="412">
          <cell r="B412">
            <v>6108.2420000000011</v>
          </cell>
          <cell r="C412">
            <v>3.9456708973363962E-3</v>
          </cell>
          <cell r="D412">
            <v>10283.037999999999</v>
          </cell>
          <cell r="E412">
            <v>4.9964118188788355E-3</v>
          </cell>
          <cell r="F412">
            <v>12991.992</v>
          </cell>
          <cell r="G412">
            <v>5.6526684058729668E-3</v>
          </cell>
          <cell r="H412">
            <v>29383.271999999997</v>
          </cell>
          <cell r="I412">
            <v>4.9763747411376326E-3</v>
          </cell>
        </row>
        <row r="413">
          <cell r="B413">
            <v>3527.77</v>
          </cell>
          <cell r="C413">
            <v>2.7754417903566007E-2</v>
          </cell>
          <cell r="D413">
            <v>5210.97</v>
          </cell>
          <cell r="E413">
            <v>2.5953148564611551E-2</v>
          </cell>
          <cell r="F413">
            <v>6089.5</v>
          </cell>
          <cell r="G413">
            <v>2.7226035563689834E-2</v>
          </cell>
          <cell r="H413">
            <v>14828.24</v>
          </cell>
          <cell r="I413">
            <v>2.6884430217828766E-2</v>
          </cell>
        </row>
        <row r="414">
          <cell r="B414">
            <v>124.45</v>
          </cell>
          <cell r="C414">
            <v>3.2070494580627583E-3</v>
          </cell>
          <cell r="D414">
            <v>362.53999999999996</v>
          </cell>
          <cell r="E414">
            <v>5.4336627623150389E-3</v>
          </cell>
          <cell r="F414">
            <v>488.42</v>
          </cell>
          <cell r="G414">
            <v>5.5680370822468791E-3</v>
          </cell>
          <cell r="H414">
            <v>975.41</v>
          </cell>
          <cell r="I414">
            <v>5.0475362924695313E-3</v>
          </cell>
        </row>
        <row r="415">
          <cell r="B415">
            <v>141.4</v>
          </cell>
          <cell r="C415">
            <v>4.9933522026015592E-3</v>
          </cell>
          <cell r="D415">
            <v>243.2</v>
          </cell>
          <cell r="E415">
            <v>5.1871973570546924E-3</v>
          </cell>
          <cell r="F415">
            <v>365.06</v>
          </cell>
          <cell r="G415">
            <v>7.0854468675040656E-3</v>
          </cell>
          <cell r="H415">
            <v>749.66000000000008</v>
          </cell>
          <cell r="I415">
            <v>5.9156524204863363E-3</v>
          </cell>
        </row>
        <row r="416">
          <cell r="B416">
            <v>948.50600000000009</v>
          </cell>
          <cell r="C416">
            <v>5.4951625784402706E-2</v>
          </cell>
          <cell r="D416">
            <v>1296.7260000000001</v>
          </cell>
          <cell r="E416">
            <v>6.4404807113779827E-2</v>
          </cell>
          <cell r="F416">
            <v>1527.549</v>
          </cell>
          <cell r="G416">
            <v>5.9274114642898605E-2</v>
          </cell>
          <cell r="H416">
            <v>3772.7809999999999</v>
          </cell>
          <cell r="I416">
            <v>5.9728348000689241E-2</v>
          </cell>
        </row>
        <row r="417">
          <cell r="B417">
            <v>50424.357000000004</v>
          </cell>
          <cell r="C417">
            <v>2.7253395850523474E-2</v>
          </cell>
          <cell r="D417">
            <v>81073.90400000001</v>
          </cell>
          <cell r="E417">
            <v>2.8522052160663409E-2</v>
          </cell>
          <cell r="F417">
            <v>107936.891</v>
          </cell>
          <cell r="G417">
            <v>2.8914282809769709E-2</v>
          </cell>
          <cell r="H417">
            <v>239435.152</v>
          </cell>
          <cell r="I417">
            <v>2.8417244432735661E-2</v>
          </cell>
        </row>
        <row r="418">
          <cell r="B418">
            <v>16122.733</v>
          </cell>
          <cell r="C418">
            <v>1.4692062330675553E-2</v>
          </cell>
          <cell r="D418">
            <v>30649.386440735332</v>
          </cell>
          <cell r="E418">
            <v>1.796840884302946E-2</v>
          </cell>
          <cell r="F418">
            <v>39625.720000000008</v>
          </cell>
          <cell r="G418">
            <v>1.7804292777848393E-2</v>
          </cell>
          <cell r="H418">
            <v>86397.839440735348</v>
          </cell>
          <cell r="I418">
            <v>1.7180806485502586E-2</v>
          </cell>
        </row>
        <row r="419">
          <cell r="B419">
            <v>29.700000000000003</v>
          </cell>
          <cell r="C419">
            <v>2.7410117149917799E-4</v>
          </cell>
          <cell r="D419">
            <v>51.25</v>
          </cell>
          <cell r="E419">
            <v>2.8823801663943783E-4</v>
          </cell>
          <cell r="F419">
            <v>77.929999999999993</v>
          </cell>
          <cell r="G419">
            <v>3.337446791106795E-4</v>
          </cell>
          <cell r="H419">
            <v>158.88</v>
          </cell>
          <cell r="I419">
            <v>3.0573810558161686E-4</v>
          </cell>
        </row>
        <row r="423">
          <cell r="L423">
            <v>2.5117607820429023E-2</v>
          </cell>
        </row>
        <row r="424">
          <cell r="L424">
            <v>3.3249937429766264E-2</v>
          </cell>
        </row>
        <row r="425">
          <cell r="L425">
            <v>3.3504890245421921E-2</v>
          </cell>
        </row>
        <row r="427">
          <cell r="B427">
            <v>1066.9954999999993</v>
          </cell>
          <cell r="C427">
            <v>2.5038188384862131E-2</v>
          </cell>
          <cell r="D427">
            <v>1071.5444999999997</v>
          </cell>
          <cell r="E427">
            <v>2.5131417018258335E-2</v>
          </cell>
          <cell r="F427">
            <v>1071.0099999999998</v>
          </cell>
          <cell r="G427">
            <v>2.5117607820429023E-2</v>
          </cell>
          <cell r="H427">
            <v>1071.0099999999998</v>
          </cell>
          <cell r="I427">
            <v>2.5117607820429023E-2</v>
          </cell>
        </row>
        <row r="428">
          <cell r="B428">
            <v>456075.37800000008</v>
          </cell>
          <cell r="C428">
            <v>3.5060641680146033E-2</v>
          </cell>
          <cell r="D428">
            <v>546790.39299999981</v>
          </cell>
          <cell r="E428">
            <v>3.2924752026939209E-2</v>
          </cell>
          <cell r="F428">
            <v>645456.64099999995</v>
          </cell>
          <cell r="G428">
            <v>3.2340361361504137E-2</v>
          </cell>
          <cell r="H428">
            <v>1648322.412</v>
          </cell>
          <cell r="I428">
            <v>3.3249937429766264E-2</v>
          </cell>
        </row>
        <row r="429">
          <cell r="B429">
            <v>238942.959</v>
          </cell>
          <cell r="C429">
            <v>3.5566689676793495E-2</v>
          </cell>
          <cell r="D429">
            <v>319519.41700000002</v>
          </cell>
          <cell r="E429">
            <v>3.2774294912302417E-2</v>
          </cell>
          <cell r="F429">
            <v>400646.283</v>
          </cell>
          <cell r="G429">
            <v>3.2951468538821374E-2</v>
          </cell>
          <cell r="H429">
            <v>959108.65899999999</v>
          </cell>
          <cell r="I429">
            <v>3.3504890245421921E-2</v>
          </cell>
        </row>
        <row r="430">
          <cell r="B430">
            <v>45083.229999999996</v>
          </cell>
          <cell r="C430">
            <v>0.10793491331207719</v>
          </cell>
          <cell r="D430">
            <v>44347.64</v>
          </cell>
          <cell r="E430">
            <v>7.3797868058668031E-2</v>
          </cell>
          <cell r="F430">
            <v>76616.72</v>
          </cell>
          <cell r="G430">
            <v>0.10486015288569535</v>
          </cell>
          <cell r="H430">
            <v>166047.59</v>
          </cell>
          <cell r="I430">
            <v>9.4923439090726688E-2</v>
          </cell>
        </row>
        <row r="431">
          <cell r="B431">
            <v>4976.9880000000003</v>
          </cell>
          <cell r="C431">
            <v>0.10687938543152942</v>
          </cell>
          <cell r="D431">
            <v>6026.2449999999999</v>
          </cell>
          <cell r="E431">
            <v>0.10863512260027949</v>
          </cell>
          <cell r="F431">
            <v>6919.0710000000008</v>
          </cell>
          <cell r="G431">
            <v>0.10589340085954135</v>
          </cell>
          <cell r="H431">
            <v>17922.304</v>
          </cell>
          <cell r="I431">
            <v>0.10707636784408907</v>
          </cell>
        </row>
        <row r="432">
          <cell r="B432">
            <v>1532.83</v>
          </cell>
          <cell r="C432">
            <v>1.860997369902971E-3</v>
          </cell>
          <cell r="D432">
            <v>0</v>
          </cell>
          <cell r="E432">
            <v>0</v>
          </cell>
          <cell r="F432">
            <v>2234.67</v>
          </cell>
          <cell r="G432">
            <v>1.2981883316419331E-3</v>
          </cell>
          <cell r="H432">
            <v>3767.5</v>
          </cell>
          <cell r="I432">
            <v>9.8528621812759253E-4</v>
          </cell>
        </row>
        <row r="433">
          <cell r="B433">
            <v>0</v>
          </cell>
          <cell r="C433">
            <v>0</v>
          </cell>
          <cell r="D433">
            <v>0</v>
          </cell>
          <cell r="E433">
            <v>0</v>
          </cell>
          <cell r="F433">
            <v>0</v>
          </cell>
          <cell r="G433">
            <v>0</v>
          </cell>
          <cell r="H433">
            <v>0</v>
          </cell>
          <cell r="I433">
            <v>0</v>
          </cell>
        </row>
        <row r="434">
          <cell r="B434">
            <v>0</v>
          </cell>
          <cell r="C434">
            <v>0</v>
          </cell>
          <cell r="D434">
            <v>0</v>
          </cell>
          <cell r="E434">
            <v>0</v>
          </cell>
          <cell r="F434">
            <v>0</v>
          </cell>
          <cell r="G434">
            <v>0</v>
          </cell>
          <cell r="H434">
            <v>0</v>
          </cell>
          <cell r="I434">
            <v>0</v>
          </cell>
        </row>
        <row r="435">
          <cell r="B435">
            <v>0</v>
          </cell>
          <cell r="C435">
            <v>0</v>
          </cell>
          <cell r="D435">
            <v>0</v>
          </cell>
          <cell r="E435">
            <v>0</v>
          </cell>
          <cell r="F435">
            <v>0</v>
          </cell>
          <cell r="G435">
            <v>0</v>
          </cell>
          <cell r="H435">
            <v>0</v>
          </cell>
          <cell r="I435">
            <v>0</v>
          </cell>
        </row>
        <row r="436">
          <cell r="B436">
            <v>105879.36</v>
          </cell>
          <cell r="C436">
            <v>3.2654232486872423E-2</v>
          </cell>
          <cell r="D436">
            <v>152043.25</v>
          </cell>
          <cell r="E436">
            <v>3.2023559612536869E-2</v>
          </cell>
          <cell r="F436">
            <v>168101.32</v>
          </cell>
          <cell r="G436">
            <v>2.8978399400917582E-2</v>
          </cell>
          <cell r="H436">
            <v>426023.93</v>
          </cell>
          <cell r="I436">
            <v>3.0890968427966032E-2</v>
          </cell>
        </row>
        <row r="437">
          <cell r="B437">
            <v>0</v>
          </cell>
          <cell r="C437">
            <v>0</v>
          </cell>
          <cell r="D437">
            <v>0</v>
          </cell>
          <cell r="E437">
            <v>0</v>
          </cell>
          <cell r="F437">
            <v>0</v>
          </cell>
          <cell r="G437">
            <v>0</v>
          </cell>
          <cell r="H437">
            <v>0</v>
          </cell>
          <cell r="I437">
            <v>0</v>
          </cell>
        </row>
        <row r="438">
          <cell r="B438">
            <v>0</v>
          </cell>
          <cell r="C438">
            <v>0</v>
          </cell>
          <cell r="D438">
            <v>0</v>
          </cell>
          <cell r="E438">
            <v>0</v>
          </cell>
          <cell r="F438">
            <v>0</v>
          </cell>
          <cell r="G438">
            <v>0</v>
          </cell>
          <cell r="H438">
            <v>0</v>
          </cell>
          <cell r="I438">
            <v>0</v>
          </cell>
        </row>
        <row r="439">
          <cell r="B439">
            <v>0</v>
          </cell>
          <cell r="C439">
            <v>0</v>
          </cell>
          <cell r="D439">
            <v>0</v>
          </cell>
          <cell r="E439">
            <v>0</v>
          </cell>
          <cell r="F439">
            <v>0</v>
          </cell>
          <cell r="G439">
            <v>0</v>
          </cell>
          <cell r="H439">
            <v>0</v>
          </cell>
          <cell r="I439">
            <v>0</v>
          </cell>
        </row>
        <row r="440">
          <cell r="B440">
            <v>0</v>
          </cell>
          <cell r="C440">
            <v>0</v>
          </cell>
          <cell r="D440">
            <v>0</v>
          </cell>
          <cell r="E440">
            <v>0</v>
          </cell>
          <cell r="F440">
            <v>0</v>
          </cell>
          <cell r="G440">
            <v>0</v>
          </cell>
          <cell r="H440">
            <v>0</v>
          </cell>
          <cell r="I440">
            <v>0</v>
          </cell>
        </row>
        <row r="441">
          <cell r="B441">
            <v>0</v>
          </cell>
          <cell r="C441">
            <v>0</v>
          </cell>
          <cell r="D441">
            <v>0</v>
          </cell>
          <cell r="E441">
            <v>0</v>
          </cell>
          <cell r="F441">
            <v>0</v>
          </cell>
          <cell r="G441">
            <v>0</v>
          </cell>
          <cell r="H441">
            <v>0</v>
          </cell>
          <cell r="I441">
            <v>0</v>
          </cell>
        </row>
        <row r="442">
          <cell r="B442">
            <v>0</v>
          </cell>
          <cell r="C442">
            <v>0</v>
          </cell>
          <cell r="D442">
            <v>0</v>
          </cell>
          <cell r="E442">
            <v>0</v>
          </cell>
          <cell r="F442">
            <v>0</v>
          </cell>
          <cell r="G442">
            <v>0</v>
          </cell>
          <cell r="H442">
            <v>0</v>
          </cell>
          <cell r="I442">
            <v>0</v>
          </cell>
        </row>
        <row r="443">
          <cell r="B443">
            <v>0</v>
          </cell>
          <cell r="C443">
            <v>0</v>
          </cell>
          <cell r="D443">
            <v>0</v>
          </cell>
          <cell r="E443">
            <v>0</v>
          </cell>
          <cell r="F443">
            <v>0</v>
          </cell>
          <cell r="G443">
            <v>0</v>
          </cell>
          <cell r="H443">
            <v>0</v>
          </cell>
          <cell r="I443">
            <v>0</v>
          </cell>
        </row>
        <row r="444">
          <cell r="B444">
            <v>0</v>
          </cell>
          <cell r="C444">
            <v>0</v>
          </cell>
          <cell r="D444">
            <v>0</v>
          </cell>
          <cell r="E444">
            <v>0</v>
          </cell>
          <cell r="F444">
            <v>0</v>
          </cell>
          <cell r="G444">
            <v>0</v>
          </cell>
          <cell r="H444">
            <v>0</v>
          </cell>
          <cell r="I444">
            <v>0</v>
          </cell>
        </row>
        <row r="445">
          <cell r="B445">
            <v>81470.551000000007</v>
          </cell>
          <cell r="C445">
            <v>5.386314860901284E-2</v>
          </cell>
          <cell r="D445">
            <v>117102.28200000002</v>
          </cell>
          <cell r="E445">
            <v>4.8879306112539961E-2</v>
          </cell>
          <cell r="F445">
            <v>146774.50199999998</v>
          </cell>
          <cell r="G445">
            <v>4.8860297344403052E-2</v>
          </cell>
          <cell r="H445">
            <v>345347.33500000002</v>
          </cell>
          <cell r="I445">
            <v>4.9961615287091678E-2</v>
          </cell>
        </row>
        <row r="446">
          <cell r="B446">
            <v>128162.985</v>
          </cell>
          <cell r="C446">
            <v>2.6614606745275542E-2</v>
          </cell>
          <cell r="D446">
            <v>177497.80493089973</v>
          </cell>
          <cell r="E446">
            <v>2.4934198743380726E-2</v>
          </cell>
          <cell r="F446">
            <v>223249.60799999998</v>
          </cell>
          <cell r="G446">
            <v>2.5143033663684266E-2</v>
          </cell>
          <cell r="H446">
            <v>528910.39793089975</v>
          </cell>
          <cell r="I446">
            <v>2.5412080122997421E-2</v>
          </cell>
        </row>
        <row r="447">
          <cell r="B447">
            <v>57553.476000000002</v>
          </cell>
          <cell r="C447">
            <v>3.717715756738988E-2</v>
          </cell>
          <cell r="D447">
            <v>67539.455419469828</v>
          </cell>
          <cell r="E447">
            <v>3.281665722702564E-2</v>
          </cell>
          <cell r="F447">
            <v>69074.146999999997</v>
          </cell>
          <cell r="G447">
            <v>3.0053378143207365E-2</v>
          </cell>
          <cell r="H447">
            <v>194167.07841946982</v>
          </cell>
          <cell r="I447">
            <v>3.2884293641876901E-2</v>
          </cell>
        </row>
        <row r="448">
          <cell r="B448">
            <v>1067.2</v>
          </cell>
          <cell r="C448">
            <v>8.3961014427487175E-3</v>
          </cell>
          <cell r="D448">
            <v>1370.84</v>
          </cell>
          <cell r="E448">
            <v>6.8274455961773129E-3</v>
          </cell>
          <cell r="F448">
            <v>1712.09</v>
          </cell>
          <cell r="G448">
            <v>7.6547209505275849E-3</v>
          </cell>
          <cell r="H448">
            <v>4150.13</v>
          </cell>
          <cell r="I448">
            <v>7.5244182977829933E-3</v>
          </cell>
        </row>
        <row r="449">
          <cell r="B449">
            <v>136.5</v>
          </cell>
          <cell r="C449">
            <v>3.5175753396992086E-3</v>
          </cell>
          <cell r="D449">
            <v>209.4</v>
          </cell>
          <cell r="E449">
            <v>3.1384370895039702E-3</v>
          </cell>
          <cell r="F449">
            <v>263.89999999999998</v>
          </cell>
          <cell r="G449">
            <v>3.0084865198086713E-3</v>
          </cell>
          <cell r="H449">
            <v>609.79999999999995</v>
          </cell>
          <cell r="I449">
            <v>3.1555834276334261E-3</v>
          </cell>
        </row>
        <row r="450">
          <cell r="B450">
            <v>149.30000000000001</v>
          </cell>
          <cell r="C450">
            <v>5.2723301545149421E-3</v>
          </cell>
          <cell r="D450">
            <v>215.6</v>
          </cell>
          <cell r="E450">
            <v>4.5985187096257889E-3</v>
          </cell>
          <cell r="F450">
            <v>132.9</v>
          </cell>
          <cell r="G450">
            <v>2.5794551270785361E-3</v>
          </cell>
          <cell r="H450">
            <v>497.79999999999995</v>
          </cell>
          <cell r="I450">
            <v>3.9281964822961042E-3</v>
          </cell>
        </row>
        <row r="451">
          <cell r="B451">
            <v>0</v>
          </cell>
          <cell r="C451">
            <v>0</v>
          </cell>
          <cell r="D451">
            <v>0</v>
          </cell>
          <cell r="E451">
            <v>0</v>
          </cell>
          <cell r="F451">
            <v>0</v>
          </cell>
          <cell r="G451">
            <v>0</v>
          </cell>
          <cell r="H451">
            <v>0</v>
          </cell>
          <cell r="I451">
            <v>0</v>
          </cell>
        </row>
        <row r="452">
          <cell r="B452">
            <v>44558.121000000014</v>
          </cell>
          <cell r="C452">
            <v>2.4082808035976008E-2</v>
          </cell>
          <cell r="D452">
            <v>69973.897614565067</v>
          </cell>
          <cell r="E452">
            <v>2.4617035311973449E-2</v>
          </cell>
          <cell r="F452">
            <v>100366.55799999999</v>
          </cell>
          <cell r="G452">
            <v>2.6886331594034463E-2</v>
          </cell>
          <cell r="H452">
            <v>214898.57661456507</v>
          </cell>
          <cell r="I452">
            <v>2.5505132930118243E-2</v>
          </cell>
        </row>
        <row r="453">
          <cell r="B453">
            <v>21703.190999999995</v>
          </cell>
          <cell r="C453">
            <v>1.9777331482606367E-2</v>
          </cell>
          <cell r="D453">
            <v>33506.744896864839</v>
          </cell>
          <cell r="E453">
            <v>1.9643554446681252E-2</v>
          </cell>
          <cell r="F453">
            <v>45703.933999999994</v>
          </cell>
          <cell r="G453">
            <v>2.0535304394102095E-2</v>
          </cell>
          <cell r="H453">
            <v>100913.86989686482</v>
          </cell>
          <cell r="I453">
            <v>2.0067419296873834E-2</v>
          </cell>
        </row>
        <row r="454">
          <cell r="B454">
            <v>2995.1969999999997</v>
          </cell>
          <cell r="C454">
            <v>2.7642660153899771E-2</v>
          </cell>
          <cell r="D454">
            <v>4681.8669999999993</v>
          </cell>
          <cell r="E454">
            <v>2.6331552356090433E-2</v>
          </cell>
          <cell r="F454">
            <v>5996.0790000000006</v>
          </cell>
          <cell r="G454">
            <v>2.5678935734342156E-2</v>
          </cell>
          <cell r="H454">
            <v>13673.143</v>
          </cell>
          <cell r="I454">
            <v>2.631168704787604E-2</v>
          </cell>
        </row>
        <row r="458">
          <cell r="L458">
            <v>1.3729939550151374E-2</v>
          </cell>
        </row>
        <row r="459">
          <cell r="L459">
            <v>1.6573870370052028E-2</v>
          </cell>
        </row>
        <row r="460">
          <cell r="L460">
            <v>2.4973303232278823E-2</v>
          </cell>
        </row>
        <row r="462">
          <cell r="B462">
            <v>583.90300000000059</v>
          </cell>
          <cell r="C462">
            <v>1.3701907189380066E-2</v>
          </cell>
          <cell r="D462">
            <v>584.00600000000054</v>
          </cell>
          <cell r="E462">
            <v>1.3696956428001818E-2</v>
          </cell>
          <cell r="F462">
            <v>585.44200000000046</v>
          </cell>
          <cell r="G462">
            <v>1.3729939550151374E-2</v>
          </cell>
          <cell r="H462">
            <v>585.44200000000046</v>
          </cell>
          <cell r="I462">
            <v>1.3729939550151374E-2</v>
          </cell>
        </row>
        <row r="463">
          <cell r="B463">
            <v>200098.22300000003</v>
          </cell>
          <cell r="C463">
            <v>1.5382483764420527E-2</v>
          </cell>
          <cell r="D463">
            <v>274258.53200000001</v>
          </cell>
          <cell r="E463">
            <v>1.6514361395102959E-2</v>
          </cell>
          <cell r="F463">
            <v>347271.31699999998</v>
          </cell>
          <cell r="G463">
            <v>1.739989825631906E-2</v>
          </cell>
          <cell r="H463">
            <v>821628.07199999993</v>
          </cell>
          <cell r="I463">
            <v>1.6573870370052028E-2</v>
          </cell>
        </row>
        <row r="464">
          <cell r="B464">
            <v>162816.11041538202</v>
          </cell>
          <cell r="C464">
            <v>2.4235198633856529E-2</v>
          </cell>
          <cell r="D464">
            <v>238884.87641777404</v>
          </cell>
          <cell r="E464">
            <v>2.4503310200409644E-2</v>
          </cell>
          <cell r="F464">
            <v>313183.0554204699</v>
          </cell>
          <cell r="G464">
            <v>2.5757986621779201E-2</v>
          </cell>
          <cell r="H464">
            <v>714884.04225362604</v>
          </cell>
          <cell r="I464">
            <v>2.4973303232278823E-2</v>
          </cell>
        </row>
        <row r="465">
          <cell r="B465">
            <v>26.72</v>
          </cell>
          <cell r="C465">
            <v>6.3971034987925725E-5</v>
          </cell>
          <cell r="D465">
            <v>28.01</v>
          </cell>
          <cell r="E465">
            <v>4.6610784346659524E-5</v>
          </cell>
          <cell r="F465">
            <v>109.59699999999999</v>
          </cell>
          <cell r="G465">
            <v>1.4999804449751376E-4</v>
          </cell>
          <cell r="H465">
            <v>164.327</v>
          </cell>
          <cell r="I465">
            <v>9.3939839629481186E-5</v>
          </cell>
        </row>
        <row r="466">
          <cell r="B466">
            <v>1201.81</v>
          </cell>
          <cell r="C466">
            <v>2.5808523991913652E-2</v>
          </cell>
          <cell r="D466">
            <v>1487.74</v>
          </cell>
          <cell r="E466">
            <v>2.6819489963872994E-2</v>
          </cell>
          <cell r="F466">
            <v>1466.5900000000001</v>
          </cell>
          <cell r="G466">
            <v>2.2445528130379751E-2</v>
          </cell>
          <cell r="H466">
            <v>4156.1400000000003</v>
          </cell>
          <cell r="I466">
            <v>2.4830756997065349E-2</v>
          </cell>
        </row>
        <row r="467">
          <cell r="B467">
            <v>0</v>
          </cell>
          <cell r="C467">
            <v>0</v>
          </cell>
          <cell r="D467">
            <v>0</v>
          </cell>
          <cell r="E467">
            <v>0</v>
          </cell>
          <cell r="F467">
            <v>0</v>
          </cell>
          <cell r="G467">
            <v>0</v>
          </cell>
          <cell r="H467">
            <v>0</v>
          </cell>
          <cell r="I467">
            <v>0</v>
          </cell>
        </row>
        <row r="468">
          <cell r="B468">
            <v>0</v>
          </cell>
          <cell r="C468">
            <v>0</v>
          </cell>
          <cell r="D468">
            <v>0</v>
          </cell>
          <cell r="E468">
            <v>0</v>
          </cell>
          <cell r="F468">
            <v>0</v>
          </cell>
          <cell r="G468">
            <v>0</v>
          </cell>
          <cell r="H468">
            <v>0</v>
          </cell>
          <cell r="I468">
            <v>0</v>
          </cell>
        </row>
        <row r="469">
          <cell r="B469">
            <v>0</v>
          </cell>
          <cell r="C469">
            <v>0</v>
          </cell>
          <cell r="D469">
            <v>0</v>
          </cell>
          <cell r="E469">
            <v>0</v>
          </cell>
          <cell r="F469">
            <v>0</v>
          </cell>
          <cell r="G469">
            <v>0</v>
          </cell>
          <cell r="H469">
            <v>0</v>
          </cell>
          <cell r="I469">
            <v>0</v>
          </cell>
        </row>
        <row r="470">
          <cell r="B470">
            <v>0</v>
          </cell>
          <cell r="C470">
            <v>0</v>
          </cell>
          <cell r="D470">
            <v>0</v>
          </cell>
          <cell r="E470">
            <v>0</v>
          </cell>
          <cell r="F470">
            <v>0</v>
          </cell>
          <cell r="G470">
            <v>0</v>
          </cell>
          <cell r="H470">
            <v>0</v>
          </cell>
          <cell r="I470">
            <v>0</v>
          </cell>
        </row>
        <row r="471">
          <cell r="B471">
            <v>6506.1260000000002</v>
          </cell>
          <cell r="C471">
            <v>2.0065530334985532E-3</v>
          </cell>
          <cell r="D471">
            <v>7538.5649999999996</v>
          </cell>
          <cell r="E471">
            <v>1.5877829872124147E-3</v>
          </cell>
          <cell r="F471">
            <v>16565.650000000001</v>
          </cell>
          <cell r="G471">
            <v>2.8556945420524383E-3</v>
          </cell>
          <cell r="H471">
            <v>30610.341</v>
          </cell>
          <cell r="I471">
            <v>2.219553904871668E-3</v>
          </cell>
        </row>
        <row r="472">
          <cell r="B472">
            <v>0</v>
          </cell>
          <cell r="C472">
            <v>0</v>
          </cell>
          <cell r="D472">
            <v>0</v>
          </cell>
          <cell r="E472">
            <v>0</v>
          </cell>
          <cell r="F472">
            <v>0</v>
          </cell>
          <cell r="G472">
            <v>0</v>
          </cell>
          <cell r="H472">
            <v>0</v>
          </cell>
          <cell r="I472">
            <v>0</v>
          </cell>
        </row>
        <row r="473">
          <cell r="B473">
            <v>0</v>
          </cell>
          <cell r="C473">
            <v>0</v>
          </cell>
          <cell r="D473">
            <v>0</v>
          </cell>
          <cell r="E473">
            <v>0</v>
          </cell>
          <cell r="F473">
            <v>0</v>
          </cell>
          <cell r="G473">
            <v>0</v>
          </cell>
          <cell r="H473">
            <v>0</v>
          </cell>
          <cell r="I473">
            <v>0</v>
          </cell>
        </row>
        <row r="474">
          <cell r="B474">
            <v>283.7</v>
          </cell>
          <cell r="C474">
            <v>5.1001996880087217E-3</v>
          </cell>
          <cell r="D474">
            <v>350.6</v>
          </cell>
          <cell r="E474">
            <v>9.6830304449556873E-3</v>
          </cell>
          <cell r="F474">
            <v>385.8</v>
          </cell>
          <cell r="G474">
            <v>9.7710442726319912E-3</v>
          </cell>
          <cell r="H474">
            <v>1020.0999999999999</v>
          </cell>
          <cell r="I474">
            <v>7.7682276443281819E-3</v>
          </cell>
        </row>
        <row r="475">
          <cell r="B475">
            <v>0</v>
          </cell>
          <cell r="C475">
            <v>0</v>
          </cell>
          <cell r="D475">
            <v>0</v>
          </cell>
          <cell r="E475">
            <v>0</v>
          </cell>
          <cell r="F475">
            <v>0</v>
          </cell>
          <cell r="G475">
            <v>0</v>
          </cell>
          <cell r="H475">
            <v>0</v>
          </cell>
          <cell r="I475">
            <v>0</v>
          </cell>
        </row>
        <row r="476">
          <cell r="B476">
            <v>55686</v>
          </cell>
          <cell r="C476">
            <v>0.22063064171519392</v>
          </cell>
          <cell r="D476">
            <v>62432</v>
          </cell>
          <cell r="E476">
            <v>0.28468135036198428</v>
          </cell>
          <cell r="F476">
            <v>69924</v>
          </cell>
          <cell r="G476">
            <v>0.24860611424814666</v>
          </cell>
          <cell r="H476">
            <v>188042</v>
          </cell>
          <cell r="I476">
            <v>0.24973580177155641</v>
          </cell>
        </row>
        <row r="477">
          <cell r="B477">
            <v>0</v>
          </cell>
          <cell r="C477">
            <v>0</v>
          </cell>
          <cell r="D477">
            <v>0</v>
          </cell>
          <cell r="E477">
            <v>0</v>
          </cell>
          <cell r="F477">
            <v>0</v>
          </cell>
          <cell r="G477">
            <v>0</v>
          </cell>
          <cell r="H477">
            <v>0</v>
          </cell>
          <cell r="I477">
            <v>0</v>
          </cell>
        </row>
        <row r="478">
          <cell r="B478">
            <v>0</v>
          </cell>
          <cell r="C478">
            <v>0</v>
          </cell>
          <cell r="D478">
            <v>0</v>
          </cell>
          <cell r="E478">
            <v>0</v>
          </cell>
          <cell r="F478">
            <v>0</v>
          </cell>
          <cell r="G478">
            <v>0</v>
          </cell>
          <cell r="H478">
            <v>0</v>
          </cell>
          <cell r="I478">
            <v>0</v>
          </cell>
        </row>
        <row r="479">
          <cell r="B479">
            <v>0</v>
          </cell>
          <cell r="C479">
            <v>0</v>
          </cell>
          <cell r="D479">
            <v>27.54</v>
          </cell>
          <cell r="E479">
            <v>3.119698198085431E-3</v>
          </cell>
          <cell r="F479">
            <v>0</v>
          </cell>
          <cell r="G479">
            <v>0</v>
          </cell>
          <cell r="H479">
            <v>27.54</v>
          </cell>
          <cell r="I479">
            <v>1.2749064478370458E-3</v>
          </cell>
        </row>
        <row r="480">
          <cell r="B480">
            <v>99111.754415382034</v>
          </cell>
          <cell r="C480">
            <v>6.552639071970566E-2</v>
          </cell>
          <cell r="D480">
            <v>167020.42141777405</v>
          </cell>
          <cell r="E480">
            <v>6.9715484327835739E-2</v>
          </cell>
          <cell r="F480">
            <v>224731.41842046991</v>
          </cell>
          <cell r="G480">
            <v>7.4811658544435861E-2</v>
          </cell>
          <cell r="H480">
            <v>490863.59425362601</v>
          </cell>
          <cell r="I480">
            <v>7.1013543667678009E-2</v>
          </cell>
        </row>
        <row r="481">
          <cell r="B481">
            <v>122137.54</v>
          </cell>
          <cell r="C481">
            <v>2.5363349612490385E-2</v>
          </cell>
          <cell r="D481">
            <v>192667.78999999998</v>
          </cell>
          <cell r="E481">
            <v>2.7065219027233352E-2</v>
          </cell>
          <cell r="F481">
            <v>267533.22699999996</v>
          </cell>
          <cell r="G481">
            <v>3.0130386310085189E-2</v>
          </cell>
          <cell r="H481">
            <v>582338.55699999991</v>
          </cell>
          <cell r="I481">
            <v>2.797909461997013E-2</v>
          </cell>
        </row>
        <row r="482">
          <cell r="B482">
            <v>9790.6130000000012</v>
          </cell>
          <cell r="C482">
            <v>6.3243297795312278E-3</v>
          </cell>
          <cell r="D482">
            <v>18486.922000000002</v>
          </cell>
          <cell r="E482">
            <v>8.9825862333185163E-3</v>
          </cell>
          <cell r="F482">
            <v>21074.624</v>
          </cell>
          <cell r="G482">
            <v>9.1693299418943719E-3</v>
          </cell>
          <cell r="H482">
            <v>49352.159</v>
          </cell>
          <cell r="I482">
            <v>8.3583216146999664E-3</v>
          </cell>
        </row>
        <row r="483">
          <cell r="B483">
            <v>629</v>
          </cell>
          <cell r="C483">
            <v>4.9486017686365662E-3</v>
          </cell>
          <cell r="D483">
            <v>834</v>
          </cell>
          <cell r="E483">
            <v>4.1537229926263304E-3</v>
          </cell>
          <cell r="F483">
            <v>1131</v>
          </cell>
          <cell r="G483">
            <v>5.0566789100144841E-3</v>
          </cell>
          <cell r="H483">
            <v>2594</v>
          </cell>
          <cell r="I483">
            <v>4.703067389322523E-3</v>
          </cell>
        </row>
        <row r="484">
          <cell r="B484">
            <v>671</v>
          </cell>
          <cell r="C484">
            <v>1.7291524197349223E-2</v>
          </cell>
          <cell r="D484">
            <v>1071</v>
          </cell>
          <cell r="E484">
            <v>1.6051891704196523E-2</v>
          </cell>
          <cell r="F484">
            <v>1510</v>
          </cell>
          <cell r="G484">
            <v>1.721415174274761E-2</v>
          </cell>
          <cell r="H484">
            <v>3252</v>
          </cell>
          <cell r="I484">
            <v>1.6828398338248444E-2</v>
          </cell>
        </row>
        <row r="485">
          <cell r="B485">
            <v>69</v>
          </cell>
          <cell r="C485">
            <v>2.4366428711422032E-3</v>
          </cell>
          <cell r="D485">
            <v>140</v>
          </cell>
          <cell r="E485">
            <v>2.9860511101466162E-3</v>
          </cell>
          <cell r="F485">
            <v>338.4</v>
          </cell>
          <cell r="G485">
            <v>6.5680031226740144E-3</v>
          </cell>
          <cell r="H485">
            <v>547.4</v>
          </cell>
          <cell r="I485">
            <v>4.3195957300299062E-3</v>
          </cell>
        </row>
        <row r="486">
          <cell r="B486">
            <v>1201.81</v>
          </cell>
          <cell r="C486">
            <v>6.9626774510601952E-2</v>
          </cell>
          <cell r="D486">
            <v>1487.74</v>
          </cell>
          <cell r="E486">
            <v>7.3891946128522748E-2</v>
          </cell>
          <cell r="F486">
            <v>1466.5900000000001</v>
          </cell>
          <cell r="G486">
            <v>5.6908697393097486E-2</v>
          </cell>
          <cell r="H486">
            <v>4156.1400000000003</v>
          </cell>
          <cell r="I486">
            <v>6.5797451868948809E-2</v>
          </cell>
        </row>
        <row r="487">
          <cell r="B487">
            <v>71243.239000000001</v>
          </cell>
          <cell r="C487">
            <v>3.8505601452497484E-2</v>
          </cell>
          <cell r="D487">
            <v>108056.58899999999</v>
          </cell>
          <cell r="E487">
            <v>3.801464485738059E-2</v>
          </cell>
          <cell r="F487">
            <v>154348.003</v>
          </cell>
          <cell r="G487">
            <v>4.1346955322857905E-2</v>
          </cell>
          <cell r="H487">
            <v>333647.83100000001</v>
          </cell>
          <cell r="I487">
            <v>3.9598830367142908E-2</v>
          </cell>
        </row>
        <row r="488">
          <cell r="B488">
            <v>37625.587999999996</v>
          </cell>
          <cell r="C488">
            <v>3.4286834876215963E-2</v>
          </cell>
          <cell r="D488">
            <v>61206.609000000011</v>
          </cell>
          <cell r="E488">
            <v>3.5882785990970105E-2</v>
          </cell>
          <cell r="F488">
            <v>85803.75</v>
          </cell>
          <cell r="G488">
            <v>3.855261396984859E-2</v>
          </cell>
          <cell r="H488">
            <v>184635.94700000001</v>
          </cell>
          <cell r="I488">
            <v>3.6716131979787306E-2</v>
          </cell>
        </row>
        <row r="489">
          <cell r="B489">
            <v>907.29</v>
          </cell>
          <cell r="C489">
            <v>8.373375484494584E-3</v>
          </cell>
          <cell r="D489">
            <v>1384.93</v>
          </cell>
          <cell r="E489">
            <v>7.7890629538430577E-3</v>
          </cell>
          <cell r="F489">
            <v>1860.8600000000001</v>
          </cell>
          <cell r="G489">
            <v>7.9693587010124366E-3</v>
          </cell>
          <cell r="H489">
            <v>4153.08</v>
          </cell>
          <cell r="I489">
            <v>7.9919109486965081E-3</v>
          </cell>
        </row>
        <row r="493">
          <cell r="L493">
            <v>0.17337504959274083</v>
          </cell>
        </row>
        <row r="494">
          <cell r="L494">
            <v>0.19105741855334535</v>
          </cell>
        </row>
        <row r="495">
          <cell r="L495">
            <v>0.17560072183563152</v>
          </cell>
        </row>
        <row r="497">
          <cell r="B497">
            <v>7365.7529999999952</v>
          </cell>
          <cell r="C497">
            <v>0.1728452568078904</v>
          </cell>
          <cell r="D497">
            <v>7398.4539999999961</v>
          </cell>
          <cell r="E497">
            <v>0.17351928246041243</v>
          </cell>
          <cell r="F497">
            <v>7392.6789999999955</v>
          </cell>
          <cell r="G497">
            <v>0.17337504959274083</v>
          </cell>
          <cell r="H497">
            <v>7392.6789999999955</v>
          </cell>
          <cell r="I497">
            <v>0.17337504959274083</v>
          </cell>
        </row>
        <row r="498">
          <cell r="B498">
            <v>2579089.4469999992</v>
          </cell>
          <cell r="C498">
            <v>0.19826663600838573</v>
          </cell>
          <cell r="D498">
            <v>3131291.8190000015</v>
          </cell>
          <cell r="E498">
            <v>0.18854941122668645</v>
          </cell>
          <cell r="F498">
            <v>3761041.82</v>
          </cell>
          <cell r="G498">
            <v>0.18844558073813236</v>
          </cell>
          <cell r="H498">
            <v>9471423.0860000011</v>
          </cell>
          <cell r="I498">
            <v>0.19105741855334535</v>
          </cell>
        </row>
        <row r="499">
          <cell r="B499">
            <v>1178825.615</v>
          </cell>
          <cell r="C499">
            <v>0.17546834193076283</v>
          </cell>
          <cell r="D499">
            <v>1656750.6150000002</v>
          </cell>
          <cell r="E499">
            <v>0.16993907212890413</v>
          </cell>
          <cell r="F499">
            <v>2191157.8259999999</v>
          </cell>
          <cell r="G499">
            <v>0.1802134981170691</v>
          </cell>
          <cell r="H499">
            <v>5026734.0559999999</v>
          </cell>
          <cell r="I499">
            <v>0.17560072183563152</v>
          </cell>
        </row>
        <row r="500">
          <cell r="B500">
            <v>71056.986999999994</v>
          </cell>
          <cell r="C500">
            <v>0.17011934885904129</v>
          </cell>
          <cell r="D500">
            <v>92252.281000000003</v>
          </cell>
          <cell r="E500">
            <v>0.15351485809276816</v>
          </cell>
          <cell r="F500">
            <v>89132.812000000005</v>
          </cell>
          <cell r="G500">
            <v>0.12199008641262561</v>
          </cell>
          <cell r="H500">
            <v>252442.08</v>
          </cell>
          <cell r="I500">
            <v>0.14431206381746553</v>
          </cell>
        </row>
        <row r="501">
          <cell r="B501">
            <v>63.88</v>
          </cell>
          <cell r="C501">
            <v>1.3718046218648907E-3</v>
          </cell>
          <cell r="D501">
            <v>71.53</v>
          </cell>
          <cell r="E501">
            <v>1.2894713573042571E-3</v>
          </cell>
          <cell r="F501">
            <v>123.64</v>
          </cell>
          <cell r="G501">
            <v>1.8922569348216968E-3</v>
          </cell>
          <cell r="H501">
            <v>259.05</v>
          </cell>
          <cell r="I501">
            <v>1.5476879027390268E-3</v>
          </cell>
        </row>
        <row r="502">
          <cell r="B502">
            <v>717278.31699999992</v>
          </cell>
          <cell r="C502">
            <v>0.87084220782828448</v>
          </cell>
          <cell r="D502">
            <v>1103530.9570000002</v>
          </cell>
          <cell r="E502">
            <v>0.86299271255123045</v>
          </cell>
          <cell r="F502">
            <v>1479570.6839999999</v>
          </cell>
          <cell r="G502">
            <v>0.85952798301685429</v>
          </cell>
          <cell r="H502">
            <v>3300379.9580000001</v>
          </cell>
          <cell r="I502">
            <v>0.86312379222346991</v>
          </cell>
        </row>
        <row r="503">
          <cell r="B503">
            <v>43.046999999999997</v>
          </cell>
          <cell r="C503">
            <v>2.8867026059922869E-2</v>
          </cell>
          <cell r="D503">
            <v>183</v>
          </cell>
          <cell r="E503">
            <v>0.13710514841070412</v>
          </cell>
          <cell r="F503">
            <v>224</v>
          </cell>
          <cell r="G503">
            <v>4.1529594285527827E-2</v>
          </cell>
          <cell r="H503">
            <v>450.04700000000003</v>
          </cell>
          <cell r="I503">
            <v>5.4752221582701967E-2</v>
          </cell>
        </row>
        <row r="504">
          <cell r="B504">
            <v>0</v>
          </cell>
          <cell r="C504">
            <v>0</v>
          </cell>
          <cell r="D504">
            <v>0</v>
          </cell>
          <cell r="E504">
            <v>0</v>
          </cell>
          <cell r="F504">
            <v>0</v>
          </cell>
          <cell r="G504">
            <v>0</v>
          </cell>
          <cell r="H504">
            <v>0</v>
          </cell>
          <cell r="I504">
            <v>0</v>
          </cell>
        </row>
        <row r="505">
          <cell r="B505">
            <v>0</v>
          </cell>
          <cell r="C505">
            <v>0</v>
          </cell>
          <cell r="D505">
            <v>0</v>
          </cell>
          <cell r="E505">
            <v>0</v>
          </cell>
          <cell r="F505">
            <v>0</v>
          </cell>
          <cell r="G505">
            <v>0</v>
          </cell>
          <cell r="H505">
            <v>0</v>
          </cell>
          <cell r="I505">
            <v>0</v>
          </cell>
        </row>
        <row r="506">
          <cell r="B506">
            <v>48080.209000000003</v>
          </cell>
          <cell r="C506">
            <v>1.4828407752969191E-2</v>
          </cell>
          <cell r="D506">
            <v>46581.833999999995</v>
          </cell>
          <cell r="E506">
            <v>9.8111303064114756E-3</v>
          </cell>
          <cell r="F506">
            <v>69973.922999999995</v>
          </cell>
          <cell r="G506">
            <v>1.2062560177059006E-2</v>
          </cell>
          <cell r="H506">
            <v>164635.96600000001</v>
          </cell>
          <cell r="I506">
            <v>1.1937743562465354E-2</v>
          </cell>
        </row>
        <row r="507">
          <cell r="B507">
            <v>0</v>
          </cell>
          <cell r="C507">
            <v>0</v>
          </cell>
          <cell r="D507">
            <v>0</v>
          </cell>
          <cell r="E507">
            <v>0</v>
          </cell>
          <cell r="F507">
            <v>0</v>
          </cell>
          <cell r="G507">
            <v>0</v>
          </cell>
          <cell r="H507">
            <v>0</v>
          </cell>
          <cell r="I507">
            <v>0</v>
          </cell>
        </row>
        <row r="508">
          <cell r="B508">
            <v>10.571999999999999</v>
          </cell>
          <cell r="C508">
            <v>0.99999999999999989</v>
          </cell>
          <cell r="D508">
            <v>33.83</v>
          </cell>
          <cell r="E508">
            <v>0.21849770716269457</v>
          </cell>
          <cell r="F508">
            <v>50.746000000000002</v>
          </cell>
          <cell r="G508">
            <v>0.3646960746266511</v>
          </cell>
          <cell r="H508">
            <v>95.147999999999996</v>
          </cell>
          <cell r="I508">
            <v>0.31242365735450561</v>
          </cell>
        </row>
        <row r="509">
          <cell r="B509">
            <v>9716.619999999999</v>
          </cell>
          <cell r="C509">
            <v>0.17467995168311354</v>
          </cell>
          <cell r="D509">
            <v>13092.810000000001</v>
          </cell>
          <cell r="E509">
            <v>0.36160318836286443</v>
          </cell>
          <cell r="F509">
            <v>17082.52</v>
          </cell>
          <cell r="G509">
            <v>0.43264401038911726</v>
          </cell>
          <cell r="H509">
            <v>39891.949999999997</v>
          </cell>
          <cell r="I509">
            <v>0.30378369647697051</v>
          </cell>
        </row>
        <row r="510">
          <cell r="B510">
            <v>0</v>
          </cell>
          <cell r="C510">
            <v>0</v>
          </cell>
          <cell r="D510">
            <v>0</v>
          </cell>
          <cell r="E510">
            <v>0</v>
          </cell>
          <cell r="F510">
            <v>0</v>
          </cell>
          <cell r="G510">
            <v>0</v>
          </cell>
          <cell r="H510">
            <v>0</v>
          </cell>
          <cell r="I510">
            <v>0</v>
          </cell>
        </row>
        <row r="511">
          <cell r="B511">
            <v>7211</v>
          </cell>
          <cell r="C511">
            <v>2.8570332891718984E-2</v>
          </cell>
          <cell r="D511">
            <v>630</v>
          </cell>
          <cell r="E511">
            <v>2.8727135239628734E-3</v>
          </cell>
          <cell r="F511">
            <v>7435</v>
          </cell>
          <cell r="G511">
            <v>2.643422086029075E-2</v>
          </cell>
          <cell r="H511">
            <v>15276</v>
          </cell>
          <cell r="I511">
            <v>2.0287829888335027E-2</v>
          </cell>
        </row>
        <row r="512">
          <cell r="B512">
            <v>211378.89099999997</v>
          </cell>
          <cell r="C512">
            <v>0.63197173941973284</v>
          </cell>
          <cell r="D512">
            <v>247138.228</v>
          </cell>
          <cell r="E512">
            <v>0.68567836627570666</v>
          </cell>
          <cell r="F512">
            <v>309684.15200000006</v>
          </cell>
          <cell r="G512">
            <v>0.67719858753768214</v>
          </cell>
          <cell r="H512">
            <v>768201.27099999995</v>
          </cell>
          <cell r="I512">
            <v>0.66672224440908512</v>
          </cell>
        </row>
        <row r="513">
          <cell r="B513">
            <v>0</v>
          </cell>
          <cell r="C513">
            <v>0</v>
          </cell>
          <cell r="D513">
            <v>0</v>
          </cell>
          <cell r="E513">
            <v>0</v>
          </cell>
          <cell r="F513">
            <v>0</v>
          </cell>
          <cell r="G513">
            <v>0</v>
          </cell>
          <cell r="H513">
            <v>0</v>
          </cell>
          <cell r="I513">
            <v>0</v>
          </cell>
        </row>
        <row r="514">
          <cell r="B514">
            <v>128.72900000000001</v>
          </cell>
          <cell r="C514">
            <v>2.2335468750054221E-2</v>
          </cell>
          <cell r="D514">
            <v>493.74299999999999</v>
          </cell>
          <cell r="E514">
            <v>5.5930615374629448E-2</v>
          </cell>
          <cell r="F514">
            <v>239.21700000000001</v>
          </cell>
          <cell r="G514">
            <v>3.412328643236439E-2</v>
          </cell>
          <cell r="H514">
            <v>861.68899999999996</v>
          </cell>
          <cell r="I514">
            <v>3.9890082139805952E-2</v>
          </cell>
        </row>
        <row r="515">
          <cell r="B515">
            <v>113857.36299999998</v>
          </cell>
          <cell r="C515">
            <v>7.5275249623625584E-2</v>
          </cell>
          <cell r="D515">
            <v>152742.402</v>
          </cell>
          <cell r="E515">
            <v>6.3755739821728108E-2</v>
          </cell>
          <cell r="F515">
            <v>217641.13200000001</v>
          </cell>
          <cell r="G515">
            <v>7.2451347332062321E-2</v>
          </cell>
          <cell r="H515">
            <v>484240.897</v>
          </cell>
          <cell r="I515">
            <v>7.0055433907402778E-2</v>
          </cell>
        </row>
        <row r="516">
          <cell r="B516">
            <v>1017354.691</v>
          </cell>
          <cell r="C516">
            <v>0.21126610792832512</v>
          </cell>
          <cell r="D516">
            <v>1389109.13</v>
          </cell>
          <cell r="E516">
            <v>0.19513662795519462</v>
          </cell>
          <cell r="F516">
            <v>1799636.743</v>
          </cell>
          <cell r="G516">
            <v>0.20268043297819419</v>
          </cell>
          <cell r="H516">
            <v>4206100.5640000002</v>
          </cell>
          <cell r="I516">
            <v>0.20208671441493745</v>
          </cell>
        </row>
        <row r="517">
          <cell r="B517">
            <v>453415.76400000002</v>
          </cell>
          <cell r="C517">
            <v>0.2928877710490756</v>
          </cell>
          <cell r="D517">
            <v>549764.054</v>
          </cell>
          <cell r="E517">
            <v>0.26712413364614057</v>
          </cell>
          <cell r="F517">
            <v>641810.10599999991</v>
          </cell>
          <cell r="G517">
            <v>0.27924429977759985</v>
          </cell>
          <cell r="H517">
            <v>1644989.9239999999</v>
          </cell>
          <cell r="I517">
            <v>0.27859682567753224</v>
          </cell>
        </row>
        <row r="518">
          <cell r="B518">
            <v>61128.892000000007</v>
          </cell>
          <cell r="C518">
            <v>0.48092614159935404</v>
          </cell>
          <cell r="D518">
            <v>88322.073000000004</v>
          </cell>
          <cell r="E518">
            <v>0.43988660117088879</v>
          </cell>
          <cell r="F518">
            <v>116121.412</v>
          </cell>
          <cell r="G518">
            <v>0.51917656504111653</v>
          </cell>
          <cell r="H518">
            <v>265572.37700000004</v>
          </cell>
          <cell r="I518">
            <v>0.48149760438456718</v>
          </cell>
        </row>
        <row r="519">
          <cell r="B519">
            <v>675.63800000000003</v>
          </cell>
          <cell r="C519">
            <v>1.7411044449550873E-2</v>
          </cell>
          <cell r="D519">
            <v>1467.7069999999999</v>
          </cell>
          <cell r="E519">
            <v>2.1997641286172889E-2</v>
          </cell>
          <cell r="F519">
            <v>2233.5360000000001</v>
          </cell>
          <cell r="G519">
            <v>2.5462534852244718E-2</v>
          </cell>
          <cell r="H519">
            <v>4376.8809999999994</v>
          </cell>
          <cell r="I519">
            <v>2.2649414805384745E-2</v>
          </cell>
        </row>
        <row r="520">
          <cell r="B520">
            <v>5509.39</v>
          </cell>
          <cell r="C520">
            <v>0.19455675170785716</v>
          </cell>
          <cell r="D520">
            <v>8446.9709999999995</v>
          </cell>
          <cell r="E520">
            <v>0.18016490808518765</v>
          </cell>
          <cell r="F520">
            <v>10634.177</v>
          </cell>
          <cell r="G520">
            <v>0.20639866354334568</v>
          </cell>
          <cell r="H520">
            <v>24590.538</v>
          </cell>
          <cell r="I520">
            <v>0.19404673537438466</v>
          </cell>
        </row>
        <row r="521">
          <cell r="B521">
            <v>73.88</v>
          </cell>
          <cell r="C521">
            <v>4.2802324001658095E-3</v>
          </cell>
          <cell r="D521">
            <v>403.53</v>
          </cell>
          <cell r="E521">
            <v>2.0042223117777827E-2</v>
          </cell>
          <cell r="F521">
            <v>587.64</v>
          </cell>
          <cell r="G521">
            <v>2.2802437583837203E-2</v>
          </cell>
          <cell r="H521">
            <v>1065.05</v>
          </cell>
          <cell r="I521">
            <v>1.6861216444350752E-2</v>
          </cell>
        </row>
        <row r="522">
          <cell r="B522">
            <v>288574.57800000004</v>
          </cell>
          <cell r="C522">
            <v>0.15596901328125537</v>
          </cell>
          <cell r="D522">
            <v>422050.59299999988</v>
          </cell>
          <cell r="E522">
            <v>0.1484787142849926</v>
          </cell>
          <cell r="F522">
            <v>587589.50599999994</v>
          </cell>
          <cell r="G522">
            <v>0.15740428499591372</v>
          </cell>
          <cell r="H522">
            <v>1298214.6769999997</v>
          </cell>
          <cell r="I522">
            <v>0.15407797683138005</v>
          </cell>
        </row>
        <row r="523">
          <cell r="B523">
            <v>206634.58900000004</v>
          </cell>
          <cell r="C523">
            <v>0.18829861297470629</v>
          </cell>
          <cell r="D523">
            <v>316364.13199999993</v>
          </cell>
          <cell r="E523">
            <v>0.18547059915988831</v>
          </cell>
          <cell r="F523">
            <v>437433.05600000004</v>
          </cell>
          <cell r="G523">
            <v>0.19654371453018266</v>
          </cell>
          <cell r="H523">
            <v>960431.777</v>
          </cell>
          <cell r="I523">
            <v>0.19098848547576516</v>
          </cell>
        </row>
        <row r="524">
          <cell r="B524">
            <v>1341.96</v>
          </cell>
          <cell r="C524">
            <v>1.2384943033839624E-2</v>
          </cell>
          <cell r="D524">
            <v>2290.0700000000002</v>
          </cell>
          <cell r="E524">
            <v>1.2879711897862975E-2</v>
          </cell>
          <cell r="F524">
            <v>3227.3100000000004</v>
          </cell>
          <cell r="G524">
            <v>1.3821346597468077E-2</v>
          </cell>
          <cell r="H524">
            <v>6859.34</v>
          </cell>
          <cell r="I524">
            <v>1.3199657711104028E-2</v>
          </cell>
        </row>
        <row r="528">
          <cell r="L528">
            <v>3.0233273324465414E-2</v>
          </cell>
        </row>
        <row r="529">
          <cell r="L529">
            <v>4.4683079858878982E-2</v>
          </cell>
        </row>
        <row r="530">
          <cell r="L530">
            <v>3.819594981047561E-2</v>
          </cell>
        </row>
        <row r="532">
          <cell r="B532">
            <v>1288.3830000000003</v>
          </cell>
          <cell r="C532">
            <v>3.0233282395149611E-2</v>
          </cell>
          <cell r="D532">
            <v>1288.3830000000003</v>
          </cell>
          <cell r="E532">
            <v>3.021702827295996E-2</v>
          </cell>
          <cell r="F532">
            <v>1289.1410000000001</v>
          </cell>
          <cell r="G532">
            <v>3.0233273324465414E-2</v>
          </cell>
          <cell r="H532">
            <v>1289.1410000000001</v>
          </cell>
          <cell r="I532">
            <v>3.0233273324465414E-2</v>
          </cell>
        </row>
        <row r="533">
          <cell r="B533">
            <v>612982.04099999985</v>
          </cell>
          <cell r="C533">
            <v>4.7122788759417694E-2</v>
          </cell>
          <cell r="D533">
            <v>743344.549</v>
          </cell>
          <cell r="E533">
            <v>4.4760177317895875E-2</v>
          </cell>
          <cell r="F533">
            <v>858778.99099999969</v>
          </cell>
          <cell r="G533">
            <v>4.302879718702577E-2</v>
          </cell>
          <cell r="H533">
            <v>2215105.5809999993</v>
          </cell>
          <cell r="I533">
            <v>4.4683079858878982E-2</v>
          </cell>
        </row>
        <row r="534">
          <cell r="B534">
            <v>249841.43300000002</v>
          </cell>
          <cell r="C534">
            <v>3.7188928910503669E-2</v>
          </cell>
          <cell r="D534">
            <v>362159.78599999996</v>
          </cell>
          <cell r="E534">
            <v>3.7148076142553582E-2</v>
          </cell>
          <cell r="F534">
            <v>481393.38499999995</v>
          </cell>
          <cell r="G534">
            <v>3.9592577427266989E-2</v>
          </cell>
          <cell r="H534">
            <v>1093394.6040000001</v>
          </cell>
          <cell r="I534">
            <v>3.819594981047561E-2</v>
          </cell>
        </row>
        <row r="535">
          <cell r="B535">
            <v>9186.7800000000007</v>
          </cell>
          <cell r="C535">
            <v>2.1994304820597915E-2</v>
          </cell>
          <cell r="D535">
            <v>9003.93</v>
          </cell>
          <cell r="E535">
            <v>1.4983228829075976E-2</v>
          </cell>
          <cell r="F535">
            <v>8088.6399999999994</v>
          </cell>
          <cell r="G535">
            <v>1.107037768045083E-2</v>
          </cell>
          <cell r="H535">
            <v>26279.35</v>
          </cell>
          <cell r="I535">
            <v>1.5022959857887057E-2</v>
          </cell>
        </row>
        <row r="536">
          <cell r="B536">
            <v>5149.6299999999992</v>
          </cell>
          <cell r="C536">
            <v>0.11058682271280676</v>
          </cell>
          <cell r="D536">
            <v>6420.6049999999996</v>
          </cell>
          <cell r="E536">
            <v>0.11574425058107785</v>
          </cell>
          <cell r="F536">
            <v>6772.33</v>
          </cell>
          <cell r="G536">
            <v>0.10364759307182968</v>
          </cell>
          <cell r="H536">
            <v>18342.564999999999</v>
          </cell>
          <cell r="I536">
            <v>0.10958720693188294</v>
          </cell>
        </row>
        <row r="537">
          <cell r="B537">
            <v>60228.626000000004</v>
          </cell>
          <cell r="C537">
            <v>7.3123121663113133E-2</v>
          </cell>
          <cell r="D537">
            <v>105178.93</v>
          </cell>
          <cell r="E537">
            <v>8.2252925962942383E-2</v>
          </cell>
          <cell r="F537">
            <v>194375.79299999998</v>
          </cell>
          <cell r="G537">
            <v>0.11291885890366261</v>
          </cell>
          <cell r="H537">
            <v>359783.34899999993</v>
          </cell>
          <cell r="I537">
            <v>9.4091459928729831E-2</v>
          </cell>
        </row>
        <row r="538">
          <cell r="B538">
            <v>0</v>
          </cell>
          <cell r="C538">
            <v>0</v>
          </cell>
          <cell r="D538">
            <v>0</v>
          </cell>
          <cell r="E538">
            <v>0</v>
          </cell>
          <cell r="F538">
            <v>0</v>
          </cell>
          <cell r="G538">
            <v>0</v>
          </cell>
          <cell r="H538">
            <v>0</v>
          </cell>
          <cell r="I538">
            <v>0</v>
          </cell>
        </row>
        <row r="539">
          <cell r="B539">
            <v>0</v>
          </cell>
          <cell r="C539">
            <v>0</v>
          </cell>
          <cell r="D539">
            <v>0</v>
          </cell>
          <cell r="E539">
            <v>0</v>
          </cell>
          <cell r="F539">
            <v>0</v>
          </cell>
          <cell r="G539">
            <v>0</v>
          </cell>
          <cell r="H539">
            <v>0</v>
          </cell>
          <cell r="I539">
            <v>0</v>
          </cell>
        </row>
        <row r="540">
          <cell r="B540">
            <v>0</v>
          </cell>
          <cell r="C540">
            <v>0</v>
          </cell>
          <cell r="D540">
            <v>0</v>
          </cell>
          <cell r="E540">
            <v>0</v>
          </cell>
          <cell r="F540">
            <v>0</v>
          </cell>
          <cell r="G540">
            <v>0</v>
          </cell>
          <cell r="H540">
            <v>0</v>
          </cell>
          <cell r="I540">
            <v>0</v>
          </cell>
        </row>
        <row r="541">
          <cell r="B541">
            <v>118825.06</v>
          </cell>
          <cell r="C541">
            <v>3.6646813264705841E-2</v>
          </cell>
          <cell r="D541">
            <v>149473.06099999999</v>
          </cell>
          <cell r="E541">
            <v>3.1482222850418282E-2</v>
          </cell>
          <cell r="F541">
            <v>158643.81699999998</v>
          </cell>
          <cell r="G541">
            <v>2.7348053492453703E-2</v>
          </cell>
          <cell r="H541">
            <v>426941.93799999997</v>
          </cell>
          <cell r="I541">
            <v>3.0957533130433847E-2</v>
          </cell>
        </row>
        <row r="542">
          <cell r="B542">
            <v>0</v>
          </cell>
          <cell r="C542">
            <v>0</v>
          </cell>
          <cell r="D542">
            <v>0</v>
          </cell>
          <cell r="E542">
            <v>0</v>
          </cell>
          <cell r="F542">
            <v>0</v>
          </cell>
          <cell r="G542">
            <v>0</v>
          </cell>
          <cell r="H542">
            <v>0</v>
          </cell>
          <cell r="I542">
            <v>0</v>
          </cell>
        </row>
        <row r="543">
          <cell r="B543">
            <v>0</v>
          </cell>
          <cell r="C543">
            <v>0</v>
          </cell>
          <cell r="D543">
            <v>0</v>
          </cell>
          <cell r="E543">
            <v>0</v>
          </cell>
          <cell r="F543">
            <v>0</v>
          </cell>
          <cell r="G543">
            <v>0</v>
          </cell>
          <cell r="H543">
            <v>0</v>
          </cell>
          <cell r="I543">
            <v>0</v>
          </cell>
        </row>
        <row r="544">
          <cell r="B544">
            <v>0</v>
          </cell>
          <cell r="C544">
            <v>0</v>
          </cell>
          <cell r="D544">
            <v>0</v>
          </cell>
          <cell r="E544">
            <v>0</v>
          </cell>
          <cell r="F544">
            <v>0</v>
          </cell>
          <cell r="G544">
            <v>0</v>
          </cell>
          <cell r="H544">
            <v>0</v>
          </cell>
          <cell r="I544">
            <v>0</v>
          </cell>
        </row>
        <row r="545">
          <cell r="B545">
            <v>70.385999999999996</v>
          </cell>
          <cell r="C545">
            <v>1.1596671884010215E-2</v>
          </cell>
          <cell r="D545">
            <v>9915.3649999999998</v>
          </cell>
          <cell r="E545">
            <v>0.59742343139192433</v>
          </cell>
          <cell r="F545">
            <v>875.15499999999997</v>
          </cell>
          <cell r="G545">
            <v>8.7374015257094192E-2</v>
          </cell>
          <cell r="H545">
            <v>10860.906000000001</v>
          </cell>
          <cell r="I545">
            <v>0.33231490066586866</v>
          </cell>
        </row>
        <row r="546">
          <cell r="B546">
            <v>0</v>
          </cell>
          <cell r="C546">
            <v>0</v>
          </cell>
          <cell r="D546">
            <v>0</v>
          </cell>
          <cell r="E546">
            <v>0</v>
          </cell>
          <cell r="F546">
            <v>0</v>
          </cell>
          <cell r="G546">
            <v>0</v>
          </cell>
          <cell r="H546">
            <v>0</v>
          </cell>
          <cell r="I546">
            <v>0</v>
          </cell>
        </row>
        <row r="547">
          <cell r="B547">
            <v>0</v>
          </cell>
          <cell r="C547">
            <v>0</v>
          </cell>
          <cell r="D547">
            <v>0</v>
          </cell>
          <cell r="E547">
            <v>0</v>
          </cell>
          <cell r="F547">
            <v>0</v>
          </cell>
          <cell r="G547">
            <v>0</v>
          </cell>
          <cell r="H547">
            <v>0</v>
          </cell>
          <cell r="I547">
            <v>0</v>
          </cell>
        </row>
        <row r="548">
          <cell r="B548">
            <v>0</v>
          </cell>
          <cell r="C548">
            <v>0</v>
          </cell>
          <cell r="D548">
            <v>0</v>
          </cell>
          <cell r="E548">
            <v>0</v>
          </cell>
          <cell r="F548">
            <v>0</v>
          </cell>
          <cell r="G548">
            <v>0</v>
          </cell>
          <cell r="H548">
            <v>0</v>
          </cell>
          <cell r="I548">
            <v>0</v>
          </cell>
        </row>
        <row r="549">
          <cell r="B549">
            <v>2050.6150000000002</v>
          </cell>
          <cell r="C549">
            <v>0.35579742910216378</v>
          </cell>
          <cell r="D549">
            <v>3061.3310000000001</v>
          </cell>
          <cell r="E549">
            <v>0.34678390720563079</v>
          </cell>
          <cell r="F549">
            <v>2490.2460000000001</v>
          </cell>
          <cell r="G549">
            <v>0.35522298810305997</v>
          </cell>
          <cell r="H549">
            <v>7602.192</v>
          </cell>
          <cell r="I549">
            <v>0.35192750902306491</v>
          </cell>
        </row>
        <row r="550">
          <cell r="B550">
            <v>54330.335999999996</v>
          </cell>
          <cell r="C550">
            <v>3.5919763964105254E-2</v>
          </cell>
          <cell r="D550">
            <v>79106.563999999998</v>
          </cell>
          <cell r="E550">
            <v>3.3019629431877619E-2</v>
          </cell>
          <cell r="F550">
            <v>110147.40399999999</v>
          </cell>
          <cell r="G550">
            <v>3.6667369589535995E-2</v>
          </cell>
          <cell r="H550">
            <v>243584.304</v>
          </cell>
          <cell r="I550">
            <v>3.5239493845875443E-2</v>
          </cell>
        </row>
        <row r="551">
          <cell r="B551">
            <v>170705.65099999998</v>
          </cell>
          <cell r="C551">
            <v>3.5449110135514182E-2</v>
          </cell>
          <cell r="D551">
            <v>250151.47499999995</v>
          </cell>
          <cell r="E551">
            <v>3.5140302698549078E-2</v>
          </cell>
          <cell r="F551">
            <v>339629.25800000003</v>
          </cell>
          <cell r="G551">
            <v>3.8250055368814408E-2</v>
          </cell>
          <cell r="H551">
            <v>760486.38399999996</v>
          </cell>
          <cell r="I551">
            <v>3.6538402342359312E-2</v>
          </cell>
        </row>
        <row r="552">
          <cell r="B552">
            <v>34293.876000000004</v>
          </cell>
          <cell r="C552">
            <v>2.2152421022294647E-2</v>
          </cell>
          <cell r="D552">
            <v>44476.220999999998</v>
          </cell>
          <cell r="E552">
            <v>2.1610492566833565E-2</v>
          </cell>
          <cell r="F552">
            <v>53510.815999999999</v>
          </cell>
          <cell r="G552">
            <v>2.3281949294279247E-2</v>
          </cell>
          <cell r="H552">
            <v>132280.913</v>
          </cell>
          <cell r="I552">
            <v>2.2403202549662431E-2</v>
          </cell>
        </row>
        <row r="553">
          <cell r="B553">
            <v>0</v>
          </cell>
          <cell r="C553">
            <v>0</v>
          </cell>
          <cell r="D553">
            <v>0</v>
          </cell>
          <cell r="E553">
            <v>0</v>
          </cell>
          <cell r="F553">
            <v>0</v>
          </cell>
          <cell r="G553">
            <v>0</v>
          </cell>
          <cell r="H553">
            <v>0</v>
          </cell>
          <cell r="I553">
            <v>0</v>
          </cell>
        </row>
        <row r="554">
          <cell r="B554">
            <v>75.599999999999994</v>
          </cell>
          <cell r="C554">
            <v>1.9481955727564846E-3</v>
          </cell>
          <cell r="D554">
            <v>172.7</v>
          </cell>
          <cell r="E554">
            <v>2.5883862720025579E-3</v>
          </cell>
          <cell r="F554">
            <v>227.8</v>
          </cell>
          <cell r="G554">
            <v>2.5969428920515933E-3</v>
          </cell>
          <cell r="H554">
            <v>476.1</v>
          </cell>
          <cell r="I554">
            <v>2.4637147751660781E-3</v>
          </cell>
        </row>
        <row r="555">
          <cell r="B555">
            <v>779.71399999999994</v>
          </cell>
          <cell r="C555">
            <v>2.7534558835214086E-2</v>
          </cell>
          <cell r="D555">
            <v>2198.9520000000002</v>
          </cell>
          <cell r="E555">
            <v>4.6901307576850876E-2</v>
          </cell>
          <cell r="F555">
            <v>3061.1840000000002</v>
          </cell>
          <cell r="G555">
            <v>5.9414497845980289E-2</v>
          </cell>
          <cell r="H555">
            <v>6039.85</v>
          </cell>
          <cell r="I555">
            <v>4.7661144081149312E-2</v>
          </cell>
        </row>
        <row r="556">
          <cell r="B556">
            <v>83.307000000000002</v>
          </cell>
          <cell r="C556">
            <v>4.826384956153399E-3</v>
          </cell>
          <cell r="D556">
            <v>147.57499999999999</v>
          </cell>
          <cell r="E556">
            <v>7.3296435868611069E-3</v>
          </cell>
          <cell r="F556">
            <v>130.49200000000002</v>
          </cell>
          <cell r="G556">
            <v>5.0635349622048954E-3</v>
          </cell>
          <cell r="H556">
            <v>361.37400000000002</v>
          </cell>
          <cell r="I556">
            <v>5.7210508721288285E-3</v>
          </cell>
        </row>
        <row r="557">
          <cell r="B557">
            <v>76102.362999999998</v>
          </cell>
          <cell r="C557">
            <v>4.1131864586775611E-2</v>
          </cell>
          <cell r="D557">
            <v>116912.442</v>
          </cell>
          <cell r="E557">
            <v>4.1130161549325847E-2</v>
          </cell>
          <cell r="F557">
            <v>169153.73900000003</v>
          </cell>
          <cell r="G557">
            <v>4.5313136245289598E-2</v>
          </cell>
          <cell r="H557">
            <v>362168.54399999999</v>
          </cell>
          <cell r="I557">
            <v>4.2983797302644927E-2</v>
          </cell>
        </row>
        <row r="558">
          <cell r="B558">
            <v>57916.555999999997</v>
          </cell>
          <cell r="C558">
            <v>5.2777258714763874E-2</v>
          </cell>
          <cell r="D558">
            <v>84131.852999999988</v>
          </cell>
          <cell r="E558">
            <v>4.9322864402155581E-2</v>
          </cell>
          <cell r="F558">
            <v>110988.76199999999</v>
          </cell>
          <cell r="G558">
            <v>4.9868530179361617E-2</v>
          </cell>
          <cell r="H558">
            <v>253037.17099999997</v>
          </cell>
          <cell r="I558">
            <v>5.0318187314997806E-2</v>
          </cell>
        </row>
        <row r="559">
          <cell r="B559">
            <v>1454.2350000000001</v>
          </cell>
          <cell r="C559">
            <v>1.3421128523067578E-2</v>
          </cell>
          <cell r="D559">
            <v>2111.732</v>
          </cell>
          <cell r="E559">
            <v>1.1876711089834797E-2</v>
          </cell>
          <cell r="F559">
            <v>2556.4650000000001</v>
          </cell>
          <cell r="G559">
            <v>1.0948371501125155E-2</v>
          </cell>
          <cell r="H559">
            <v>6122.4320000000007</v>
          </cell>
          <cell r="I559">
            <v>1.1781600964452856E-2</v>
          </cell>
        </row>
        <row r="563">
          <cell r="L563">
            <v>8.671701601665241E-2</v>
          </cell>
        </row>
        <row r="564">
          <cell r="L564">
            <v>4.0809556896091441E-2</v>
          </cell>
        </row>
        <row r="565">
          <cell r="L565">
            <v>5.0311854731300364E-2</v>
          </cell>
        </row>
        <row r="567">
          <cell r="B567">
            <v>3696.7759999999985</v>
          </cell>
          <cell r="C567">
            <v>8.674879500863604E-2</v>
          </cell>
          <cell r="D567">
            <v>3704.3289999999984</v>
          </cell>
          <cell r="E567">
            <v>8.6879300740032597E-2</v>
          </cell>
          <cell r="F567">
            <v>3697.5969999999988</v>
          </cell>
          <cell r="G567">
            <v>8.671701601665241E-2</v>
          </cell>
          <cell r="H567">
            <v>3697.5969999999988</v>
          </cell>
          <cell r="I567">
            <v>8.671701601665241E-2</v>
          </cell>
        </row>
        <row r="568">
          <cell r="B568">
            <v>472033.92500000005</v>
          </cell>
          <cell r="C568">
            <v>3.628744962701741E-2</v>
          </cell>
          <cell r="D568">
            <v>671270.58700000017</v>
          </cell>
          <cell r="E568">
            <v>4.0420274209084242E-2</v>
          </cell>
          <cell r="F568">
            <v>879776.20500000007</v>
          </cell>
          <cell r="G568">
            <v>4.4080854668830882E-2</v>
          </cell>
          <cell r="H568">
            <v>2023080.7170000002</v>
          </cell>
          <cell r="I568">
            <v>4.0809556896091441E-2</v>
          </cell>
        </row>
        <row r="569">
          <cell r="B569">
            <v>303217.52799999999</v>
          </cell>
          <cell r="C569">
            <v>4.5133967404080072E-2</v>
          </cell>
          <cell r="D569">
            <v>484626.73600000003</v>
          </cell>
          <cell r="E569">
            <v>4.9709966665501669E-2</v>
          </cell>
          <cell r="F569">
            <v>652379.39199999988</v>
          </cell>
          <cell r="G569">
            <v>5.3655456004476174E-2</v>
          </cell>
          <cell r="H569">
            <v>1440223.656</v>
          </cell>
          <cell r="I569">
            <v>5.0311854731300364E-2</v>
          </cell>
        </row>
        <row r="570">
          <cell r="B570">
            <v>2843.14</v>
          </cell>
          <cell r="C570">
            <v>6.8068341472893382E-3</v>
          </cell>
          <cell r="D570">
            <v>4302.8180000000002</v>
          </cell>
          <cell r="E570">
            <v>7.1602185605471203E-3</v>
          </cell>
          <cell r="F570">
            <v>6408.9189999999999</v>
          </cell>
          <cell r="G570">
            <v>8.7714564937266658E-3</v>
          </cell>
          <cell r="H570">
            <v>13554.877</v>
          </cell>
          <cell r="I570">
            <v>7.7488359890787468E-3</v>
          </cell>
        </row>
        <row r="571">
          <cell r="B571">
            <v>2549.5869999999995</v>
          </cell>
          <cell r="C571">
            <v>5.475164731444334E-2</v>
          </cell>
          <cell r="D571">
            <v>3195.0219999999999</v>
          </cell>
          <cell r="E571">
            <v>5.7596663706933622E-2</v>
          </cell>
          <cell r="F571">
            <v>4767.9219999999996</v>
          </cell>
          <cell r="G571">
            <v>7.29709921480826E-2</v>
          </cell>
          <cell r="H571">
            <v>10512.530999999999</v>
          </cell>
          <cell r="I571">
            <v>6.2806859895267325E-2</v>
          </cell>
        </row>
        <row r="572">
          <cell r="B572">
            <v>17189.894</v>
          </cell>
          <cell r="C572">
            <v>2.0870120967694306E-2</v>
          </cell>
          <cell r="D572">
            <v>22117.769</v>
          </cell>
          <cell r="E572">
            <v>1.7296726787603398E-2</v>
          </cell>
          <cell r="F572">
            <v>21179.67</v>
          </cell>
          <cell r="G572">
            <v>1.2303919801145896E-2</v>
          </cell>
          <cell r="H572">
            <v>60487.332999999999</v>
          </cell>
          <cell r="I572">
            <v>1.5818801745506126E-2</v>
          </cell>
        </row>
        <row r="573">
          <cell r="B573">
            <v>0</v>
          </cell>
          <cell r="C573">
            <v>0</v>
          </cell>
          <cell r="D573">
            <v>0</v>
          </cell>
          <cell r="E573">
            <v>0</v>
          </cell>
          <cell r="F573">
            <v>0</v>
          </cell>
          <cell r="G573">
            <v>0</v>
          </cell>
          <cell r="H573">
            <v>0</v>
          </cell>
          <cell r="I573">
            <v>0</v>
          </cell>
        </row>
        <row r="574">
          <cell r="B574">
            <v>0</v>
          </cell>
          <cell r="C574">
            <v>0</v>
          </cell>
          <cell r="D574">
            <v>0</v>
          </cell>
          <cell r="E574">
            <v>0</v>
          </cell>
          <cell r="F574">
            <v>0</v>
          </cell>
          <cell r="G574">
            <v>0</v>
          </cell>
          <cell r="H574">
            <v>0</v>
          </cell>
          <cell r="I574">
            <v>0</v>
          </cell>
        </row>
        <row r="575">
          <cell r="B575">
            <v>0</v>
          </cell>
          <cell r="C575">
            <v>0</v>
          </cell>
          <cell r="D575">
            <v>0</v>
          </cell>
          <cell r="E575">
            <v>0</v>
          </cell>
          <cell r="F575">
            <v>0</v>
          </cell>
          <cell r="G575">
            <v>0</v>
          </cell>
          <cell r="H575">
            <v>0</v>
          </cell>
          <cell r="I575">
            <v>0</v>
          </cell>
        </row>
        <row r="576">
          <cell r="B576">
            <v>242182.76</v>
          </cell>
          <cell r="C576">
            <v>7.4691537135778197E-2</v>
          </cell>
          <cell r="D576">
            <v>400437.09100000001</v>
          </cell>
          <cell r="E576">
            <v>8.4340613968126518E-2</v>
          </cell>
          <cell r="F576">
            <v>543368.38599999994</v>
          </cell>
          <cell r="G576">
            <v>9.3669378154436572E-2</v>
          </cell>
          <cell r="H576">
            <v>1185988.237</v>
          </cell>
          <cell r="I576">
            <v>8.5995932634831337E-2</v>
          </cell>
        </row>
        <row r="577">
          <cell r="B577">
            <v>0</v>
          </cell>
          <cell r="C577">
            <v>0</v>
          </cell>
          <cell r="D577">
            <v>0</v>
          </cell>
          <cell r="E577">
            <v>0</v>
          </cell>
          <cell r="F577">
            <v>0</v>
          </cell>
          <cell r="G577">
            <v>0</v>
          </cell>
          <cell r="H577">
            <v>0</v>
          </cell>
          <cell r="I577">
            <v>0</v>
          </cell>
        </row>
        <row r="578">
          <cell r="B578">
            <v>0</v>
          </cell>
          <cell r="C578">
            <v>0</v>
          </cell>
          <cell r="D578">
            <v>0</v>
          </cell>
          <cell r="E578">
            <v>0</v>
          </cell>
          <cell r="F578">
            <v>0</v>
          </cell>
          <cell r="G578">
            <v>0</v>
          </cell>
          <cell r="H578">
            <v>0</v>
          </cell>
          <cell r="I578">
            <v>0</v>
          </cell>
        </row>
        <row r="579">
          <cell r="B579">
            <v>0</v>
          </cell>
          <cell r="C579">
            <v>0</v>
          </cell>
          <cell r="D579">
            <v>0</v>
          </cell>
          <cell r="E579">
            <v>0</v>
          </cell>
          <cell r="F579">
            <v>0</v>
          </cell>
          <cell r="G579">
            <v>0</v>
          </cell>
          <cell r="H579">
            <v>0</v>
          </cell>
          <cell r="I579">
            <v>0</v>
          </cell>
        </row>
        <row r="580">
          <cell r="B580">
            <v>0</v>
          </cell>
          <cell r="C580">
            <v>0</v>
          </cell>
          <cell r="D580">
            <v>0</v>
          </cell>
          <cell r="E580">
            <v>0</v>
          </cell>
          <cell r="F580">
            <v>0</v>
          </cell>
          <cell r="G580">
            <v>0</v>
          </cell>
          <cell r="H580">
            <v>0</v>
          </cell>
          <cell r="I580">
            <v>0</v>
          </cell>
        </row>
        <row r="581">
          <cell r="B581">
            <v>0</v>
          </cell>
          <cell r="C581">
            <v>0</v>
          </cell>
          <cell r="D581">
            <v>4.84</v>
          </cell>
          <cell r="E581">
            <v>2.2069735644413182E-5</v>
          </cell>
          <cell r="F581">
            <v>21.78</v>
          </cell>
          <cell r="G581">
            <v>7.7436090159668138E-5</v>
          </cell>
          <cell r="H581">
            <v>26.62</v>
          </cell>
          <cell r="I581">
            <v>3.535362867422614E-5</v>
          </cell>
        </row>
        <row r="582">
          <cell r="B582">
            <v>0</v>
          </cell>
          <cell r="C582">
            <v>0</v>
          </cell>
          <cell r="D582">
            <v>0</v>
          </cell>
          <cell r="E582">
            <v>0</v>
          </cell>
          <cell r="F582">
            <v>0</v>
          </cell>
          <cell r="G582">
            <v>0</v>
          </cell>
          <cell r="H582">
            <v>0</v>
          </cell>
          <cell r="I582">
            <v>0</v>
          </cell>
        </row>
        <row r="583">
          <cell r="B583">
            <v>0</v>
          </cell>
          <cell r="C583">
            <v>0</v>
          </cell>
          <cell r="D583">
            <v>0</v>
          </cell>
          <cell r="E583">
            <v>0</v>
          </cell>
          <cell r="F583">
            <v>0</v>
          </cell>
          <cell r="G583">
            <v>0</v>
          </cell>
          <cell r="H583">
            <v>0</v>
          </cell>
          <cell r="I583">
            <v>0</v>
          </cell>
        </row>
        <row r="584">
          <cell r="B584">
            <v>23.907</v>
          </cell>
          <cell r="C584">
            <v>4.1480478478629233E-3</v>
          </cell>
          <cell r="D584">
            <v>103.29900000000001</v>
          </cell>
          <cell r="E584">
            <v>1.1701586934060529E-2</v>
          </cell>
          <cell r="F584">
            <v>108.465</v>
          </cell>
          <cell r="G584">
            <v>1.5472070391679535E-2</v>
          </cell>
          <cell r="H584">
            <v>235.67099999999999</v>
          </cell>
          <cell r="I584">
            <v>1.0909893880472201E-2</v>
          </cell>
        </row>
        <row r="585">
          <cell r="B585">
            <v>38428.239999999998</v>
          </cell>
          <cell r="C585">
            <v>2.5406309107972171E-2</v>
          </cell>
          <cell r="D585">
            <v>54465.897000000004</v>
          </cell>
          <cell r="E585">
            <v>2.273444382712432E-2</v>
          </cell>
          <cell r="F585">
            <v>76524.25</v>
          </cell>
          <cell r="G585">
            <v>2.54744356690608E-2</v>
          </cell>
          <cell r="H585">
            <v>169418.38699999999</v>
          </cell>
          <cell r="I585">
            <v>2.4509864174436475E-2</v>
          </cell>
        </row>
        <row r="586">
          <cell r="B586">
            <v>220021.25200000001</v>
          </cell>
          <cell r="C586">
            <v>4.5690096072459378E-2</v>
          </cell>
          <cell r="D586">
            <v>356328.78946460865</v>
          </cell>
          <cell r="E586">
            <v>5.0055677353067443E-2</v>
          </cell>
          <cell r="F586">
            <v>481830.09700000001</v>
          </cell>
          <cell r="G586">
            <v>5.4265136040226584E-2</v>
          </cell>
          <cell r="H586">
            <v>1058180.1384646087</v>
          </cell>
          <cell r="I586">
            <v>5.0841425255436737E-2</v>
          </cell>
        </row>
        <row r="587">
          <cell r="B587">
            <v>37631.870999999999</v>
          </cell>
          <cell r="C587">
            <v>2.4308627296858488E-2</v>
          </cell>
          <cell r="D587">
            <v>60222.292999999991</v>
          </cell>
          <cell r="E587">
            <v>2.9261330795936388E-2</v>
          </cell>
          <cell r="F587">
            <v>82593.59</v>
          </cell>
          <cell r="G587">
            <v>3.5935534498529965E-2</v>
          </cell>
          <cell r="H587">
            <v>180447.75399999999</v>
          </cell>
          <cell r="I587">
            <v>3.0560777747985903E-2</v>
          </cell>
        </row>
        <row r="588">
          <cell r="B588">
            <v>386.5</v>
          </cell>
          <cell r="C588">
            <v>3.0407545048935338E-3</v>
          </cell>
          <cell r="D588">
            <v>806.3</v>
          </cell>
          <cell r="E588">
            <v>4.0157636078592442E-3</v>
          </cell>
          <cell r="F588">
            <v>1102.49</v>
          </cell>
          <cell r="G588">
            <v>4.9292112568539957E-3</v>
          </cell>
          <cell r="H588">
            <v>2295.29</v>
          </cell>
          <cell r="I588">
            <v>4.1614894171311092E-3</v>
          </cell>
        </row>
        <row r="589">
          <cell r="B589">
            <v>4359.1629999999996</v>
          </cell>
          <cell r="C589">
            <v>0.11233468330058037</v>
          </cell>
          <cell r="D589">
            <v>7704.692</v>
          </cell>
          <cell r="E589">
            <v>0.11547607992361281</v>
          </cell>
          <cell r="F589">
            <v>11463.1</v>
          </cell>
          <cell r="G589">
            <v>0.13068049194853651</v>
          </cell>
          <cell r="H589">
            <v>23526.955000000002</v>
          </cell>
          <cell r="I589">
            <v>0.12174691587516789</v>
          </cell>
        </row>
        <row r="590">
          <cell r="B590">
            <v>1975.69</v>
          </cell>
          <cell r="C590">
            <v>6.9768854407057102E-2</v>
          </cell>
          <cell r="D590">
            <v>3234.2350000000001</v>
          </cell>
          <cell r="E590">
            <v>6.8982792944464577E-2</v>
          </cell>
          <cell r="F590">
            <v>4180.01</v>
          </cell>
          <cell r="G590">
            <v>8.1129783489387139E-2</v>
          </cell>
          <cell r="H590">
            <v>9389.9350000000013</v>
          </cell>
          <cell r="I590">
            <v>7.4097046275590758E-2</v>
          </cell>
        </row>
        <row r="591">
          <cell r="B591">
            <v>2311.6859999999997</v>
          </cell>
          <cell r="C591">
            <v>0.1339273594505915</v>
          </cell>
          <cell r="D591">
            <v>2898.4199999999996</v>
          </cell>
          <cell r="E591">
            <v>0.14395653440643719</v>
          </cell>
          <cell r="F591">
            <v>4329.08</v>
          </cell>
          <cell r="G591">
            <v>0.16798307891810965</v>
          </cell>
          <cell r="H591">
            <v>9539.1859999999997</v>
          </cell>
          <cell r="I591">
            <v>0.15101852481002814</v>
          </cell>
        </row>
        <row r="592">
          <cell r="B592">
            <v>90093.013000000006</v>
          </cell>
          <cell r="C592">
            <v>4.8693542024846395E-2</v>
          </cell>
          <cell r="D592">
            <v>148639.75999999995</v>
          </cell>
          <cell r="E592">
            <v>5.2291930925991777E-2</v>
          </cell>
          <cell r="F592">
            <v>196045.29699999999</v>
          </cell>
          <cell r="G592">
            <v>5.2516883787057538E-2</v>
          </cell>
          <cell r="H592">
            <v>434778.06999999995</v>
          </cell>
          <cell r="I592">
            <v>5.1601423541949486E-2</v>
          </cell>
        </row>
        <row r="593">
          <cell r="B593">
            <v>69104.750999999989</v>
          </cell>
          <cell r="C593">
            <v>6.2972655382794812E-2</v>
          </cell>
          <cell r="D593">
            <v>108742.65946460872</v>
          </cell>
          <cell r="E593">
            <v>6.375111513950224E-2</v>
          </cell>
          <cell r="F593">
            <v>147907.77100000001</v>
          </cell>
          <cell r="G593">
            <v>6.6456666503547521E-2</v>
          </cell>
          <cell r="H593">
            <v>325755.1814646087</v>
          </cell>
          <cell r="I593">
            <v>6.4778665422904558E-2</v>
          </cell>
        </row>
        <row r="594">
          <cell r="B594">
            <v>14158.578</v>
          </cell>
          <cell r="C594">
            <v>0.13066945510311406</v>
          </cell>
          <cell r="D594">
            <v>24080.43</v>
          </cell>
          <cell r="E594">
            <v>0.1354321050346306</v>
          </cell>
          <cell r="F594">
            <v>34208.759000000005</v>
          </cell>
          <cell r="G594">
            <v>0.14650316046746531</v>
          </cell>
          <cell r="H594">
            <v>72447.767000000007</v>
          </cell>
          <cell r="I594">
            <v>0.13941366462864035</v>
          </cell>
        </row>
        <row r="598">
          <cell r="L598">
            <v>2.9381182265614737E-2</v>
          </cell>
        </row>
        <row r="599">
          <cell r="L599">
            <v>3.6435982672900331E-2</v>
          </cell>
        </row>
        <row r="600">
          <cell r="L600">
            <v>4.6887582215204338E-2</v>
          </cell>
        </row>
        <row r="602">
          <cell r="B602">
            <v>1269.4109999999996</v>
          </cell>
          <cell r="C602">
            <v>2.9788084163256765E-2</v>
          </cell>
          <cell r="D602">
            <v>1243.8049999999994</v>
          </cell>
          <cell r="E602">
            <v>2.9171520309604314E-2</v>
          </cell>
          <cell r="F602">
            <v>1252.8079999999995</v>
          </cell>
          <cell r="G602">
            <v>2.9381182265614737E-2</v>
          </cell>
          <cell r="H602">
            <v>1252.8079999999995</v>
          </cell>
          <cell r="I602">
            <v>2.9381182265614737E-2</v>
          </cell>
        </row>
        <row r="603">
          <cell r="B603">
            <v>451977.82199999999</v>
          </cell>
          <cell r="C603">
            <v>3.4745643437289045E-2</v>
          </cell>
          <cell r="D603">
            <v>631608.3189999999</v>
          </cell>
          <cell r="E603">
            <v>3.8032027532764134E-2</v>
          </cell>
          <cell r="F603">
            <v>722680.321</v>
          </cell>
          <cell r="G603">
            <v>3.6209624698846053E-2</v>
          </cell>
          <cell r="H603">
            <v>1806266.4619999998</v>
          </cell>
          <cell r="I603">
            <v>3.6435982672900331E-2</v>
          </cell>
        </row>
        <row r="604">
          <cell r="B604">
            <v>305123.58500000002</v>
          </cell>
          <cell r="C604">
            <v>4.5417684229673086E-2</v>
          </cell>
          <cell r="D604">
            <v>475796.46300000005</v>
          </cell>
          <cell r="E604">
            <v>4.8804212723611677E-2</v>
          </cell>
          <cell r="F604">
            <v>561280.62100000004</v>
          </cell>
          <cell r="G604">
            <v>4.6162965960504419E-2</v>
          </cell>
          <cell r="H604">
            <v>1342200.6690000002</v>
          </cell>
          <cell r="I604">
            <v>4.6887582215204338E-2</v>
          </cell>
        </row>
        <row r="605">
          <cell r="B605">
            <v>56558.593999999997</v>
          </cell>
          <cell r="C605">
            <v>0.13540837558539992</v>
          </cell>
          <cell r="D605">
            <v>65299.452000000005</v>
          </cell>
          <cell r="E605">
            <v>0.10866328722338611</v>
          </cell>
          <cell r="F605">
            <v>68559.474000000002</v>
          </cell>
          <cell r="G605">
            <v>9.3832742062083252E-2</v>
          </cell>
          <cell r="H605">
            <v>190417.52000000002</v>
          </cell>
          <cell r="I605">
            <v>0.10885485216333</v>
          </cell>
        </row>
        <row r="606">
          <cell r="B606">
            <v>5186.8779999999997</v>
          </cell>
          <cell r="C606">
            <v>0.11138671279663931</v>
          </cell>
          <cell r="D606">
            <v>7141.8980000000001</v>
          </cell>
          <cell r="E606">
            <v>0.12874699996908373</v>
          </cell>
          <cell r="F606">
            <v>8551.3300000000017</v>
          </cell>
          <cell r="G606">
            <v>0.13087442166328714</v>
          </cell>
          <cell r="H606">
            <v>20880.106</v>
          </cell>
          <cell r="I606">
            <v>0.12474768370626739</v>
          </cell>
        </row>
        <row r="607">
          <cell r="B607">
            <v>0</v>
          </cell>
          <cell r="C607">
            <v>0</v>
          </cell>
          <cell r="D607">
            <v>0</v>
          </cell>
          <cell r="E607">
            <v>0</v>
          </cell>
          <cell r="F607">
            <v>0</v>
          </cell>
          <cell r="G607">
            <v>0</v>
          </cell>
          <cell r="H607">
            <v>0</v>
          </cell>
          <cell r="I607">
            <v>0</v>
          </cell>
        </row>
        <row r="608">
          <cell r="B608">
            <v>206.637</v>
          </cell>
          <cell r="C608">
            <v>0.13856936985026322</v>
          </cell>
          <cell r="D608">
            <v>187.68199999999999</v>
          </cell>
          <cell r="E608">
            <v>0.14061294242632658</v>
          </cell>
          <cell r="F608">
            <v>148.06800000000001</v>
          </cell>
          <cell r="G608">
            <v>2.745180342263185E-2</v>
          </cell>
          <cell r="H608">
            <v>542.38699999999994</v>
          </cell>
          <cell r="I608">
            <v>6.5986204124406922E-2</v>
          </cell>
        </row>
        <row r="609">
          <cell r="B609">
            <v>0</v>
          </cell>
          <cell r="C609">
            <v>0</v>
          </cell>
          <cell r="D609">
            <v>0</v>
          </cell>
          <cell r="E609">
            <v>0</v>
          </cell>
          <cell r="F609">
            <v>0</v>
          </cell>
          <cell r="G609">
            <v>0</v>
          </cell>
          <cell r="H609">
            <v>0</v>
          </cell>
          <cell r="I609">
            <v>0</v>
          </cell>
        </row>
        <row r="610">
          <cell r="B610">
            <v>0</v>
          </cell>
          <cell r="C610">
            <v>0</v>
          </cell>
          <cell r="D610">
            <v>0</v>
          </cell>
          <cell r="E610">
            <v>0</v>
          </cell>
          <cell r="F610">
            <v>0</v>
          </cell>
          <cell r="G610">
            <v>0</v>
          </cell>
          <cell r="H610">
            <v>0</v>
          </cell>
          <cell r="I610">
            <v>0</v>
          </cell>
        </row>
        <row r="611">
          <cell r="B611">
            <v>159356.745</v>
          </cell>
          <cell r="C611">
            <v>4.9147182223062594E-2</v>
          </cell>
          <cell r="D611">
            <v>302972.54700000002</v>
          </cell>
          <cell r="E611">
            <v>6.3812496903457597E-2</v>
          </cell>
          <cell r="F611">
            <v>369912.33300000004</v>
          </cell>
          <cell r="G611">
            <v>6.376789503496598E-2</v>
          </cell>
          <cell r="H611">
            <v>832241.625</v>
          </cell>
          <cell r="I611">
            <v>6.0345787999078242E-2</v>
          </cell>
        </row>
        <row r="612">
          <cell r="B612">
            <v>0</v>
          </cell>
          <cell r="C612">
            <v>0</v>
          </cell>
          <cell r="D612">
            <v>0</v>
          </cell>
          <cell r="E612">
            <v>0</v>
          </cell>
          <cell r="F612">
            <v>0</v>
          </cell>
          <cell r="G612">
            <v>0</v>
          </cell>
          <cell r="H612">
            <v>0</v>
          </cell>
          <cell r="I612">
            <v>0</v>
          </cell>
        </row>
        <row r="613">
          <cell r="B613">
            <v>0</v>
          </cell>
          <cell r="C613">
            <v>0</v>
          </cell>
          <cell r="D613">
            <v>0</v>
          </cell>
          <cell r="E613">
            <v>0</v>
          </cell>
          <cell r="F613">
            <v>0</v>
          </cell>
          <cell r="G613">
            <v>0</v>
          </cell>
          <cell r="H613">
            <v>0</v>
          </cell>
          <cell r="I613">
            <v>0</v>
          </cell>
        </row>
        <row r="614">
          <cell r="B614">
            <v>0</v>
          </cell>
          <cell r="C614">
            <v>0</v>
          </cell>
          <cell r="D614">
            <v>0</v>
          </cell>
          <cell r="E614">
            <v>0</v>
          </cell>
          <cell r="F614">
            <v>0</v>
          </cell>
          <cell r="G614">
            <v>0</v>
          </cell>
          <cell r="H614">
            <v>0</v>
          </cell>
          <cell r="I614">
            <v>0</v>
          </cell>
        </row>
        <row r="615">
          <cell r="B615">
            <v>0</v>
          </cell>
          <cell r="C615">
            <v>0</v>
          </cell>
          <cell r="D615">
            <v>0</v>
          </cell>
          <cell r="E615">
            <v>0</v>
          </cell>
          <cell r="F615">
            <v>0</v>
          </cell>
          <cell r="G615">
            <v>0</v>
          </cell>
          <cell r="H615">
            <v>0</v>
          </cell>
          <cell r="I615">
            <v>0</v>
          </cell>
        </row>
        <row r="616">
          <cell r="B616">
            <v>31751.017</v>
          </cell>
          <cell r="C616">
            <v>0.12579907437812074</v>
          </cell>
          <cell r="D616">
            <v>30005.548999999999</v>
          </cell>
          <cell r="E616">
            <v>0.1368211847717947</v>
          </cell>
          <cell r="F616">
            <v>34816.887000000002</v>
          </cell>
          <cell r="G616">
            <v>0.12378712584072442</v>
          </cell>
          <cell r="H616">
            <v>96573.453000000009</v>
          </cell>
          <cell r="I616">
            <v>0.12825777600112059</v>
          </cell>
        </row>
        <row r="617">
          <cell r="B617">
            <v>365</v>
          </cell>
          <cell r="C617">
            <v>1.0912616855776884E-3</v>
          </cell>
          <cell r="D617">
            <v>30</v>
          </cell>
          <cell r="E617">
            <v>8.3234193085948648E-5</v>
          </cell>
          <cell r="F617">
            <v>30</v>
          </cell>
          <cell r="G617">
            <v>6.5602186921500766E-5</v>
          </cell>
          <cell r="H617">
            <v>425</v>
          </cell>
          <cell r="I617">
            <v>3.6885769989029497E-4</v>
          </cell>
        </row>
        <row r="618">
          <cell r="B618">
            <v>0</v>
          </cell>
          <cell r="C618">
            <v>0</v>
          </cell>
          <cell r="D618">
            <v>0</v>
          </cell>
          <cell r="E618">
            <v>0</v>
          </cell>
          <cell r="F618">
            <v>0</v>
          </cell>
          <cell r="G618">
            <v>0</v>
          </cell>
          <cell r="H618">
            <v>0</v>
          </cell>
          <cell r="I618">
            <v>0</v>
          </cell>
        </row>
        <row r="619">
          <cell r="B619">
            <v>52.983000000000004</v>
          </cell>
          <cell r="C619">
            <v>9.1929568378851904E-3</v>
          </cell>
          <cell r="D619">
            <v>727.15099999999995</v>
          </cell>
          <cell r="E619">
            <v>8.237079391561436E-2</v>
          </cell>
          <cell r="F619">
            <v>791.31299999999999</v>
          </cell>
          <cell r="G619">
            <v>0.11287742993455131</v>
          </cell>
          <cell r="H619">
            <v>1571.4470000000001</v>
          </cell>
          <cell r="I619">
            <v>7.27468377899122E-2</v>
          </cell>
        </row>
        <row r="620">
          <cell r="B620">
            <v>51645.731000000007</v>
          </cell>
          <cell r="C620">
            <v>3.4144873819180396E-2</v>
          </cell>
          <cell r="D620">
            <v>69432.183999999994</v>
          </cell>
          <cell r="E620">
            <v>2.8981476004013296E-2</v>
          </cell>
          <cell r="F620">
            <v>78471.216</v>
          </cell>
          <cell r="G620">
            <v>2.6122568256010018E-2</v>
          </cell>
          <cell r="H620">
            <v>199549.13099999999</v>
          </cell>
          <cell r="I620">
            <v>2.8868897783431449E-2</v>
          </cell>
        </row>
        <row r="621">
          <cell r="B621">
            <v>246897.48199999999</v>
          </cell>
          <cell r="C621">
            <v>5.127127297970429E-2</v>
          </cell>
          <cell r="D621">
            <v>404086.09793165117</v>
          </cell>
          <cell r="E621">
            <v>5.6764437617622579E-2</v>
          </cell>
          <cell r="F621">
            <v>487754.30599999998</v>
          </cell>
          <cell r="G621">
            <v>5.4932338046322388E-2</v>
          </cell>
          <cell r="H621">
            <v>1138737.8859316511</v>
          </cell>
          <cell r="I621">
            <v>5.4711910579924777E-2</v>
          </cell>
        </row>
        <row r="622">
          <cell r="B622">
            <v>17494.517</v>
          </cell>
          <cell r="C622">
            <v>1.1300732123883899E-2</v>
          </cell>
          <cell r="D622">
            <v>62391.648610471304</v>
          </cell>
          <cell r="E622">
            <v>3.0315396142335964E-2</v>
          </cell>
          <cell r="F622">
            <v>61289.337999999996</v>
          </cell>
          <cell r="G622">
            <v>2.6666296017536756E-2</v>
          </cell>
          <cell r="H622">
            <v>141175.50361047129</v>
          </cell>
          <cell r="I622">
            <v>2.3909597618486263E-2</v>
          </cell>
        </row>
        <row r="623">
          <cell r="B623">
            <v>1420</v>
          </cell>
          <cell r="C623">
            <v>1.1171724183567447E-2</v>
          </cell>
          <cell r="D623">
            <v>1453</v>
          </cell>
          <cell r="E623">
            <v>7.2366420962662568E-3</v>
          </cell>
          <cell r="F623">
            <v>1399</v>
          </cell>
          <cell r="G623">
            <v>6.2549016756058918E-3</v>
          </cell>
          <cell r="H623">
            <v>4272</v>
          </cell>
          <cell r="I623">
            <v>7.7453754383908328E-3</v>
          </cell>
        </row>
        <row r="624">
          <cell r="B624">
            <v>299</v>
          </cell>
          <cell r="C624">
            <v>7.7051650298173143E-3</v>
          </cell>
          <cell r="D624">
            <v>474.78</v>
          </cell>
          <cell r="E624">
            <v>7.1158890227062789E-3</v>
          </cell>
          <cell r="F624">
            <v>568.78</v>
          </cell>
          <cell r="G624">
            <v>6.4841491577748243E-3</v>
          </cell>
          <cell r="H624">
            <v>1342.56</v>
          </cell>
          <cell r="I624">
            <v>6.9474583250303916E-3</v>
          </cell>
        </row>
        <row r="625">
          <cell r="B625">
            <v>178.95</v>
          </cell>
          <cell r="C625">
            <v>6.3193803158101049E-3</v>
          </cell>
          <cell r="D625">
            <v>382.88</v>
          </cell>
          <cell r="E625">
            <v>8.1664232075209734E-3</v>
          </cell>
          <cell r="F625">
            <v>477.04</v>
          </cell>
          <cell r="G625">
            <v>9.2588658677317144E-3</v>
          </cell>
          <cell r="H625">
            <v>1038.8699999999999</v>
          </cell>
          <cell r="I625">
            <v>8.1978414615567572E-3</v>
          </cell>
        </row>
        <row r="626">
          <cell r="B626">
            <v>2594.92</v>
          </cell>
          <cell r="C626">
            <v>0.15033650053922934</v>
          </cell>
          <cell r="D626">
            <v>3853.3200000000006</v>
          </cell>
          <cell r="E626">
            <v>0.19138378604861017</v>
          </cell>
          <cell r="F626">
            <v>4763.6400000000003</v>
          </cell>
          <cell r="G626">
            <v>0.18484549004810813</v>
          </cell>
          <cell r="H626">
            <v>11211.880000000001</v>
          </cell>
          <cell r="I626">
            <v>0.17749958727579676</v>
          </cell>
        </row>
        <row r="627">
          <cell r="B627">
            <v>122424.74299999999</v>
          </cell>
          <cell r="C627">
            <v>6.6168220704878836E-2</v>
          </cell>
          <cell r="D627">
            <v>202631.07352391383</v>
          </cell>
          <cell r="E627">
            <v>7.1286243332013374E-2</v>
          </cell>
          <cell r="F627">
            <v>257670.71600000001</v>
          </cell>
          <cell r="G627">
            <v>6.9025185783976789E-2</v>
          </cell>
          <cell r="H627">
            <v>582726.53252391377</v>
          </cell>
          <cell r="I627">
            <v>6.9160614779623278E-2</v>
          </cell>
        </row>
        <row r="628">
          <cell r="B628">
            <v>101153.13199999998</v>
          </cell>
          <cell r="C628">
            <v>9.217718362557091E-2</v>
          </cell>
          <cell r="D628">
            <v>131139.05979726603</v>
          </cell>
          <cell r="E628">
            <v>7.6881155395528089E-2</v>
          </cell>
          <cell r="F628">
            <v>159298.98799999998</v>
          </cell>
          <cell r="G628">
            <v>7.1574871612855404E-2</v>
          </cell>
          <cell r="H628">
            <v>391591.17979726603</v>
          </cell>
          <cell r="I628">
            <v>7.7870607935068253E-2</v>
          </cell>
        </row>
        <row r="629">
          <cell r="B629">
            <v>1332.22</v>
          </cell>
          <cell r="C629">
            <v>1.2295052615980972E-2</v>
          </cell>
          <cell r="D629">
            <v>1760.336</v>
          </cell>
          <cell r="E629">
            <v>9.9004050196878322E-3</v>
          </cell>
          <cell r="F629">
            <v>2286.8040000000001</v>
          </cell>
          <cell r="G629">
            <v>9.7935155545876874E-3</v>
          </cell>
          <cell r="H629">
            <v>5379.3600000000006</v>
          </cell>
          <cell r="I629">
            <v>1.035168262614254E-2</v>
          </cell>
        </row>
        <row r="633">
          <cell r="L633">
            <v>0.10777637395139368</v>
          </cell>
        </row>
        <row r="634">
          <cell r="L634">
            <v>0.18526881077254148</v>
          </cell>
        </row>
        <row r="635">
          <cell r="L635">
            <v>0.23011227676784402</v>
          </cell>
        </row>
        <row r="637">
          <cell r="B637">
            <v>4591.4340000000011</v>
          </cell>
          <cell r="C637">
            <v>0.10774289999223163</v>
          </cell>
          <cell r="D637">
            <v>4594.5960000000014</v>
          </cell>
          <cell r="E637">
            <v>0.10775913469428636</v>
          </cell>
          <cell r="F637">
            <v>4595.5640000000012</v>
          </cell>
          <cell r="G637">
            <v>0.10777637395139368</v>
          </cell>
          <cell r="H637">
            <v>4595.5640000000012</v>
          </cell>
          <cell r="I637">
            <v>0.10777637395139368</v>
          </cell>
        </row>
        <row r="638">
          <cell r="B638">
            <v>2433977.9761999999</v>
          </cell>
          <cell r="C638">
            <v>0.18711124037245261</v>
          </cell>
          <cell r="D638">
            <v>3066793.3700000015</v>
          </cell>
          <cell r="E638">
            <v>0.18466566442602314</v>
          </cell>
          <cell r="F638">
            <v>3683689.036199999</v>
          </cell>
          <cell r="G638">
            <v>0.18456984870362328</v>
          </cell>
          <cell r="H638">
            <v>9184460.3824000005</v>
          </cell>
          <cell r="I638">
            <v>0.18526881077254148</v>
          </cell>
        </row>
        <row r="639">
          <cell r="B639">
            <v>1585309.6380000003</v>
          </cell>
          <cell r="C639">
            <v>0.23597354018025632</v>
          </cell>
          <cell r="D639">
            <v>2295954.2149999999</v>
          </cell>
          <cell r="E639">
            <v>0.23550456261490291</v>
          </cell>
          <cell r="F639">
            <v>2705914.1850000001</v>
          </cell>
          <cell r="G639">
            <v>0.22255003957138414</v>
          </cell>
          <cell r="H639">
            <v>6587178.0380000006</v>
          </cell>
          <cell r="I639">
            <v>0.23011227676784402</v>
          </cell>
        </row>
        <row r="640">
          <cell r="B640">
            <v>48465.873</v>
          </cell>
          <cell r="C640">
            <v>0.11603338538186245</v>
          </cell>
          <cell r="D640">
            <v>73547.462</v>
          </cell>
          <cell r="E640">
            <v>0.12238860730189705</v>
          </cell>
          <cell r="F640">
            <v>87239.527000000002</v>
          </cell>
          <cell r="G640">
            <v>0.11939887453934007</v>
          </cell>
          <cell r="H640">
            <v>209252.86199999999</v>
          </cell>
          <cell r="I640">
            <v>0.11962234020148824</v>
          </cell>
        </row>
        <row r="641">
          <cell r="B641">
            <v>4214.3310000000001</v>
          </cell>
          <cell r="C641">
            <v>9.050154577126622E-2</v>
          </cell>
          <cell r="D641">
            <v>4034.7959999999998</v>
          </cell>
          <cell r="E641">
            <v>7.2735270160293394E-2</v>
          </cell>
          <cell r="F641">
            <v>4174.1289999999999</v>
          </cell>
          <cell r="G641">
            <v>6.3883246094228033E-2</v>
          </cell>
          <cell r="H641">
            <v>12423.256000000001</v>
          </cell>
          <cell r="I641">
            <v>7.4222439775448873E-2</v>
          </cell>
        </row>
        <row r="642">
          <cell r="B642">
            <v>0</v>
          </cell>
          <cell r="C642">
            <v>0</v>
          </cell>
          <cell r="D642">
            <v>0</v>
          </cell>
          <cell r="E642">
            <v>0</v>
          </cell>
          <cell r="F642">
            <v>0</v>
          </cell>
          <cell r="G642">
            <v>0</v>
          </cell>
          <cell r="H642">
            <v>0</v>
          </cell>
          <cell r="I642">
            <v>0</v>
          </cell>
        </row>
        <row r="643">
          <cell r="B643">
            <v>0</v>
          </cell>
          <cell r="C643">
            <v>0</v>
          </cell>
          <cell r="D643">
            <v>0</v>
          </cell>
          <cell r="E643">
            <v>0</v>
          </cell>
          <cell r="F643">
            <v>0</v>
          </cell>
          <cell r="G643">
            <v>0</v>
          </cell>
          <cell r="H643">
            <v>0</v>
          </cell>
          <cell r="I643">
            <v>0</v>
          </cell>
        </row>
        <row r="644">
          <cell r="B644">
            <v>0</v>
          </cell>
          <cell r="C644">
            <v>0</v>
          </cell>
          <cell r="D644">
            <v>0</v>
          </cell>
          <cell r="E644">
            <v>0</v>
          </cell>
          <cell r="F644">
            <v>0</v>
          </cell>
          <cell r="G644">
            <v>0</v>
          </cell>
          <cell r="H644">
            <v>0</v>
          </cell>
          <cell r="I644">
            <v>0</v>
          </cell>
        </row>
        <row r="645">
          <cell r="B645">
            <v>0</v>
          </cell>
          <cell r="C645">
            <v>0</v>
          </cell>
          <cell r="D645">
            <v>0</v>
          </cell>
          <cell r="E645">
            <v>0</v>
          </cell>
          <cell r="F645">
            <v>0</v>
          </cell>
          <cell r="G645">
            <v>0</v>
          </cell>
          <cell r="H645">
            <v>0</v>
          </cell>
          <cell r="I645">
            <v>0</v>
          </cell>
        </row>
        <row r="646">
          <cell r="B646">
            <v>1072161.7170000002</v>
          </cell>
          <cell r="C646">
            <v>0.33066518319002236</v>
          </cell>
          <cell r="D646">
            <v>1634974.541</v>
          </cell>
          <cell r="E646">
            <v>0.34436059922879575</v>
          </cell>
          <cell r="F646">
            <v>1977676.686</v>
          </cell>
          <cell r="G646">
            <v>0.34092477615756417</v>
          </cell>
          <cell r="H646">
            <v>4684812.9440000001</v>
          </cell>
          <cell r="I646">
            <v>0.33969549256078319</v>
          </cell>
        </row>
        <row r="647">
          <cell r="B647">
            <v>0</v>
          </cell>
          <cell r="C647">
            <v>0</v>
          </cell>
          <cell r="D647">
            <v>0</v>
          </cell>
          <cell r="E647">
            <v>0</v>
          </cell>
          <cell r="F647">
            <v>0</v>
          </cell>
          <cell r="G647">
            <v>0</v>
          </cell>
          <cell r="H647">
            <v>0</v>
          </cell>
          <cell r="I647">
            <v>0</v>
          </cell>
        </row>
        <row r="648">
          <cell r="B648">
            <v>0</v>
          </cell>
          <cell r="C648">
            <v>0</v>
          </cell>
          <cell r="D648">
            <v>121</v>
          </cell>
          <cell r="E648">
            <v>0.78150229283730555</v>
          </cell>
          <cell r="F648">
            <v>88.4</v>
          </cell>
          <cell r="G648">
            <v>0.63530392537334879</v>
          </cell>
          <cell r="H648">
            <v>209.4</v>
          </cell>
          <cell r="I648">
            <v>0.68757634264549428</v>
          </cell>
        </row>
        <row r="649">
          <cell r="B649">
            <v>35954.660000000003</v>
          </cell>
          <cell r="C649">
            <v>0.64637273780211391</v>
          </cell>
          <cell r="D649">
            <v>9491.8410000000003</v>
          </cell>
          <cell r="E649">
            <v>0.26214998682737772</v>
          </cell>
          <cell r="F649">
            <v>8287</v>
          </cell>
          <cell r="G649">
            <v>0.20988243620347671</v>
          </cell>
          <cell r="H649">
            <v>53733.501000000004</v>
          </cell>
          <cell r="I649">
            <v>0.40918936172408199</v>
          </cell>
        </row>
        <row r="650">
          <cell r="B650">
            <v>1221.114</v>
          </cell>
          <cell r="C650">
            <v>0.20118856577971828</v>
          </cell>
          <cell r="D650">
            <v>2092.5150000000003</v>
          </cell>
          <cell r="E650">
            <v>0.12607881722347819</v>
          </cell>
          <cell r="F650">
            <v>1771.038</v>
          </cell>
          <cell r="G650">
            <v>0.17681747945551768</v>
          </cell>
          <cell r="H650">
            <v>5084.6670000000004</v>
          </cell>
          <cell r="I650">
            <v>0.15557731638815589</v>
          </cell>
        </row>
        <row r="651">
          <cell r="B651">
            <v>11271.262030501752</v>
          </cell>
          <cell r="C651">
            <v>4.4657288631428031E-2</v>
          </cell>
          <cell r="D651">
            <v>5752.3480530826664</v>
          </cell>
          <cell r="E651">
            <v>2.6229917534336636E-2</v>
          </cell>
          <cell r="F651">
            <v>8955.0736471539658</v>
          </cell>
          <cell r="G651">
            <v>3.1838654285008386E-2</v>
          </cell>
          <cell r="H651">
            <v>25978.683730738383</v>
          </cell>
          <cell r="I651">
            <v>3.4501906012835634E-2</v>
          </cell>
        </row>
        <row r="652">
          <cell r="B652">
            <v>109246</v>
          </cell>
          <cell r="C652">
            <v>0.32661910713046621</v>
          </cell>
          <cell r="D652">
            <v>94150.85</v>
          </cell>
          <cell r="E652">
            <v>0.261219000936873</v>
          </cell>
          <cell r="F652">
            <v>89482.669999999984</v>
          </cell>
          <cell r="G652">
            <v>0.19567529478583229</v>
          </cell>
          <cell r="H652">
            <v>292879.52</v>
          </cell>
          <cell r="I652">
            <v>0.25419027315805565</v>
          </cell>
        </row>
        <row r="653">
          <cell r="B653">
            <v>0</v>
          </cell>
          <cell r="C653">
            <v>0</v>
          </cell>
          <cell r="D653">
            <v>0</v>
          </cell>
          <cell r="E653">
            <v>0</v>
          </cell>
          <cell r="F653">
            <v>0</v>
          </cell>
          <cell r="G653">
            <v>0</v>
          </cell>
          <cell r="H653">
            <v>0</v>
          </cell>
          <cell r="I653">
            <v>0</v>
          </cell>
        </row>
        <row r="654">
          <cell r="B654">
            <v>134.23499999999999</v>
          </cell>
          <cell r="C654">
            <v>2.3290801976738169E-2</v>
          </cell>
          <cell r="D654">
            <v>1222.1150000000002</v>
          </cell>
          <cell r="E654">
            <v>0.13843972270708704</v>
          </cell>
          <cell r="F654">
            <v>652.25400000000002</v>
          </cell>
          <cell r="G654">
            <v>9.3041255716171514E-2</v>
          </cell>
          <cell r="H654">
            <v>2008.6040000000003</v>
          </cell>
          <cell r="I654">
            <v>9.2984102786902029E-2</v>
          </cell>
        </row>
        <row r="655">
          <cell r="B655">
            <v>302640.44596949825</v>
          </cell>
          <cell r="C655">
            <v>0.20008662168435568</v>
          </cell>
          <cell r="D655">
            <v>470566.74694691721</v>
          </cell>
          <cell r="E655">
            <v>0.19641782958935411</v>
          </cell>
          <cell r="F655">
            <v>527587.40735284612</v>
          </cell>
          <cell r="G655">
            <v>0.17563048926865213</v>
          </cell>
          <cell r="H655">
            <v>1300794.6002692615</v>
          </cell>
          <cell r="I655">
            <v>0.18818676966532558</v>
          </cell>
        </row>
        <row r="656">
          <cell r="B656">
            <v>596195.3955756647</v>
          </cell>
          <cell r="C656">
            <v>0.12380724431933529</v>
          </cell>
          <cell r="D656">
            <v>816395.22430835792</v>
          </cell>
          <cell r="E656">
            <v>0.11468401417119599</v>
          </cell>
          <cell r="F656">
            <v>903493.61851347552</v>
          </cell>
          <cell r="G656">
            <v>0.10175413371927726</v>
          </cell>
          <cell r="H656">
            <v>2316084.2383974981</v>
          </cell>
          <cell r="I656">
            <v>0.11127880727627154</v>
          </cell>
        </row>
        <row r="657">
          <cell r="B657">
            <v>440827.25799999997</v>
          </cell>
          <cell r="C657">
            <v>0.28475611847782106</v>
          </cell>
          <cell r="D657">
            <v>579386.20699999994</v>
          </cell>
          <cell r="E657">
            <v>0.28151720263507529</v>
          </cell>
          <cell r="F657">
            <v>622200.6</v>
          </cell>
          <cell r="G657">
            <v>0.27071242606485618</v>
          </cell>
          <cell r="H657">
            <v>1642414.0649999999</v>
          </cell>
          <cell r="I657">
            <v>0.27816057611130512</v>
          </cell>
        </row>
        <row r="658">
          <cell r="B658">
            <v>11148.5</v>
          </cell>
          <cell r="C658">
            <v>8.770983595809978E-2</v>
          </cell>
          <cell r="D658">
            <v>18694.2</v>
          </cell>
          <cell r="E658">
            <v>9.310614912320761E-2</v>
          </cell>
          <cell r="F658">
            <v>16486.849999999999</v>
          </cell>
          <cell r="G658">
            <v>7.3712384339144385E-2</v>
          </cell>
          <cell r="H658">
            <v>46329.55</v>
          </cell>
          <cell r="I658">
            <v>8.3998070843094574E-2</v>
          </cell>
        </row>
        <row r="659">
          <cell r="B659">
            <v>1493.4</v>
          </cell>
          <cell r="C659">
            <v>3.8484593496753108E-2</v>
          </cell>
          <cell r="D659">
            <v>2479.6</v>
          </cell>
          <cell r="E659">
            <v>3.716365141897824E-2</v>
          </cell>
          <cell r="F659">
            <v>3147.51</v>
          </cell>
          <cell r="G659">
            <v>3.5881930299215582E-2</v>
          </cell>
          <cell r="H659">
            <v>7120.51</v>
          </cell>
          <cell r="I659">
            <v>3.6847102906359612E-2</v>
          </cell>
        </row>
        <row r="660">
          <cell r="B660">
            <v>13380.39</v>
          </cell>
          <cell r="C660">
            <v>0.47251060734206413</v>
          </cell>
          <cell r="D660">
            <v>22426.639999999999</v>
          </cell>
          <cell r="E660">
            <v>0.47833638049184646</v>
          </cell>
          <cell r="F660">
            <v>19740.599999999999</v>
          </cell>
          <cell r="G660">
            <v>0.38314516088492506</v>
          </cell>
          <cell r="H660">
            <v>55547.63</v>
          </cell>
          <cell r="I660">
            <v>0.4383326732942659</v>
          </cell>
        </row>
        <row r="661">
          <cell r="B661">
            <v>2725.9169999999999</v>
          </cell>
          <cell r="C661">
            <v>0.15792580215975613</v>
          </cell>
          <cell r="D661">
            <v>2107.9760000000001</v>
          </cell>
          <cell r="E661">
            <v>0.1046973591032162</v>
          </cell>
          <cell r="F661">
            <v>2339.0940000000001</v>
          </cell>
          <cell r="G661">
            <v>9.0764830402505117E-2</v>
          </cell>
          <cell r="H661">
            <v>7172.9870000000001</v>
          </cell>
          <cell r="I661">
            <v>0.11355831778744113</v>
          </cell>
        </row>
        <row r="662">
          <cell r="B662">
            <v>77214.578794900648</v>
          </cell>
          <cell r="C662">
            <v>4.1732995848194211E-2</v>
          </cell>
          <cell r="D662">
            <v>114905.92018204539</v>
          </cell>
          <cell r="E662">
            <v>4.0424260918794842E-2</v>
          </cell>
          <cell r="F662">
            <v>143888.99108408429</v>
          </cell>
          <cell r="G662">
            <v>3.8545180826244523E-2</v>
          </cell>
          <cell r="H662">
            <v>336009.49006103037</v>
          </cell>
          <cell r="I662">
            <v>3.9879122722895607E-2</v>
          </cell>
        </row>
        <row r="663">
          <cell r="B663">
            <v>46774.35778076412</v>
          </cell>
          <cell r="C663">
            <v>4.2623777246221559E-2</v>
          </cell>
          <cell r="D663">
            <v>72817.740126312565</v>
          </cell>
          <cell r="E663">
            <v>4.2689889670224176E-2</v>
          </cell>
          <cell r="F663">
            <v>91721.552429391275</v>
          </cell>
          <cell r="G663">
            <v>4.1211550818298144E-2</v>
          </cell>
          <cell r="H663">
            <v>211313.65033646795</v>
          </cell>
          <cell r="I663">
            <v>4.2021177354398837E-2</v>
          </cell>
        </row>
        <row r="664">
          <cell r="B664">
            <v>2630.9939999999997</v>
          </cell>
          <cell r="C664">
            <v>2.4281432242670306E-2</v>
          </cell>
          <cell r="D664">
            <v>3576.9410000000003</v>
          </cell>
          <cell r="E664">
            <v>2.0117275697098293E-2</v>
          </cell>
          <cell r="F664">
            <v>3968.4209999999998</v>
          </cell>
          <cell r="G664">
            <v>1.6995244363160297E-2</v>
          </cell>
          <cell r="H664">
            <v>10176.356</v>
          </cell>
          <cell r="I664">
            <v>1.9582702701184038E-2</v>
          </cell>
        </row>
        <row r="668">
          <cell r="L668">
            <v>0.25338129446123919</v>
          </cell>
        </row>
        <row r="669">
          <cell r="L669">
            <v>0.15690355681888835</v>
          </cell>
        </row>
        <row r="670">
          <cell r="L670">
            <v>0.13315612190449042</v>
          </cell>
        </row>
        <row r="672">
          <cell r="B672">
            <v>10805.585999999996</v>
          </cell>
          <cell r="C672">
            <v>0.2535646100445868</v>
          </cell>
          <cell r="D672">
            <v>10807.338999999996</v>
          </cell>
          <cell r="E672">
            <v>0.25346940165964826</v>
          </cell>
          <cell r="F672">
            <v>10804.129999999996</v>
          </cell>
          <cell r="G672">
            <v>0.25338129446123919</v>
          </cell>
          <cell r="H672">
            <v>10804.129999999996</v>
          </cell>
          <cell r="I672">
            <v>0.25338129446123919</v>
          </cell>
        </row>
        <row r="673">
          <cell r="B673">
            <v>1882168.7109999997</v>
          </cell>
          <cell r="C673">
            <v>0.1446910882304927</v>
          </cell>
          <cell r="D673">
            <v>2629374.2090000003</v>
          </cell>
          <cell r="E673">
            <v>0.15832665483088412</v>
          </cell>
          <cell r="F673">
            <v>3266746.8820000007</v>
          </cell>
          <cell r="G673">
            <v>0.16367911944754002</v>
          </cell>
          <cell r="H673">
            <v>7778289.8020000011</v>
          </cell>
          <cell r="I673">
            <v>0.15690355681888835</v>
          </cell>
        </row>
        <row r="674">
          <cell r="B674">
            <v>928284.05700000003</v>
          </cell>
          <cell r="C674">
            <v>0.13817519932543348</v>
          </cell>
          <cell r="D674">
            <v>1315178.2490000001</v>
          </cell>
          <cell r="E674">
            <v>0.13490272422151889</v>
          </cell>
          <cell r="F674">
            <v>1568255.5830000001</v>
          </cell>
          <cell r="G674">
            <v>0.12898241340742819</v>
          </cell>
          <cell r="H674">
            <v>3811717.889</v>
          </cell>
          <cell r="I674">
            <v>0.13315612190449042</v>
          </cell>
        </row>
        <row r="675">
          <cell r="B675">
            <v>30977.26</v>
          </cell>
          <cell r="C675">
            <v>7.4163449973430828E-2</v>
          </cell>
          <cell r="D675">
            <v>78215.929999999993</v>
          </cell>
          <cell r="E675">
            <v>0.13015729545531657</v>
          </cell>
          <cell r="F675">
            <v>103959.75000000001</v>
          </cell>
          <cell r="G675">
            <v>0.14228271947635801</v>
          </cell>
          <cell r="H675">
            <v>213152.94</v>
          </cell>
          <cell r="I675">
            <v>0.121851874616785</v>
          </cell>
        </row>
        <row r="676">
          <cell r="B676">
            <v>1326.12</v>
          </cell>
          <cell r="C676">
            <v>2.8478045478200823E-2</v>
          </cell>
          <cell r="D676">
            <v>1638.14</v>
          </cell>
          <cell r="E676">
            <v>2.9530750863335602E-2</v>
          </cell>
          <cell r="F676">
            <v>2237.297</v>
          </cell>
          <cell r="G676">
            <v>3.424086673815737E-2</v>
          </cell>
          <cell r="H676">
            <v>5201.5570000000007</v>
          </cell>
          <cell r="I676">
            <v>3.1076575349575388E-2</v>
          </cell>
        </row>
        <row r="677">
          <cell r="B677">
            <v>0</v>
          </cell>
          <cell r="C677">
            <v>0</v>
          </cell>
          <cell r="D677">
            <v>0</v>
          </cell>
          <cell r="E677">
            <v>0</v>
          </cell>
          <cell r="F677">
            <v>0</v>
          </cell>
          <cell r="G677">
            <v>0</v>
          </cell>
          <cell r="H677">
            <v>0</v>
          </cell>
          <cell r="I677">
            <v>0</v>
          </cell>
        </row>
        <row r="678">
          <cell r="B678">
            <v>0</v>
          </cell>
          <cell r="C678">
            <v>0</v>
          </cell>
          <cell r="D678">
            <v>0</v>
          </cell>
          <cell r="E678">
            <v>0</v>
          </cell>
          <cell r="F678">
            <v>0</v>
          </cell>
          <cell r="G678">
            <v>0</v>
          </cell>
          <cell r="H678">
            <v>0</v>
          </cell>
          <cell r="I678">
            <v>0</v>
          </cell>
        </row>
        <row r="679">
          <cell r="B679">
            <v>165.47</v>
          </cell>
          <cell r="C679">
            <v>0.2491245185981458</v>
          </cell>
          <cell r="D679">
            <v>289.96000000000004</v>
          </cell>
          <cell r="E679">
            <v>0.35464905081598885</v>
          </cell>
          <cell r="F679">
            <v>648.12</v>
          </cell>
          <cell r="G679">
            <v>0.55773176004075509</v>
          </cell>
          <cell r="H679">
            <v>1103.5500000000002</v>
          </cell>
          <cell r="I679">
            <v>0.41739996754753561</v>
          </cell>
        </row>
        <row r="680">
          <cell r="B680">
            <v>6.92</v>
          </cell>
          <cell r="C680">
            <v>0.19372900335946247</v>
          </cell>
          <cell r="D680">
            <v>1.55</v>
          </cell>
          <cell r="E680">
            <v>0.20261437908496735</v>
          </cell>
          <cell r="F680">
            <v>1.1200000000000001</v>
          </cell>
          <cell r="G680">
            <v>0.19243986254295534</v>
          </cell>
          <cell r="H680">
            <v>9.59</v>
          </cell>
          <cell r="I680">
            <v>0.194958324862777</v>
          </cell>
        </row>
        <row r="681">
          <cell r="B681">
            <v>813510.35199999996</v>
          </cell>
          <cell r="C681">
            <v>0.25089456684178502</v>
          </cell>
          <cell r="D681">
            <v>1093008.246</v>
          </cell>
          <cell r="E681">
            <v>0.23021090855908016</v>
          </cell>
          <cell r="F681">
            <v>1287975.4509999999</v>
          </cell>
          <cell r="G681">
            <v>0.22202958928374239</v>
          </cell>
          <cell r="H681">
            <v>3194494.0489999996</v>
          </cell>
          <cell r="I681">
            <v>0.23163256301350107</v>
          </cell>
        </row>
        <row r="682">
          <cell r="B682">
            <v>0</v>
          </cell>
          <cell r="C682">
            <v>0</v>
          </cell>
          <cell r="D682">
            <v>0</v>
          </cell>
          <cell r="E682">
            <v>0</v>
          </cell>
          <cell r="F682">
            <v>0</v>
          </cell>
          <cell r="G682">
            <v>0</v>
          </cell>
          <cell r="H682">
            <v>0</v>
          </cell>
          <cell r="I682">
            <v>0</v>
          </cell>
        </row>
        <row r="683">
          <cell r="B683">
            <v>0</v>
          </cell>
          <cell r="C683">
            <v>0</v>
          </cell>
          <cell r="D683">
            <v>0</v>
          </cell>
          <cell r="E683">
            <v>0</v>
          </cell>
          <cell r="F683">
            <v>0</v>
          </cell>
          <cell r="G683">
            <v>0</v>
          </cell>
          <cell r="H683">
            <v>0</v>
          </cell>
          <cell r="I683">
            <v>0</v>
          </cell>
        </row>
        <row r="684">
          <cell r="B684">
            <v>454</v>
          </cell>
          <cell r="C684">
            <v>8.1617576960026795E-3</v>
          </cell>
          <cell r="D684">
            <v>884</v>
          </cell>
          <cell r="E684">
            <v>2.441471452749808E-2</v>
          </cell>
          <cell r="F684">
            <v>1312</v>
          </cell>
          <cell r="G684">
            <v>3.3228642005425538E-2</v>
          </cell>
          <cell r="H684">
            <v>2650</v>
          </cell>
          <cell r="I684">
            <v>2.0180181607165653E-2</v>
          </cell>
        </row>
        <row r="685">
          <cell r="B685">
            <v>0</v>
          </cell>
          <cell r="C685">
            <v>0</v>
          </cell>
          <cell r="D685">
            <v>0</v>
          </cell>
          <cell r="E685">
            <v>0</v>
          </cell>
          <cell r="F685">
            <v>0</v>
          </cell>
          <cell r="G685">
            <v>0</v>
          </cell>
          <cell r="H685">
            <v>0</v>
          </cell>
          <cell r="I685">
            <v>0</v>
          </cell>
        </row>
        <row r="686">
          <cell r="B686">
            <v>2051.4</v>
          </cell>
          <cell r="C686">
            <v>8.127746622392502E-3</v>
          </cell>
          <cell r="D686">
            <v>2051.4</v>
          </cell>
          <cell r="E686">
            <v>9.3541024175514895E-3</v>
          </cell>
          <cell r="F686">
            <v>1241.8599999999999</v>
          </cell>
          <cell r="G686">
            <v>4.4152792895172386E-3</v>
          </cell>
          <cell r="H686">
            <v>5344.66</v>
          </cell>
          <cell r="I686">
            <v>7.0981639755818724E-3</v>
          </cell>
        </row>
        <row r="687">
          <cell r="B687">
            <v>0</v>
          </cell>
          <cell r="C687">
            <v>0</v>
          </cell>
          <cell r="D687">
            <v>0</v>
          </cell>
          <cell r="E687">
            <v>0</v>
          </cell>
          <cell r="F687">
            <v>35698</v>
          </cell>
          <cell r="G687">
            <v>7.8062228957457819E-2</v>
          </cell>
          <cell r="H687">
            <v>35698</v>
          </cell>
          <cell r="I687">
            <v>3.0982310989844119E-2</v>
          </cell>
        </row>
        <row r="688">
          <cell r="B688">
            <v>0</v>
          </cell>
          <cell r="C688">
            <v>0</v>
          </cell>
          <cell r="D688">
            <v>0</v>
          </cell>
          <cell r="E688">
            <v>0</v>
          </cell>
          <cell r="F688">
            <v>0</v>
          </cell>
          <cell r="G688">
            <v>0</v>
          </cell>
          <cell r="H688">
            <v>0</v>
          </cell>
          <cell r="I688">
            <v>0</v>
          </cell>
        </row>
        <row r="689">
          <cell r="B689">
            <v>2565.4620000000004</v>
          </cell>
          <cell r="C689">
            <v>0.44512733207320504</v>
          </cell>
          <cell r="D689">
            <v>1440.6920000000002</v>
          </cell>
          <cell r="E689">
            <v>0.16319986334045375</v>
          </cell>
          <cell r="F689">
            <v>1619.0139999999999</v>
          </cell>
          <cell r="G689">
            <v>0.2309454531241843</v>
          </cell>
          <cell r="H689">
            <v>5625.1680000000006</v>
          </cell>
          <cell r="I689">
            <v>0.26040533599733551</v>
          </cell>
        </row>
        <row r="690">
          <cell r="B690">
            <v>77227.07299999996</v>
          </cell>
          <cell r="C690">
            <v>5.105763074608493E-2</v>
          </cell>
          <cell r="D690">
            <v>137648.33100000001</v>
          </cell>
          <cell r="E690">
            <v>5.7455369715418717E-2</v>
          </cell>
          <cell r="F690">
            <v>133562.97100000002</v>
          </cell>
          <cell r="G690">
            <v>4.4462262779552023E-2</v>
          </cell>
          <cell r="H690">
            <v>348438.375</v>
          </cell>
          <cell r="I690">
            <v>5.0408797980182413E-2</v>
          </cell>
        </row>
        <row r="691">
          <cell r="B691">
            <v>305582.41700000002</v>
          </cell>
          <cell r="C691">
            <v>6.3457915378030597E-2</v>
          </cell>
          <cell r="D691">
            <v>463270.62900000002</v>
          </cell>
          <cell r="E691">
            <v>6.5078449505073813E-2</v>
          </cell>
          <cell r="F691">
            <v>521908.66299999983</v>
          </cell>
          <cell r="G691">
            <v>5.8778903133292155E-2</v>
          </cell>
          <cell r="H691">
            <v>1290761.7089999998</v>
          </cell>
          <cell r="I691">
            <v>6.201606188330297E-2</v>
          </cell>
        </row>
        <row r="692">
          <cell r="B692">
            <v>192307.27799999999</v>
          </cell>
          <cell r="C692">
            <v>0.12422252264245255</v>
          </cell>
          <cell r="D692">
            <v>259697.08899999998</v>
          </cell>
          <cell r="E692">
            <v>0.12618387725573207</v>
          </cell>
          <cell r="F692">
            <v>288501.62599999993</v>
          </cell>
          <cell r="G692">
            <v>0.12552378621639995</v>
          </cell>
          <cell r="H692">
            <v>740505.9929999999</v>
          </cell>
          <cell r="I692">
            <v>0.12541269465246213</v>
          </cell>
        </row>
        <row r="693">
          <cell r="B693">
            <v>19862.990000000002</v>
          </cell>
          <cell r="C693">
            <v>0.15627031390208335</v>
          </cell>
          <cell r="D693">
            <v>42768.09</v>
          </cell>
          <cell r="E693">
            <v>0.21300575393730484</v>
          </cell>
          <cell r="F693">
            <v>27505.23</v>
          </cell>
          <cell r="G693">
            <v>0.1229753461150289</v>
          </cell>
          <cell r="H693">
            <v>90136.31</v>
          </cell>
          <cell r="I693">
            <v>0.16342218201806696</v>
          </cell>
        </row>
        <row r="694">
          <cell r="B694">
            <v>3473.32</v>
          </cell>
          <cell r="C694">
            <v>8.9506701676806272E-2</v>
          </cell>
          <cell r="D694">
            <v>5013.7529999999997</v>
          </cell>
          <cell r="E694">
            <v>7.5144930147143255E-2</v>
          </cell>
          <cell r="F694">
            <v>6000.7579999999998</v>
          </cell>
          <cell r="G694">
            <v>6.8409244227487842E-2</v>
          </cell>
          <cell r="H694">
            <v>14487.831</v>
          </cell>
          <cell r="I694">
            <v>7.4971399485001325E-2</v>
          </cell>
        </row>
        <row r="695">
          <cell r="B695">
            <v>28.251999999999999</v>
          </cell>
          <cell r="C695">
            <v>9.9768165790593529E-4</v>
          </cell>
          <cell r="D695">
            <v>58.866999999999997</v>
          </cell>
          <cell r="E695">
            <v>1.2555705050071489E-3</v>
          </cell>
          <cell r="F695">
            <v>76.298000000000002</v>
          </cell>
          <cell r="G695">
            <v>1.480867323444982E-3</v>
          </cell>
          <cell r="H695">
            <v>163.417</v>
          </cell>
          <cell r="I695">
            <v>1.2895421545748946E-3</v>
          </cell>
        </row>
        <row r="696">
          <cell r="B696">
            <v>1658.6</v>
          </cell>
          <cell r="C696">
            <v>9.6090869774160967E-2</v>
          </cell>
          <cell r="D696">
            <v>2370.3050000000003</v>
          </cell>
          <cell r="E696">
            <v>0.11772651764970232</v>
          </cell>
          <cell r="F696">
            <v>3248.05</v>
          </cell>
          <cell r="G696">
            <v>0.12603542542063581</v>
          </cell>
          <cell r="H696">
            <v>7276.9549999999999</v>
          </cell>
          <cell r="I696">
            <v>0.11520427520848825</v>
          </cell>
        </row>
        <row r="697">
          <cell r="B697">
            <v>60538.395999999979</v>
          </cell>
          <cell r="C697">
            <v>3.2719839547854741E-2</v>
          </cell>
          <cell r="D697">
            <v>107925.67</v>
          </cell>
          <cell r="E697">
            <v>3.7968587145063917E-2</v>
          </cell>
          <cell r="F697">
            <v>137350.81199999998</v>
          </cell>
          <cell r="G697">
            <v>3.6793724421055544E-2</v>
          </cell>
          <cell r="H697">
            <v>305814.87799999997</v>
          </cell>
          <cell r="I697">
            <v>3.6295489892366486E-2</v>
          </cell>
        </row>
        <row r="698">
          <cell r="B698">
            <v>25448.999000000003</v>
          </cell>
          <cell r="C698">
            <v>2.3190750573199956E-2</v>
          </cell>
          <cell r="D698">
            <v>41689.713999999993</v>
          </cell>
          <cell r="E698">
            <v>2.4440875093844027E-2</v>
          </cell>
          <cell r="F698">
            <v>54264.985000000001</v>
          </cell>
          <cell r="G698">
            <v>2.4381883295131322E-2</v>
          </cell>
          <cell r="H698">
            <v>121403.69799999999</v>
          </cell>
          <cell r="I698">
            <v>2.4141962987317089E-2</v>
          </cell>
        </row>
        <row r="699">
          <cell r="B699">
            <v>2264.5819999999999</v>
          </cell>
          <cell r="C699">
            <v>2.0899817479998362E-2</v>
          </cell>
          <cell r="D699">
            <v>3747.1410000000001</v>
          </cell>
          <cell r="E699">
            <v>2.1074507120162338E-2</v>
          </cell>
          <cell r="F699">
            <v>4960.9040000000005</v>
          </cell>
          <cell r="G699">
            <v>2.1245673214152272E-2</v>
          </cell>
          <cell r="H699">
            <v>10972.627</v>
          </cell>
          <cell r="I699">
            <v>2.1114993657060047E-2</v>
          </cell>
        </row>
        <row r="703">
          <cell r="F703">
            <v>14</v>
          </cell>
          <cell r="G703" t="str">
            <v>Zlínský</v>
          </cell>
          <cell r="K703" t="str">
            <v>instalovaném výkonu</v>
          </cell>
          <cell r="L703">
            <v>4.1982317509911916E-2</v>
          </cell>
        </row>
        <row r="740">
          <cell r="B740">
            <v>12098.058423395998</v>
          </cell>
          <cell r="C740">
            <v>8296.1046832000011</v>
          </cell>
          <cell r="D740">
            <v>0.68573852041881889</v>
          </cell>
          <cell r="E740">
            <v>15669.019391672007</v>
          </cell>
          <cell r="F740">
            <v>10426.444516000001</v>
          </cell>
          <cell r="G740">
            <v>0.66541780665238026</v>
          </cell>
          <cell r="H740">
            <v>18922.512417231999</v>
          </cell>
          <cell r="I740">
            <v>12584.299852999999</v>
          </cell>
          <cell r="J740">
            <v>0.66504381529907008</v>
          </cell>
          <cell r="K740">
            <v>46689.590232300005</v>
          </cell>
          <cell r="L740">
            <v>31306.849052199999</v>
          </cell>
          <cell r="M740">
            <v>0.67053167304393735</v>
          </cell>
        </row>
        <row r="741">
          <cell r="B741">
            <v>1039.3603069999999</v>
          </cell>
          <cell r="C741">
            <v>805.01518199999998</v>
          </cell>
          <cell r="D741">
            <v>0.77452946449685811</v>
          </cell>
          <cell r="E741">
            <v>1462.5804089999997</v>
          </cell>
          <cell r="F741">
            <v>925.59138259999997</v>
          </cell>
          <cell r="G741">
            <v>0.63284820233087102</v>
          </cell>
          <cell r="H741">
            <v>1757.0301999999997</v>
          </cell>
          <cell r="I741">
            <v>1022.8950386</v>
          </cell>
          <cell r="J741">
            <v>0.58217271313834007</v>
          </cell>
          <cell r="K741">
            <v>4258.9709159999993</v>
          </cell>
          <cell r="L741">
            <v>2753.5016031999999</v>
          </cell>
          <cell r="M741">
            <v>0.64651805741516366</v>
          </cell>
        </row>
        <row r="742">
          <cell r="B742">
            <v>177.70698199999998</v>
          </cell>
          <cell r="C742">
            <v>173.10047399999999</v>
          </cell>
          <cell r="D742">
            <v>0.97407806970690669</v>
          </cell>
          <cell r="E742">
            <v>197.89271299999999</v>
          </cell>
          <cell r="F742">
            <v>191.08391600000002</v>
          </cell>
          <cell r="G742">
            <v>0.96559349307622067</v>
          </cell>
          <cell r="H742">
            <v>223.08426500000016</v>
          </cell>
          <cell r="I742">
            <v>218.23273700000001</v>
          </cell>
          <cell r="J742">
            <v>0.97825248679013677</v>
          </cell>
          <cell r="K742">
            <v>598.68396000000018</v>
          </cell>
          <cell r="L742">
            <v>582.41712700000005</v>
          </cell>
          <cell r="M742">
            <v>0.97282901482778972</v>
          </cell>
        </row>
        <row r="743">
          <cell r="B743">
            <v>1253.9701940000004</v>
          </cell>
          <cell r="C743">
            <v>1026.2577805999999</v>
          </cell>
          <cell r="D743">
            <v>0.8184068373478417</v>
          </cell>
          <cell r="E743">
            <v>1750.7079170000002</v>
          </cell>
          <cell r="F743">
            <v>1402.8667940000003</v>
          </cell>
          <cell r="G743">
            <v>0.80131401724848661</v>
          </cell>
          <cell r="H743">
            <v>2235.9024060000006</v>
          </cell>
          <cell r="I743">
            <v>1819.1912460000001</v>
          </cell>
          <cell r="J743">
            <v>0.81362730373125225</v>
          </cell>
          <cell r="K743">
            <v>5240.5805170000012</v>
          </cell>
          <cell r="L743">
            <v>4248.3158206000007</v>
          </cell>
          <cell r="M743">
            <v>0.810657484761244</v>
          </cell>
        </row>
        <row r="744">
          <cell r="B744">
            <v>1.7849280000000001</v>
          </cell>
          <cell r="D744">
            <v>0</v>
          </cell>
          <cell r="E744">
            <v>1.6034759999999999</v>
          </cell>
          <cell r="G744">
            <v>0</v>
          </cell>
          <cell r="H744">
            <v>7.0074359999999993</v>
          </cell>
          <cell r="J744">
            <v>0</v>
          </cell>
          <cell r="K744">
            <v>10.39584</v>
          </cell>
          <cell r="L744">
            <v>0</v>
          </cell>
          <cell r="M744">
            <v>0</v>
          </cell>
        </row>
        <row r="745">
          <cell r="B745">
            <v>0.94920599999999988</v>
          </cell>
          <cell r="D745">
            <v>0</v>
          </cell>
          <cell r="E745">
            <v>0.95559700000000003</v>
          </cell>
          <cell r="G745">
            <v>0</v>
          </cell>
          <cell r="H745">
            <v>1.180064</v>
          </cell>
          <cell r="J745">
            <v>0</v>
          </cell>
          <cell r="K745">
            <v>3.084867</v>
          </cell>
          <cell r="L745">
            <v>0</v>
          </cell>
          <cell r="M745">
            <v>0</v>
          </cell>
        </row>
        <row r="746">
          <cell r="B746">
            <v>3.5720000000000002E-2</v>
          </cell>
          <cell r="D746">
            <v>0</v>
          </cell>
          <cell r="E746">
            <v>7.6499999999999997E-3</v>
          </cell>
          <cell r="G746">
            <v>0</v>
          </cell>
          <cell r="H746">
            <v>5.8200000000000005E-3</v>
          </cell>
          <cell r="J746">
            <v>0</v>
          </cell>
          <cell r="K746">
            <v>4.9189999999999998E-2</v>
          </cell>
          <cell r="L746">
            <v>0</v>
          </cell>
          <cell r="M746">
            <v>0</v>
          </cell>
        </row>
        <row r="747">
          <cell r="B747">
            <v>5415.1525249999995</v>
          </cell>
          <cell r="C747">
            <v>4583.1377580000008</v>
          </cell>
          <cell r="D747">
            <v>0.84635432461803117</v>
          </cell>
          <cell r="E747">
            <v>6988.3796330000032</v>
          </cell>
          <cell r="F747">
            <v>5905.8843859999997</v>
          </cell>
          <cell r="G747">
            <v>0.84510068086623036</v>
          </cell>
          <cell r="H747">
            <v>8575.3070229999994</v>
          </cell>
          <cell r="I747">
            <v>7237.9556159999993</v>
          </cell>
          <cell r="J747">
            <v>0.84404623608075335</v>
          </cell>
          <cell r="K747">
            <v>20978.839181000003</v>
          </cell>
          <cell r="L747">
            <v>17726.977760000002</v>
          </cell>
          <cell r="M747">
            <v>0.84499326235623518</v>
          </cell>
        </row>
        <row r="748">
          <cell r="B748">
            <v>72.677999999999997</v>
          </cell>
          <cell r="C748">
            <v>0</v>
          </cell>
          <cell r="D748">
            <v>0</v>
          </cell>
          <cell r="E748">
            <v>99.010999999999996</v>
          </cell>
          <cell r="F748">
            <v>0</v>
          </cell>
          <cell r="G748">
            <v>0</v>
          </cell>
          <cell r="H748">
            <v>136.74100000000001</v>
          </cell>
          <cell r="I748">
            <v>0</v>
          </cell>
          <cell r="J748">
            <v>0</v>
          </cell>
          <cell r="K748">
            <v>308.43</v>
          </cell>
          <cell r="L748">
            <v>0</v>
          </cell>
          <cell r="M748">
            <v>0</v>
          </cell>
        </row>
        <row r="749">
          <cell r="B749">
            <v>1.0572E-2</v>
          </cell>
          <cell r="D749">
            <v>0</v>
          </cell>
          <cell r="E749">
            <v>0.15483</v>
          </cell>
          <cell r="G749">
            <v>0</v>
          </cell>
          <cell r="H749">
            <v>0.13914600000000002</v>
          </cell>
          <cell r="J749">
            <v>0</v>
          </cell>
          <cell r="K749">
            <v>0.30454800000000004</v>
          </cell>
          <cell r="L749">
            <v>0</v>
          </cell>
          <cell r="M749">
            <v>0</v>
          </cell>
        </row>
        <row r="750">
          <cell r="B750">
            <v>578.20652900000005</v>
          </cell>
          <cell r="C750">
            <v>31.334619999999997</v>
          </cell>
          <cell r="D750">
            <v>5.4192781347856406E-2</v>
          </cell>
          <cell r="E750">
            <v>597.64247799999998</v>
          </cell>
          <cell r="F750">
            <v>45.73263</v>
          </cell>
          <cell r="G750">
            <v>7.6521719394918919E-2</v>
          </cell>
          <cell r="H750">
            <v>616.82824399999993</v>
          </cell>
          <cell r="I750">
            <v>52.144500000000001</v>
          </cell>
          <cell r="J750">
            <v>8.4536498623756284E-2</v>
          </cell>
          <cell r="K750">
            <v>1792.6772510000001</v>
          </cell>
          <cell r="L750">
            <v>129.21174999999999</v>
          </cell>
          <cell r="M750">
            <v>7.2077530926396516E-2</v>
          </cell>
        </row>
        <row r="751">
          <cell r="B751">
            <v>39.846845000000002</v>
          </cell>
          <cell r="C751">
            <v>37.646991999999997</v>
          </cell>
          <cell r="D751">
            <v>0.94479229158544409</v>
          </cell>
          <cell r="E751">
            <v>47.177405999999998</v>
          </cell>
          <cell r="F751">
            <v>20.705733000000002</v>
          </cell>
          <cell r="G751">
            <v>0.43889087500910928</v>
          </cell>
          <cell r="H751">
            <v>50.321161999999994</v>
          </cell>
          <cell r="I751">
            <v>25.388619000000002</v>
          </cell>
          <cell r="J751">
            <v>0.50453165211089535</v>
          </cell>
          <cell r="K751">
            <v>137.34541299999998</v>
          </cell>
          <cell r="L751">
            <v>83.741343999999998</v>
          </cell>
          <cell r="M751">
            <v>0.60971343833667024</v>
          </cell>
        </row>
        <row r="752">
          <cell r="B752">
            <v>286.34202883966702</v>
          </cell>
          <cell r="C752">
            <v>201.85248200000001</v>
          </cell>
          <cell r="D752">
            <v>0.70493487392667853</v>
          </cell>
          <cell r="E752">
            <v>272.64817278638424</v>
          </cell>
          <cell r="F752">
            <v>147.57473300000001</v>
          </cell>
          <cell r="G752">
            <v>0.54126433891644898</v>
          </cell>
          <cell r="H752">
            <v>316.10635732674507</v>
          </cell>
          <cell r="I752">
            <v>175.13818799999999</v>
          </cell>
          <cell r="J752">
            <v>0.55404829400177935</v>
          </cell>
          <cell r="K752">
            <v>875.09655895279627</v>
          </cell>
          <cell r="L752">
            <v>524.56540300000006</v>
          </cell>
          <cell r="M752">
            <v>0.59943716797119273</v>
          </cell>
        </row>
        <row r="753">
          <cell r="B753">
            <v>800.11191699999995</v>
          </cell>
          <cell r="C753">
            <v>412.13887900000003</v>
          </cell>
          <cell r="D753">
            <v>0.51510153797646796</v>
          </cell>
          <cell r="E753">
            <v>835.59953500000006</v>
          </cell>
          <cell r="F753">
            <v>408.00080100000002</v>
          </cell>
          <cell r="G753">
            <v>0.48827313074079198</v>
          </cell>
          <cell r="H753">
            <v>967.29377200000022</v>
          </cell>
          <cell r="I753">
            <v>482.23610400000001</v>
          </cell>
          <cell r="J753">
            <v>0.49854151650632139</v>
          </cell>
          <cell r="K753">
            <v>2603.0052240000005</v>
          </cell>
          <cell r="L753">
            <v>1302.3757840000001</v>
          </cell>
          <cell r="M753">
            <v>0.50033544765563631</v>
          </cell>
        </row>
        <row r="754">
          <cell r="B754">
            <v>0</v>
          </cell>
          <cell r="C754">
            <v>0</v>
          </cell>
          <cell r="D754">
            <v>0</v>
          </cell>
          <cell r="E754">
            <v>0</v>
          </cell>
          <cell r="F754">
            <v>0</v>
          </cell>
          <cell r="G754">
            <v>0</v>
          </cell>
          <cell r="H754">
            <v>0</v>
          </cell>
          <cell r="I754">
            <v>0</v>
          </cell>
          <cell r="J754">
            <v>0</v>
          </cell>
          <cell r="K754">
            <v>0</v>
          </cell>
          <cell r="L754">
            <v>0</v>
          </cell>
          <cell r="M754">
            <v>0</v>
          </cell>
        </row>
        <row r="755">
          <cell r="B755">
            <v>15.881082000000001</v>
          </cell>
          <cell r="C755">
            <v>6.3309785999999999</v>
          </cell>
          <cell r="D755">
            <v>0.39864907189573101</v>
          </cell>
          <cell r="E755">
            <v>22.629094999999989</v>
          </cell>
          <cell r="F755">
            <v>10.918572399999999</v>
          </cell>
          <cell r="G755">
            <v>0.48250150525241969</v>
          </cell>
          <cell r="H755">
            <v>15.693719999999995</v>
          </cell>
          <cell r="I755">
            <v>7.0142604000000004</v>
          </cell>
          <cell r="J755">
            <v>0.44694695712679994</v>
          </cell>
          <cell r="K755">
            <v>54.203896999999984</v>
          </cell>
          <cell r="L755">
            <v>24.263811399999998</v>
          </cell>
          <cell r="M755">
            <v>0.44763961159471627</v>
          </cell>
        </row>
        <row r="756">
          <cell r="B756">
            <v>2416.0215875563317</v>
          </cell>
          <cell r="C756">
            <v>1019.289537</v>
          </cell>
          <cell r="D756">
            <v>0.42188759498252387</v>
          </cell>
          <cell r="E756">
            <v>3392.0294798856189</v>
          </cell>
          <cell r="F756">
            <v>1368.085568</v>
          </cell>
          <cell r="G756">
            <v>0.40332360792045135</v>
          </cell>
          <cell r="H756">
            <v>4019.8718019052535</v>
          </cell>
          <cell r="I756">
            <v>1544.1035440000001</v>
          </cell>
          <cell r="J756">
            <v>0.38411760874268641</v>
          </cell>
          <cell r="K756">
            <v>9827.9228693472051</v>
          </cell>
          <cell r="L756">
            <v>3931.4786490000001</v>
          </cell>
          <cell r="M756">
            <v>0.40003149203196164</v>
          </cell>
        </row>
      </sheetData>
      <sheetData sheetId="6"/>
      <sheetData sheetId="7"/>
      <sheetData sheetId="8"/>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J51"/>
  <sheetViews>
    <sheetView showGridLines="0" tabSelected="1" workbookViewId="0">
      <selection activeCell="M41" sqref="M41"/>
    </sheetView>
  </sheetViews>
  <sheetFormatPr defaultRowHeight="12.75" x14ac:dyDescent="0.2"/>
  <cols>
    <col min="1" max="3" width="9.140625" style="110" customWidth="1"/>
    <col min="4" max="8" width="9.140625" style="110"/>
    <col min="9" max="10" width="9.140625" style="110" customWidth="1"/>
    <col min="11" max="16384" width="9.140625" style="110"/>
  </cols>
  <sheetData>
    <row r="1" spans="1:10" s="98" customFormat="1" x14ac:dyDescent="0.2">
      <c r="A1" s="3"/>
      <c r="B1" s="3"/>
      <c r="C1" s="3"/>
      <c r="D1" s="3"/>
      <c r="E1" s="3"/>
      <c r="F1" s="3"/>
      <c r="G1" s="3"/>
      <c r="H1" s="3"/>
      <c r="I1" s="3"/>
      <c r="J1" s="3"/>
    </row>
    <row r="2" spans="1:10" s="98" customFormat="1" x14ac:dyDescent="0.2">
      <c r="A2" s="99"/>
      <c r="B2" s="99"/>
      <c r="C2" s="99"/>
      <c r="D2" s="99"/>
      <c r="E2" s="99"/>
      <c r="F2" s="99"/>
      <c r="G2" s="99"/>
      <c r="H2" s="99"/>
      <c r="I2" s="99"/>
      <c r="J2" s="99"/>
    </row>
    <row r="3" spans="1:10" s="98" customFormat="1" x14ac:dyDescent="0.2">
      <c r="A3" s="100"/>
      <c r="B3" s="100"/>
      <c r="C3" s="100"/>
      <c r="D3" s="100"/>
      <c r="E3" s="100"/>
      <c r="F3" s="100"/>
      <c r="G3" s="100"/>
      <c r="H3" s="100"/>
      <c r="I3" s="100"/>
      <c r="J3" s="100"/>
    </row>
    <row r="4" spans="1:10" s="98" customFormat="1" x14ac:dyDescent="0.2">
      <c r="A4" s="3"/>
      <c r="B4" s="3"/>
      <c r="C4" s="3"/>
      <c r="D4" s="101"/>
      <c r="E4" s="102"/>
      <c r="F4" s="102"/>
      <c r="G4" s="102"/>
      <c r="H4" s="3"/>
      <c r="I4" s="3"/>
      <c r="J4" s="103"/>
    </row>
    <row r="5" spans="1:10" s="98" customFormat="1" x14ac:dyDescent="0.2">
      <c r="A5" s="3"/>
      <c r="B5" s="3"/>
      <c r="C5" s="3"/>
      <c r="D5" s="3"/>
      <c r="E5" s="3"/>
      <c r="F5" s="3"/>
      <c r="G5" s="3"/>
      <c r="H5" s="3"/>
      <c r="I5" s="3"/>
      <c r="J5" s="3"/>
    </row>
    <row r="6" spans="1:10" s="98" customFormat="1" x14ac:dyDescent="0.2">
      <c r="A6" s="3"/>
      <c r="B6" s="3"/>
      <c r="C6" s="3"/>
      <c r="D6" s="3"/>
      <c r="E6" s="3"/>
      <c r="F6" s="3"/>
      <c r="G6" s="3"/>
      <c r="H6" s="3"/>
      <c r="I6" s="3"/>
      <c r="J6" s="3"/>
    </row>
    <row r="7" spans="1:10" s="98" customFormat="1" x14ac:dyDescent="0.2">
      <c r="A7" s="3"/>
      <c r="B7" s="3"/>
      <c r="C7" s="3"/>
      <c r="D7" s="3"/>
      <c r="E7" s="3"/>
      <c r="F7" s="3"/>
      <c r="G7" s="3"/>
      <c r="H7" s="3"/>
      <c r="I7" s="3"/>
      <c r="J7" s="3"/>
    </row>
    <row r="8" spans="1:10" s="98" customFormat="1" x14ac:dyDescent="0.2">
      <c r="A8" s="3"/>
      <c r="B8" s="3"/>
      <c r="C8" s="3"/>
      <c r="D8" s="3"/>
      <c r="E8" s="3"/>
      <c r="F8" s="3"/>
      <c r="G8" s="3"/>
      <c r="H8" s="3"/>
      <c r="I8" s="3"/>
      <c r="J8" s="3"/>
    </row>
    <row r="9" spans="1:10" s="98" customFormat="1" x14ac:dyDescent="0.2">
      <c r="A9" s="3"/>
      <c r="B9" s="3"/>
      <c r="C9" s="3"/>
      <c r="D9" s="3"/>
      <c r="E9" s="3"/>
      <c r="F9" s="3"/>
      <c r="G9" s="3"/>
      <c r="H9" s="3"/>
      <c r="I9" s="3"/>
      <c r="J9" s="3"/>
    </row>
    <row r="10" spans="1:10" s="98" customFormat="1" x14ac:dyDescent="0.2">
      <c r="A10" s="3"/>
      <c r="B10" s="104"/>
      <c r="C10" s="3"/>
      <c r="D10" s="3"/>
      <c r="E10" s="3"/>
      <c r="F10" s="3"/>
      <c r="G10" s="3"/>
      <c r="H10" s="3"/>
      <c r="I10" s="105"/>
      <c r="J10" s="3"/>
    </row>
    <row r="11" spans="1:10" s="98" customFormat="1" x14ac:dyDescent="0.2">
      <c r="A11" s="3"/>
      <c r="B11" s="1"/>
      <c r="C11" s="106"/>
      <c r="D11" s="3"/>
      <c r="E11" s="3"/>
      <c r="F11" s="3"/>
      <c r="G11" s="3"/>
      <c r="H11" s="3"/>
      <c r="I11" s="3"/>
      <c r="J11" s="3"/>
    </row>
    <row r="12" spans="1:10" s="98" customFormat="1" x14ac:dyDescent="0.2">
      <c r="A12" s="3"/>
      <c r="B12" s="1"/>
      <c r="C12" s="106"/>
      <c r="D12" s="3"/>
      <c r="E12" s="3"/>
      <c r="F12" s="3"/>
      <c r="G12" s="3"/>
      <c r="H12" s="3"/>
      <c r="I12" s="3"/>
      <c r="J12" s="3"/>
    </row>
    <row r="13" spans="1:10" s="98" customFormat="1" x14ac:dyDescent="0.2">
      <c r="A13" s="3"/>
      <c r="B13" s="1"/>
      <c r="C13" s="106"/>
      <c r="D13" s="3"/>
      <c r="E13" s="3"/>
      <c r="F13" s="3"/>
      <c r="G13" s="3"/>
      <c r="H13" s="3"/>
      <c r="I13" s="3"/>
      <c r="J13" s="3"/>
    </row>
    <row r="14" spans="1:10" s="98" customFormat="1" x14ac:dyDescent="0.2">
      <c r="A14" s="107"/>
      <c r="B14" s="20"/>
      <c r="C14" s="108"/>
      <c r="D14" s="107"/>
      <c r="E14" s="107"/>
      <c r="F14" s="107"/>
      <c r="G14" s="107"/>
      <c r="H14" s="107"/>
      <c r="I14" s="107"/>
      <c r="J14" s="107"/>
    </row>
    <row r="15" spans="1:10" s="98" customFormat="1" x14ac:dyDescent="0.2">
      <c r="A15" s="107"/>
      <c r="B15" s="20"/>
      <c r="C15" s="108"/>
      <c r="D15" s="107"/>
      <c r="E15" s="107"/>
      <c r="F15" s="107"/>
      <c r="G15" s="107"/>
      <c r="H15" s="107"/>
      <c r="I15" s="107"/>
      <c r="J15" s="107"/>
    </row>
    <row r="16" spans="1:10" s="98" customFormat="1" x14ac:dyDescent="0.2">
      <c r="A16" s="107"/>
      <c r="B16" s="20"/>
      <c r="C16" s="108"/>
      <c r="D16" s="107"/>
      <c r="E16" s="107"/>
      <c r="F16" s="107"/>
      <c r="G16" s="107"/>
      <c r="H16" s="107"/>
      <c r="I16" s="107"/>
      <c r="J16" s="107"/>
    </row>
    <row r="17" spans="1:10" s="98" customFormat="1" x14ac:dyDescent="0.2">
      <c r="A17" s="107"/>
      <c r="B17" s="20"/>
      <c r="C17" s="108"/>
      <c r="D17" s="107"/>
      <c r="E17" s="107"/>
      <c r="F17" s="107"/>
      <c r="G17" s="107"/>
      <c r="H17" s="107"/>
      <c r="I17" s="107"/>
      <c r="J17" s="107"/>
    </row>
    <row r="18" spans="1:10" s="98" customFormat="1" x14ac:dyDescent="0.2">
      <c r="A18" s="107"/>
      <c r="B18" s="20"/>
      <c r="C18" s="108"/>
      <c r="D18" s="107"/>
      <c r="E18" s="107"/>
      <c r="F18" s="107"/>
      <c r="G18" s="107"/>
      <c r="H18" s="107"/>
      <c r="I18" s="107"/>
      <c r="J18" s="107"/>
    </row>
    <row r="19" spans="1:10" s="98" customFormat="1" x14ac:dyDescent="0.2">
      <c r="A19" s="107"/>
      <c r="B19" s="20"/>
      <c r="C19" s="108"/>
      <c r="D19" s="107"/>
      <c r="E19" s="107"/>
      <c r="F19" s="107"/>
      <c r="G19" s="107"/>
      <c r="H19" s="107"/>
      <c r="I19" s="107"/>
      <c r="J19" s="107"/>
    </row>
    <row r="20" spans="1:10" s="98" customFormat="1" x14ac:dyDescent="0.2">
      <c r="A20" s="107"/>
      <c r="B20" s="20"/>
      <c r="C20" s="108"/>
      <c r="D20" s="107"/>
      <c r="E20" s="107"/>
      <c r="F20" s="107"/>
      <c r="G20" s="107"/>
      <c r="H20" s="107"/>
      <c r="I20" s="107"/>
      <c r="J20" s="107"/>
    </row>
    <row r="22" spans="1:10" s="98" customFormat="1" x14ac:dyDescent="0.2">
      <c r="A22" s="107"/>
      <c r="B22" s="20"/>
      <c r="C22" s="108"/>
      <c r="D22" s="107"/>
      <c r="E22" s="107"/>
      <c r="F22" s="107"/>
      <c r="G22" s="107"/>
      <c r="H22" s="107"/>
      <c r="I22" s="107"/>
      <c r="J22" s="107"/>
    </row>
    <row r="23" spans="1:10" s="98" customFormat="1" x14ac:dyDescent="0.2">
      <c r="A23" s="107"/>
      <c r="B23" s="20"/>
      <c r="C23" s="108"/>
      <c r="D23" s="107"/>
      <c r="E23" s="107"/>
      <c r="F23" s="107"/>
      <c r="G23" s="107"/>
      <c r="H23" s="107"/>
      <c r="I23" s="107"/>
      <c r="J23" s="107"/>
    </row>
    <row r="24" spans="1:10" s="98" customFormat="1" x14ac:dyDescent="0.2">
      <c r="A24" s="107"/>
      <c r="B24" s="20"/>
      <c r="C24" s="108"/>
      <c r="D24" s="107"/>
      <c r="E24" s="107"/>
      <c r="F24" s="107"/>
      <c r="G24" s="107"/>
      <c r="H24" s="107"/>
      <c r="I24" s="107"/>
      <c r="J24" s="107"/>
    </row>
    <row r="25" spans="1:10" s="98" customFormat="1" ht="150.75" customHeight="1" x14ac:dyDescent="0.7">
      <c r="A25" s="323" t="s">
        <v>86</v>
      </c>
      <c r="B25" s="324"/>
      <c r="C25" s="324"/>
      <c r="D25" s="324"/>
      <c r="E25" s="324"/>
      <c r="F25" s="324"/>
      <c r="G25" s="324"/>
      <c r="H25" s="324"/>
      <c r="I25" s="324"/>
      <c r="J25" s="324"/>
    </row>
    <row r="26" spans="1:10" s="98" customFormat="1" x14ac:dyDescent="0.2">
      <c r="A26" s="107"/>
      <c r="B26" s="20"/>
      <c r="C26" s="108"/>
      <c r="D26" s="107"/>
      <c r="E26" s="107"/>
      <c r="F26" s="107"/>
      <c r="G26" s="107"/>
      <c r="H26" s="107"/>
      <c r="I26" s="107"/>
      <c r="J26" s="107"/>
    </row>
    <row r="27" spans="1:10" s="98" customFormat="1" x14ac:dyDescent="0.2"/>
    <row r="28" spans="1:10" s="98" customFormat="1" x14ac:dyDescent="0.2">
      <c r="A28" s="107"/>
      <c r="B28" s="20"/>
      <c r="C28" s="108"/>
      <c r="D28" s="107"/>
      <c r="E28" s="107"/>
      <c r="F28" s="107"/>
      <c r="G28" s="107"/>
      <c r="H28" s="107"/>
      <c r="I28" s="107"/>
      <c r="J28" s="107"/>
    </row>
    <row r="29" spans="1:10" s="98" customFormat="1" x14ac:dyDescent="0.2">
      <c r="A29" s="107"/>
      <c r="B29" s="20"/>
      <c r="C29" s="108"/>
      <c r="D29" s="107"/>
      <c r="E29" s="107"/>
      <c r="F29" s="107"/>
      <c r="G29" s="107"/>
      <c r="H29" s="107"/>
      <c r="I29" s="107"/>
      <c r="J29" s="107"/>
    </row>
    <row r="30" spans="1:10" s="98" customFormat="1" ht="21.75" customHeight="1" x14ac:dyDescent="0.2">
      <c r="A30" s="325" t="s">
        <v>296</v>
      </c>
      <c r="B30" s="325"/>
      <c r="C30" s="325"/>
      <c r="D30" s="325"/>
      <c r="E30" s="325"/>
      <c r="F30" s="325"/>
      <c r="G30" s="325"/>
      <c r="H30" s="325"/>
      <c r="I30" s="325"/>
      <c r="J30" s="325"/>
    </row>
    <row r="31" spans="1:10" s="98" customFormat="1" x14ac:dyDescent="0.2">
      <c r="A31" s="107"/>
      <c r="B31" s="20"/>
      <c r="C31" s="107"/>
      <c r="D31" s="107"/>
      <c r="E31" s="107"/>
      <c r="F31" s="107"/>
      <c r="G31" s="107"/>
      <c r="H31" s="107"/>
      <c r="I31" s="107"/>
      <c r="J31" s="107"/>
    </row>
    <row r="32" spans="1:10" s="98" customFormat="1" x14ac:dyDescent="0.2"/>
    <row r="33" spans="2:10" s="98" customFormat="1" x14ac:dyDescent="0.2"/>
    <row r="34" spans="2:10" s="98" customFormat="1" x14ac:dyDescent="0.2">
      <c r="B34" s="1"/>
      <c r="C34" s="106"/>
      <c r="D34" s="3"/>
      <c r="E34" s="3"/>
      <c r="F34" s="3"/>
      <c r="G34" s="3"/>
      <c r="H34" s="3"/>
      <c r="I34" s="3"/>
      <c r="J34" s="3"/>
    </row>
    <row r="35" spans="2:10" s="98" customFormat="1" x14ac:dyDescent="0.2">
      <c r="B35" s="1"/>
      <c r="C35" s="106"/>
      <c r="D35" s="3"/>
      <c r="E35" s="3"/>
      <c r="F35" s="3"/>
      <c r="G35" s="3"/>
      <c r="H35" s="3"/>
      <c r="I35" s="3"/>
      <c r="J35" s="3"/>
    </row>
    <row r="36" spans="2:10" s="98" customFormat="1" x14ac:dyDescent="0.2">
      <c r="B36" s="1"/>
      <c r="C36" s="106"/>
      <c r="D36" s="3"/>
      <c r="E36" s="3"/>
      <c r="F36" s="3"/>
      <c r="G36" s="3"/>
      <c r="H36" s="3"/>
      <c r="I36" s="3"/>
      <c r="J36" s="3"/>
    </row>
    <row r="37" spans="2:10" s="98" customFormat="1" x14ac:dyDescent="0.2">
      <c r="B37" s="1"/>
      <c r="C37" s="106"/>
      <c r="D37" s="3"/>
      <c r="E37" s="3"/>
      <c r="F37" s="3"/>
      <c r="G37" s="3"/>
      <c r="H37" s="3"/>
      <c r="I37" s="3"/>
      <c r="J37" s="3"/>
    </row>
    <row r="38" spans="2:10" s="98" customFormat="1" x14ac:dyDescent="0.2">
      <c r="B38" s="1"/>
      <c r="C38" s="106"/>
      <c r="D38" s="3"/>
      <c r="E38" s="3"/>
      <c r="F38" s="3"/>
      <c r="G38" s="3"/>
      <c r="H38" s="3"/>
      <c r="I38" s="3"/>
      <c r="J38" s="3"/>
    </row>
    <row r="39" spans="2:10" s="98" customFormat="1" x14ac:dyDescent="0.2"/>
    <row r="40" spans="2:10" s="98" customFormat="1" x14ac:dyDescent="0.2">
      <c r="B40" s="109"/>
      <c r="C40" s="109"/>
      <c r="D40" s="109"/>
      <c r="E40" s="109"/>
      <c r="F40" s="109"/>
      <c r="G40" s="109"/>
      <c r="H40" s="109"/>
      <c r="I40" s="109"/>
    </row>
    <row r="41" spans="2:10" s="98" customFormat="1" x14ac:dyDescent="0.2"/>
    <row r="42" spans="2:10" s="98" customFormat="1" x14ac:dyDescent="0.2"/>
    <row r="43" spans="2:10" s="98" customFormat="1" x14ac:dyDescent="0.2"/>
    <row r="44" spans="2:10" s="98" customFormat="1" x14ac:dyDescent="0.2"/>
    <row r="45" spans="2:10" s="98" customFormat="1" x14ac:dyDescent="0.2"/>
    <row r="46" spans="2:10" s="98" customFormat="1" x14ac:dyDescent="0.2"/>
    <row r="47" spans="2:10" s="98" customFormat="1" x14ac:dyDescent="0.2"/>
    <row r="48" spans="2:10" s="98" customFormat="1" x14ac:dyDescent="0.2"/>
    <row r="49" spans="1:10" s="98" customFormat="1" x14ac:dyDescent="0.2"/>
    <row r="50" spans="1:10" s="98" customFormat="1" x14ac:dyDescent="0.2"/>
    <row r="51" spans="1:10" s="98" customFormat="1" ht="18.75" x14ac:dyDescent="0.2">
      <c r="A51" s="326" t="s">
        <v>305</v>
      </c>
      <c r="B51" s="326"/>
      <c r="C51" s="326"/>
      <c r="D51" s="326"/>
      <c r="E51" s="326"/>
      <c r="F51" s="326"/>
      <c r="G51" s="326"/>
      <c r="H51" s="326"/>
      <c r="I51" s="326"/>
      <c r="J51" s="326"/>
    </row>
  </sheetData>
  <mergeCells count="3">
    <mergeCell ref="A25:J25"/>
    <mergeCell ref="A30:J30"/>
    <mergeCell ref="A51:J51"/>
  </mergeCells>
  <printOptions horizontalCentered="1"/>
  <pageMargins left="0.31496062992125984" right="0.31496062992125984" top="0.35433070866141736" bottom="0.35433070866141736" header="0.31496062992125984" footer="0.19685039370078741"/>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N35"/>
  <sheetViews>
    <sheetView showGridLines="0" zoomScaleNormal="100" workbookViewId="0">
      <selection activeCell="P20" sqref="P20"/>
    </sheetView>
  </sheetViews>
  <sheetFormatPr defaultRowHeight="12" x14ac:dyDescent="0.2"/>
  <cols>
    <col min="1" max="1" width="18.85546875" style="13" customWidth="1"/>
    <col min="2" max="13" width="9.5703125" style="13" customWidth="1"/>
    <col min="14" max="14" width="10.42578125" style="13" customWidth="1"/>
    <col min="15" max="16384" width="9.140625" style="13"/>
  </cols>
  <sheetData>
    <row r="1" spans="1:14" ht="18.75" x14ac:dyDescent="0.3">
      <c r="A1" s="21" t="s">
        <v>195</v>
      </c>
      <c r="N1" s="113" t="str">
        <f>Obsah!$A$1</f>
        <v>IV. čtvrtletí 2018</v>
      </c>
    </row>
    <row r="2" spans="1:14" ht="7.5" customHeight="1" x14ac:dyDescent="0.2"/>
    <row r="3" spans="1:14" x14ac:dyDescent="0.2">
      <c r="A3" s="344"/>
      <c r="B3" s="346" t="s">
        <v>48</v>
      </c>
      <c r="C3" s="346"/>
      <c r="D3" s="346"/>
      <c r="E3" s="346" t="s">
        <v>49</v>
      </c>
      <c r="F3" s="346"/>
      <c r="G3" s="346"/>
      <c r="H3" s="346" t="s">
        <v>50</v>
      </c>
      <c r="I3" s="346"/>
      <c r="J3" s="346"/>
      <c r="K3" s="346" t="s">
        <v>51</v>
      </c>
      <c r="L3" s="346"/>
      <c r="M3" s="355"/>
      <c r="N3" s="354" t="s">
        <v>7</v>
      </c>
    </row>
    <row r="4" spans="1:14" x14ac:dyDescent="0.2">
      <c r="A4" s="345"/>
      <c r="B4" s="190" t="s">
        <v>8</v>
      </c>
      <c r="C4" s="190" t="s">
        <v>9</v>
      </c>
      <c r="D4" s="190" t="s">
        <v>10</v>
      </c>
      <c r="E4" s="190" t="s">
        <v>11</v>
      </c>
      <c r="F4" s="190" t="s">
        <v>12</v>
      </c>
      <c r="G4" s="190" t="s">
        <v>13</v>
      </c>
      <c r="H4" s="190" t="s">
        <v>14</v>
      </c>
      <c r="I4" s="190" t="s">
        <v>15</v>
      </c>
      <c r="J4" s="190" t="s">
        <v>16</v>
      </c>
      <c r="K4" s="190" t="s">
        <v>17</v>
      </c>
      <c r="L4" s="190" t="s">
        <v>18</v>
      </c>
      <c r="M4" s="60" t="s">
        <v>19</v>
      </c>
      <c r="N4" s="355"/>
    </row>
    <row r="5" spans="1:14" x14ac:dyDescent="0.2">
      <c r="A5" s="359" t="s">
        <v>197</v>
      </c>
      <c r="B5" s="351">
        <f>SUM(B6:D6)</f>
        <v>37899.901742806338</v>
      </c>
      <c r="C5" s="352"/>
      <c r="D5" s="353"/>
      <c r="E5" s="352">
        <f t="shared" ref="E5" si="0">SUM(E6:G6)</f>
        <v>12233.842046</v>
      </c>
      <c r="F5" s="352"/>
      <c r="G5" s="352"/>
      <c r="H5" s="351">
        <f t="shared" ref="H5" si="1">SUM(H6:J6)</f>
        <v>9555.7024225436253</v>
      </c>
      <c r="I5" s="352"/>
      <c r="J5" s="353"/>
      <c r="K5" s="351">
        <f t="shared" ref="K5" si="2">SUM(K6:M6)</f>
        <v>28625.930482821139</v>
      </c>
      <c r="L5" s="352"/>
      <c r="M5" s="353"/>
      <c r="N5" s="348">
        <f>SUM(N7:N20)</f>
        <v>88315.376694171107</v>
      </c>
    </row>
    <row r="6" spans="1:14" x14ac:dyDescent="0.2">
      <c r="A6" s="360"/>
      <c r="B6" s="214">
        <f>SUM(B7:B20)</f>
        <v>12352.052337099549</v>
      </c>
      <c r="C6" s="64">
        <f t="shared" ref="C6:M6" si="3">SUM(C7:C20)</f>
        <v>13032.732553299895</v>
      </c>
      <c r="D6" s="215">
        <f t="shared" si="3"/>
        <v>12515.116852406891</v>
      </c>
      <c r="E6" s="64">
        <f t="shared" si="3"/>
        <v>5419.7560549999998</v>
      </c>
      <c r="F6" s="64">
        <f t="shared" si="3"/>
        <v>3699.9961249999997</v>
      </c>
      <c r="G6" s="64">
        <f t="shared" si="3"/>
        <v>3114.0898659999998</v>
      </c>
      <c r="H6" s="214">
        <f t="shared" si="3"/>
        <v>2990.0052010151021</v>
      </c>
      <c r="I6" s="64">
        <f t="shared" si="3"/>
        <v>2945.0658272416931</v>
      </c>
      <c r="J6" s="215">
        <f t="shared" si="3"/>
        <v>3620.6313942868292</v>
      </c>
      <c r="K6" s="214">
        <f t="shared" si="3"/>
        <v>6718.1669469763774</v>
      </c>
      <c r="L6" s="64">
        <f t="shared" si="3"/>
        <v>9749.0859179418276</v>
      </c>
      <c r="M6" s="215">
        <f t="shared" si="3"/>
        <v>12158.677617902933</v>
      </c>
      <c r="N6" s="336"/>
    </row>
    <row r="7" spans="1:14" x14ac:dyDescent="0.2">
      <c r="A7" s="28" t="s">
        <v>218</v>
      </c>
      <c r="B7" s="223">
        <f>'[1]Podklady QZ'!B112</f>
        <v>626.9402060000001</v>
      </c>
      <c r="C7" s="14">
        <f>'[1]Podklady QZ'!C112</f>
        <v>737.84062300000005</v>
      </c>
      <c r="D7" s="246">
        <f>'[1]Podklady QZ'!D112</f>
        <v>693.19458599999996</v>
      </c>
      <c r="E7" s="14">
        <f>'[1]Podklady QZ'!E112</f>
        <v>284.60762399999999</v>
      </c>
      <c r="F7" s="14">
        <f>'[1]Podklady QZ'!F112</f>
        <v>171.30938</v>
      </c>
      <c r="G7" s="14">
        <f>'[1]Podklady QZ'!G112</f>
        <v>155.38716399999998</v>
      </c>
      <c r="H7" s="223">
        <f>'[1]Podklady QZ'!H112</f>
        <v>214.224054</v>
      </c>
      <c r="I7" s="14">
        <f>'[1]Podklady QZ'!I112</f>
        <v>137.28584699999996</v>
      </c>
      <c r="J7" s="246">
        <f>'[1]Podklady QZ'!J112</f>
        <v>145.587819</v>
      </c>
      <c r="K7" s="223">
        <f>'[1]Podklady QZ'!K112</f>
        <v>325.719652</v>
      </c>
      <c r="L7" s="14">
        <f>'[1]Podklady QZ'!L112</f>
        <v>464.49464300000005</v>
      </c>
      <c r="M7" s="246">
        <f>'[1]Podklady QZ'!M112</f>
        <v>561.27487499999995</v>
      </c>
      <c r="N7" s="40">
        <f t="shared" ref="N7:N20" si="4">SUM(B7:M7)</f>
        <v>4517.866473</v>
      </c>
    </row>
    <row r="8" spans="1:14" x14ac:dyDescent="0.2">
      <c r="A8" s="48" t="s">
        <v>121</v>
      </c>
      <c r="B8" s="245">
        <f>'[1]Podklady QZ'!B113</f>
        <v>691.88573399999984</v>
      </c>
      <c r="C8" s="244">
        <f>'[1]Podklady QZ'!C113</f>
        <v>740.52347499999996</v>
      </c>
      <c r="D8" s="247">
        <f>'[1]Podklady QZ'!D113</f>
        <v>708.22212799999954</v>
      </c>
      <c r="E8" s="314">
        <f>'[1]Podklady QZ'!E113</f>
        <v>318.12370899999996</v>
      </c>
      <c r="F8" s="244">
        <f>'[1]Podklady QZ'!F113</f>
        <v>210.66516699999994</v>
      </c>
      <c r="G8" s="315">
        <f>'[1]Podklady QZ'!G113</f>
        <v>172.22889600000005</v>
      </c>
      <c r="H8" s="245">
        <f>'[1]Podklady QZ'!H113</f>
        <v>167.68741299999999</v>
      </c>
      <c r="I8" s="244">
        <f>'[1]Podklady QZ'!I113</f>
        <v>159.34529000000001</v>
      </c>
      <c r="J8" s="247">
        <f>'[1]Podklady QZ'!J113</f>
        <v>208.52222499999993</v>
      </c>
      <c r="K8" s="245">
        <f>'[1]Podklady QZ'!K113</f>
        <v>359.94079499999992</v>
      </c>
      <c r="L8" s="244">
        <f>'[1]Podklady QZ'!L113</f>
        <v>535.68227799999988</v>
      </c>
      <c r="M8" s="247">
        <f>'[1]Podklady QZ'!M113</f>
        <v>644.88426300000003</v>
      </c>
      <c r="N8" s="41">
        <f t="shared" si="4"/>
        <v>4917.7113729999992</v>
      </c>
    </row>
    <row r="9" spans="1:14" x14ac:dyDescent="0.2">
      <c r="A9" s="48" t="s">
        <v>122</v>
      </c>
      <c r="B9" s="245">
        <f>'[1]Podklady QZ'!B114</f>
        <v>814.68992786101978</v>
      </c>
      <c r="C9" s="16">
        <f>'[1]Podklady QZ'!C114</f>
        <v>855.29694944992434</v>
      </c>
      <c r="D9" s="218">
        <f>'[1]Podklady QZ'!D114</f>
        <v>783.15217349274133</v>
      </c>
      <c r="E9" s="316">
        <f>'[1]Podklady QZ'!E114</f>
        <v>277.8524680000001</v>
      </c>
      <c r="F9" s="16">
        <f>'[1]Podklady QZ'!F114</f>
        <v>211.89832199999995</v>
      </c>
      <c r="G9" s="6">
        <f>'[1]Podklady QZ'!G114</f>
        <v>188.20038600000004</v>
      </c>
      <c r="H9" s="208">
        <f>'[1]Podklady QZ'!H114</f>
        <v>182.32898646657117</v>
      </c>
      <c r="I9" s="16">
        <f>'[1]Podklady QZ'!I114</f>
        <v>172.34187317211882</v>
      </c>
      <c r="J9" s="218">
        <f>'[1]Podklady QZ'!J114</f>
        <v>230.61222499430923</v>
      </c>
      <c r="K9" s="208">
        <f>'[1]Podklady QZ'!K114</f>
        <v>369.76983400000006</v>
      </c>
      <c r="L9" s="16">
        <f>'[1]Podklady QZ'!L114</f>
        <v>603.56183200000009</v>
      </c>
      <c r="M9" s="218">
        <f>'[1]Podklady QZ'!M114</f>
        <v>832.69076900000016</v>
      </c>
      <c r="N9" s="41">
        <f t="shared" si="4"/>
        <v>5522.3957464366849</v>
      </c>
    </row>
    <row r="10" spans="1:14" x14ac:dyDescent="0.2">
      <c r="A10" s="48" t="s">
        <v>123</v>
      </c>
      <c r="B10" s="245">
        <f>'[1]Podklady QZ'!B115</f>
        <v>587.04667900000004</v>
      </c>
      <c r="C10" s="16">
        <f>'[1]Podklady QZ'!C115</f>
        <v>588.35751700000003</v>
      </c>
      <c r="D10" s="218">
        <f>'[1]Podklady QZ'!D115</f>
        <v>556.69537700000012</v>
      </c>
      <c r="E10" s="316">
        <f>'[1]Podklady QZ'!E115</f>
        <v>254.34729099999996</v>
      </c>
      <c r="F10" s="16">
        <f>'[1]Podklady QZ'!F115</f>
        <v>183.25688299999996</v>
      </c>
      <c r="G10" s="6">
        <f>'[1]Podklady QZ'!G115</f>
        <v>110.14446099999998</v>
      </c>
      <c r="H10" s="208">
        <f>'[1]Podklady QZ'!H115</f>
        <v>113.78758481199999</v>
      </c>
      <c r="I10" s="16">
        <f>'[1]Podklady QZ'!I115</f>
        <v>107.51892635999999</v>
      </c>
      <c r="J10" s="218">
        <f>'[1]Podklady QZ'!J115</f>
        <v>146.11784645200004</v>
      </c>
      <c r="K10" s="208">
        <f>'[1]Podklady QZ'!K115</f>
        <v>294.84582239599996</v>
      </c>
      <c r="L10" s="16">
        <f>'[1]Podklady QZ'!L115</f>
        <v>409.71181287200011</v>
      </c>
      <c r="M10" s="218">
        <f>'[1]Podklady QZ'!M115</f>
        <v>500.38541283200004</v>
      </c>
      <c r="N10" s="41">
        <f t="shared" si="4"/>
        <v>3852.2156137239999</v>
      </c>
    </row>
    <row r="11" spans="1:14" x14ac:dyDescent="0.2">
      <c r="A11" s="48" t="s">
        <v>217</v>
      </c>
      <c r="B11" s="245">
        <f>'[1]Podklady QZ'!B116</f>
        <v>225.53319900000005</v>
      </c>
      <c r="C11" s="16">
        <f>'[1]Podklady QZ'!C116</f>
        <v>229.45247499999994</v>
      </c>
      <c r="D11" s="218">
        <f>'[1]Podklady QZ'!D116</f>
        <v>219.28245400000009</v>
      </c>
      <c r="E11" s="316">
        <f>'[1]Podklady QZ'!E116</f>
        <v>86.803258999999997</v>
      </c>
      <c r="F11" s="16">
        <f>'[1]Podklady QZ'!F116</f>
        <v>46.879384999999992</v>
      </c>
      <c r="G11" s="6">
        <f>'[1]Podklady QZ'!G116</f>
        <v>39.804421999999995</v>
      </c>
      <c r="H11" s="208">
        <f>'[1]Podklady QZ'!H116</f>
        <v>36.555320000000009</v>
      </c>
      <c r="I11" s="16">
        <f>'[1]Podklady QZ'!I116</f>
        <v>32.968497000000006</v>
      </c>
      <c r="J11" s="218">
        <f>'[1]Podklady QZ'!J116</f>
        <v>46.353740000000009</v>
      </c>
      <c r="K11" s="208">
        <f>'[1]Podklady QZ'!K116</f>
        <v>109.68631900000001</v>
      </c>
      <c r="L11" s="16">
        <f>'[1]Podklady QZ'!L116</f>
        <v>169.43959339999998</v>
      </c>
      <c r="M11" s="218">
        <f>'[1]Podklady QZ'!M116</f>
        <v>217.6215</v>
      </c>
      <c r="N11" s="41">
        <f t="shared" si="4"/>
        <v>1460.3801634000001</v>
      </c>
    </row>
    <row r="12" spans="1:14" x14ac:dyDescent="0.2">
      <c r="A12" s="48" t="s">
        <v>124</v>
      </c>
      <c r="B12" s="245">
        <f>'[1]Podklady QZ'!B117</f>
        <v>411.07628548837721</v>
      </c>
      <c r="C12" s="16">
        <f>'[1]Podklady QZ'!C117</f>
        <v>414.45451965204614</v>
      </c>
      <c r="D12" s="218">
        <f>'[1]Podklady QZ'!D117</f>
        <v>418.30542018646878</v>
      </c>
      <c r="E12" s="316">
        <f>'[1]Podklady QZ'!E117</f>
        <v>194.13120500000002</v>
      </c>
      <c r="F12" s="16">
        <f>'[1]Podklady QZ'!F117</f>
        <v>135.963008</v>
      </c>
      <c r="G12" s="6">
        <f>'[1]Podklady QZ'!G117</f>
        <v>118.89370700000002</v>
      </c>
      <c r="H12" s="208">
        <f>'[1]Podklady QZ'!H117</f>
        <v>108.94405099999997</v>
      </c>
      <c r="I12" s="16">
        <f>'[1]Podklady QZ'!I117</f>
        <v>106.04267399999999</v>
      </c>
      <c r="J12" s="218">
        <f>'[1]Podklady QZ'!J117</f>
        <v>134.15210199999999</v>
      </c>
      <c r="K12" s="208">
        <f>'[1]Podklady QZ'!K117</f>
        <v>238.94295900000003</v>
      </c>
      <c r="L12" s="16">
        <f>'[1]Podklady QZ'!L117</f>
        <v>319.51941699999992</v>
      </c>
      <c r="M12" s="218">
        <f>'[1]Podklady QZ'!M117</f>
        <v>400.64628299999987</v>
      </c>
      <c r="N12" s="41">
        <f t="shared" si="4"/>
        <v>3001.0716313268922</v>
      </c>
    </row>
    <row r="13" spans="1:14" x14ac:dyDescent="0.2">
      <c r="A13" s="48" t="s">
        <v>125</v>
      </c>
      <c r="B13" s="245">
        <f>'[1]Podklady QZ'!B118</f>
        <v>310.18591599999996</v>
      </c>
      <c r="C13" s="16">
        <f>'[1]Podklady QZ'!C118</f>
        <v>326.46190599999994</v>
      </c>
      <c r="D13" s="218">
        <f>'[1]Podklady QZ'!D118</f>
        <v>311.40625499999993</v>
      </c>
      <c r="E13" s="316">
        <f>'[1]Podklady QZ'!E118</f>
        <v>133.325467</v>
      </c>
      <c r="F13" s="16">
        <f>'[1]Podklady QZ'!F118</f>
        <v>84.278451000000004</v>
      </c>
      <c r="G13" s="6">
        <f>'[1]Podklady QZ'!G118</f>
        <v>69.518631999999997</v>
      </c>
      <c r="H13" s="208">
        <f>'[1]Podklady QZ'!H118</f>
        <v>64.506763397267264</v>
      </c>
      <c r="I13" s="16">
        <f>'[1]Podklady QZ'!I118</f>
        <v>62.882368378963825</v>
      </c>
      <c r="J13" s="218">
        <f>'[1]Podklady QZ'!J118</f>
        <v>73.157833816992166</v>
      </c>
      <c r="K13" s="208">
        <f>'[1]Podklady QZ'!K118</f>
        <v>162.81611041538204</v>
      </c>
      <c r="L13" s="16">
        <f>'[1]Podklady QZ'!L118</f>
        <v>238.88487641777408</v>
      </c>
      <c r="M13" s="218">
        <f>'[1]Podklady QZ'!M118</f>
        <v>313.18305542046994</v>
      </c>
      <c r="N13" s="41">
        <f t="shared" si="4"/>
        <v>2150.6076348468491</v>
      </c>
    </row>
    <row r="14" spans="1:14" x14ac:dyDescent="0.2">
      <c r="A14" s="48" t="s">
        <v>126</v>
      </c>
      <c r="B14" s="245">
        <f>'[1]Podklady QZ'!B119</f>
        <v>2182.8756870000002</v>
      </c>
      <c r="C14" s="16">
        <f>'[1]Podklady QZ'!C119</f>
        <v>2325.8170589999991</v>
      </c>
      <c r="D14" s="218">
        <f>'[1]Podklady QZ'!D119</f>
        <v>2197.0291360000001</v>
      </c>
      <c r="E14" s="316">
        <f>'[1]Podklady QZ'!E119</f>
        <v>820.22201399999994</v>
      </c>
      <c r="F14" s="16">
        <f>'[1]Podklady QZ'!F119</f>
        <v>541.31405000000018</v>
      </c>
      <c r="G14" s="6">
        <f>'[1]Podklady QZ'!G119</f>
        <v>476.87636499999979</v>
      </c>
      <c r="H14" s="208">
        <f>'[1]Podklady QZ'!H119</f>
        <v>442.71434000000005</v>
      </c>
      <c r="I14" s="16">
        <f>'[1]Podklady QZ'!I119</f>
        <v>444.19058199999995</v>
      </c>
      <c r="J14" s="218">
        <f>'[1]Podklady QZ'!J119</f>
        <v>567.10946200000001</v>
      </c>
      <c r="K14" s="208">
        <f>'[1]Podklady QZ'!K119</f>
        <v>1178.8256149999995</v>
      </c>
      <c r="L14" s="16">
        <f>'[1]Podklady QZ'!L119</f>
        <v>1656.7506150000011</v>
      </c>
      <c r="M14" s="218">
        <f>'[1]Podklady QZ'!M119</f>
        <v>2191.1578259999992</v>
      </c>
      <c r="N14" s="41">
        <f t="shared" si="4"/>
        <v>15024.882750999997</v>
      </c>
    </row>
    <row r="15" spans="1:14" x14ac:dyDescent="0.2">
      <c r="A15" s="48" t="s">
        <v>127</v>
      </c>
      <c r="B15" s="245">
        <f>'[1]Podklady QZ'!B120</f>
        <v>484.39418799999999</v>
      </c>
      <c r="C15" s="16">
        <f>'[1]Podklady QZ'!C120</f>
        <v>514.81942900000001</v>
      </c>
      <c r="D15" s="218">
        <f>'[1]Podklady QZ'!D120</f>
        <v>489.41970599999996</v>
      </c>
      <c r="E15" s="316">
        <f>'[1]Podklady QZ'!E120</f>
        <v>181.38101999999998</v>
      </c>
      <c r="F15" s="16">
        <f>'[1]Podklady QZ'!F120</f>
        <v>115.60337099999998</v>
      </c>
      <c r="G15" s="6">
        <f>'[1]Podklady QZ'!G120</f>
        <v>101.73380599999997</v>
      </c>
      <c r="H15" s="208">
        <f>'[1]Podklady QZ'!H120</f>
        <v>101.59474799999995</v>
      </c>
      <c r="I15" s="16">
        <f>'[1]Podklady QZ'!I120</f>
        <v>97.357160999999991</v>
      </c>
      <c r="J15" s="218">
        <f>'[1]Podklady QZ'!J120</f>
        <v>127.09475399999999</v>
      </c>
      <c r="K15" s="208">
        <f>'[1]Podklady QZ'!K120</f>
        <v>249.84143299999997</v>
      </c>
      <c r="L15" s="16">
        <f>'[1]Podklady QZ'!L120</f>
        <v>362.15978599999994</v>
      </c>
      <c r="M15" s="218">
        <f>'[1]Podklady QZ'!M120</f>
        <v>481.39338500000008</v>
      </c>
      <c r="N15" s="41">
        <f t="shared" si="4"/>
        <v>3306.7927870000003</v>
      </c>
    </row>
    <row r="16" spans="1:14" x14ac:dyDescent="0.2">
      <c r="A16" s="48" t="s">
        <v>128</v>
      </c>
      <c r="B16" s="245">
        <f>'[1]Podklady QZ'!B121</f>
        <v>654.8837280361829</v>
      </c>
      <c r="C16" s="16">
        <f>'[1]Podklady QZ'!C121</f>
        <v>681.26218419792508</v>
      </c>
      <c r="D16" s="218">
        <f>'[1]Podklady QZ'!D121</f>
        <v>646.69782372767997</v>
      </c>
      <c r="E16" s="316">
        <f>'[1]Podklady QZ'!E121</f>
        <v>209.03482600000001</v>
      </c>
      <c r="F16" s="16">
        <f>'[1]Podklady QZ'!F121</f>
        <v>104.28270399999998</v>
      </c>
      <c r="G16" s="6">
        <f>'[1]Podklady QZ'!G121</f>
        <v>82.742281999999989</v>
      </c>
      <c r="H16" s="208">
        <f>'[1]Podklady QZ'!H121</f>
        <v>75.529967339263791</v>
      </c>
      <c r="I16" s="16">
        <f>'[1]Podklady QZ'!I121</f>
        <v>71.6489293306104</v>
      </c>
      <c r="J16" s="218">
        <f>'[1]Podklady QZ'!J121</f>
        <v>117.74781802352766</v>
      </c>
      <c r="K16" s="208">
        <f>'[1]Podklady QZ'!K121</f>
        <v>303.21752800000007</v>
      </c>
      <c r="L16" s="16">
        <f>'[1]Podklady QZ'!L121</f>
        <v>484.62673600000005</v>
      </c>
      <c r="M16" s="218">
        <f>'[1]Podklady QZ'!M121</f>
        <v>652.37939199999983</v>
      </c>
      <c r="N16" s="41">
        <f t="shared" si="4"/>
        <v>4084.05391865519</v>
      </c>
    </row>
    <row r="17" spans="1:14" x14ac:dyDescent="0.2">
      <c r="A17" s="48" t="s">
        <v>129</v>
      </c>
      <c r="B17" s="245">
        <f>'[1]Podklady QZ'!B122</f>
        <v>578.95539371396774</v>
      </c>
      <c r="C17" s="16">
        <f>'[1]Podklady QZ'!C122</f>
        <v>658.90744400000005</v>
      </c>
      <c r="D17" s="218">
        <f>'[1]Podklady QZ'!D122</f>
        <v>636.21732499999996</v>
      </c>
      <c r="E17" s="316">
        <f>'[1]Podklady QZ'!E122</f>
        <v>238.46034200000003</v>
      </c>
      <c r="F17" s="16">
        <f>'[1]Podklady QZ'!F122</f>
        <v>133.72317999999999</v>
      </c>
      <c r="G17" s="6">
        <f>'[1]Podklady QZ'!G122</f>
        <v>115.430103</v>
      </c>
      <c r="H17" s="208">
        <f>'[1]Podklady QZ'!H122</f>
        <v>113.06469600000001</v>
      </c>
      <c r="I17" s="16">
        <f>'[1]Podklady QZ'!I122</f>
        <v>95.265211000000036</v>
      </c>
      <c r="J17" s="218">
        <f>'[1]Podklady QZ'!J122</f>
        <v>145.74598</v>
      </c>
      <c r="K17" s="208">
        <f>'[1]Podklady QZ'!K122</f>
        <v>305.12358499999988</v>
      </c>
      <c r="L17" s="16">
        <f>'[1]Podklady QZ'!L122</f>
        <v>475.79646300000007</v>
      </c>
      <c r="M17" s="218">
        <f>'[1]Podklady QZ'!M122</f>
        <v>561.28062099999988</v>
      </c>
      <c r="N17" s="41">
        <f t="shared" si="4"/>
        <v>4057.9703437139674</v>
      </c>
    </row>
    <row r="18" spans="1:14" x14ac:dyDescent="0.2">
      <c r="A18" s="48" t="s">
        <v>130</v>
      </c>
      <c r="B18" s="245">
        <f>'[1]Podklady QZ'!B123</f>
        <v>2683.3210010000007</v>
      </c>
      <c r="C18" s="16">
        <f>'[1]Podklady QZ'!C123</f>
        <v>2762.0185700000006</v>
      </c>
      <c r="D18" s="218">
        <f>'[1]Podklady QZ'!D123</f>
        <v>2710.2869690000002</v>
      </c>
      <c r="E18" s="316">
        <f>'[1]Podklady QZ'!E123</f>
        <v>1307.2636279999997</v>
      </c>
      <c r="F18" s="16">
        <f>'[1]Podklady QZ'!F123</f>
        <v>956.67903999999999</v>
      </c>
      <c r="G18" s="6">
        <f>'[1]Podklady QZ'!G123</f>
        <v>808.90025200000025</v>
      </c>
      <c r="H18" s="208">
        <f>'[1]Podklady QZ'!H123</f>
        <v>715.68723900000009</v>
      </c>
      <c r="I18" s="16">
        <f>'[1]Podklady QZ'!I123</f>
        <v>796.5606650000002</v>
      </c>
      <c r="J18" s="218">
        <f>'[1]Podklady QZ'!J123</f>
        <v>883.753377</v>
      </c>
      <c r="K18" s="208">
        <f>'[1]Podklady QZ'!K123</f>
        <v>1585.3096379999999</v>
      </c>
      <c r="L18" s="16">
        <f>'[1]Podklady QZ'!L123</f>
        <v>2295.9542149999997</v>
      </c>
      <c r="M18" s="218">
        <f>'[1]Podklady QZ'!M123</f>
        <v>2705.9141850000005</v>
      </c>
      <c r="N18" s="41">
        <f t="shared" si="4"/>
        <v>20211.648779000003</v>
      </c>
    </row>
    <row r="19" spans="1:14" x14ac:dyDescent="0.2">
      <c r="A19" s="48" t="s">
        <v>131</v>
      </c>
      <c r="B19" s="245">
        <f>'[1]Podklady QZ'!B124</f>
        <v>1559.6755249999997</v>
      </c>
      <c r="C19" s="16">
        <f>'[1]Podklady QZ'!C124</f>
        <v>1608.2256519999994</v>
      </c>
      <c r="D19" s="218">
        <f>'[1]Podklady QZ'!D124</f>
        <v>1601.3823860000007</v>
      </c>
      <c r="E19" s="316">
        <f>'[1]Podklady QZ'!E124</f>
        <v>853.82086100000026</v>
      </c>
      <c r="F19" s="16">
        <f>'[1]Podklady QZ'!F124</f>
        <v>626.0524909999998</v>
      </c>
      <c r="G19" s="6">
        <f>'[1]Podklady QZ'!G124</f>
        <v>510.14984299999992</v>
      </c>
      <c r="H19" s="208">
        <f>'[1]Podklady QZ'!H124</f>
        <v>510.74011000000007</v>
      </c>
      <c r="I19" s="16">
        <f>'[1]Podklady QZ'!I124</f>
        <v>526.36806100000024</v>
      </c>
      <c r="J19" s="218">
        <f>'[1]Podklady QZ'!J124</f>
        <v>616.84881900000016</v>
      </c>
      <c r="K19" s="208">
        <f>'[1]Podklady QZ'!K124</f>
        <v>928.28405700000008</v>
      </c>
      <c r="L19" s="16">
        <f>'[1]Podklady QZ'!L124</f>
        <v>1315.1782489999998</v>
      </c>
      <c r="M19" s="218">
        <f>'[1]Podklady QZ'!M124</f>
        <v>1568.2555830000003</v>
      </c>
      <c r="N19" s="41">
        <f t="shared" si="4"/>
        <v>12224.981637000001</v>
      </c>
    </row>
    <row r="20" spans="1:14" ht="12.75" thickBot="1" x14ac:dyDescent="0.25">
      <c r="A20" s="27" t="s">
        <v>132</v>
      </c>
      <c r="B20" s="219">
        <f>'[1]Podklady QZ'!B125</f>
        <v>540.58886700000005</v>
      </c>
      <c r="C20" s="8">
        <f>'[1]Podklady QZ'!C125</f>
        <v>589.29474999999991</v>
      </c>
      <c r="D20" s="220">
        <f>'[1]Podklady QZ'!D125</f>
        <v>543.8251130000001</v>
      </c>
      <c r="E20" s="8">
        <f>'[1]Podklady QZ'!E125</f>
        <v>260.382341</v>
      </c>
      <c r="F20" s="8">
        <f>'[1]Podklady QZ'!F125</f>
        <v>178.09069299999999</v>
      </c>
      <c r="G20" s="8">
        <f>'[1]Podklady QZ'!G125</f>
        <v>164.07954699999999</v>
      </c>
      <c r="H20" s="219">
        <f>'[1]Podklady QZ'!H125</f>
        <v>142.63992800000003</v>
      </c>
      <c r="I20" s="8">
        <f>'[1]Podklady QZ'!I125</f>
        <v>135.28974199999999</v>
      </c>
      <c r="J20" s="220">
        <f>'[1]Podklady QZ'!J125</f>
        <v>177.82739300000003</v>
      </c>
      <c r="K20" s="219">
        <f>'[1]Podklady QZ'!K125</f>
        <v>305.84359916499693</v>
      </c>
      <c r="L20" s="8">
        <f>'[1]Podklady QZ'!L125</f>
        <v>417.32540125205185</v>
      </c>
      <c r="M20" s="220">
        <f>'[1]Podklady QZ'!M125</f>
        <v>527.61046765046331</v>
      </c>
      <c r="N20" s="42">
        <f t="shared" si="4"/>
        <v>3982.7978420675122</v>
      </c>
    </row>
    <row r="21" spans="1:14" x14ac:dyDescent="0.2">
      <c r="N21" s="4" t="s">
        <v>87</v>
      </c>
    </row>
    <row r="22" spans="1:14" x14ac:dyDescent="0.2">
      <c r="A22" s="17" t="s">
        <v>218</v>
      </c>
      <c r="B22" s="53">
        <f>SUM(INDEX(B7:M7,,MONTH('[1]Podklady QZ'!$O$1)):INDEX(B7:M7,,MONTH('[1]Podklady QZ'!$Q$1)))</f>
        <v>1351.4891699999998</v>
      </c>
    </row>
    <row r="23" spans="1:14" x14ac:dyDescent="0.2">
      <c r="A23" s="17" t="s">
        <v>121</v>
      </c>
      <c r="B23" s="53">
        <f>SUM(INDEX(B8:M8,,MONTH('[1]Podklady QZ'!$O$1)):INDEX(B8:M8,,MONTH('[1]Podklady QZ'!$Q$1)))</f>
        <v>1540.5073359999997</v>
      </c>
    </row>
    <row r="24" spans="1:14" x14ac:dyDescent="0.2">
      <c r="A24" s="17" t="s">
        <v>122</v>
      </c>
      <c r="B24" s="53">
        <f>SUM(INDEX(B9:M9,,MONTH('[1]Podklady QZ'!$O$1)):INDEX(B9:M9,,MONTH('[1]Podklady QZ'!$Q$1)))</f>
        <v>1806.0224350000003</v>
      </c>
    </row>
    <row r="25" spans="1:14" x14ac:dyDescent="0.2">
      <c r="A25" s="17" t="s">
        <v>123</v>
      </c>
      <c r="B25" s="53">
        <f>SUM(INDEX(B10:M10,,MONTH('[1]Podklady QZ'!$O$1)):INDEX(B10:M10,,MONTH('[1]Podklady QZ'!$Q$1)))</f>
        <v>1204.9430480999999</v>
      </c>
    </row>
    <row r="26" spans="1:14" x14ac:dyDescent="0.2">
      <c r="A26" s="17" t="s">
        <v>217</v>
      </c>
      <c r="B26" s="53">
        <f>SUM(INDEX(B11:M11,,MONTH('[1]Podklady QZ'!$O$1)):INDEX(B11:M11,,MONTH('[1]Podklady QZ'!$Q$1)))</f>
        <v>496.74741240000003</v>
      </c>
    </row>
    <row r="27" spans="1:14" x14ac:dyDescent="0.2">
      <c r="A27" s="17" t="s">
        <v>124</v>
      </c>
      <c r="B27" s="53">
        <f>SUM(INDEX(B12:M12,,MONTH('[1]Podklady QZ'!$O$1)):INDEX(B12:M12,,MONTH('[1]Podklady QZ'!$Q$1)))</f>
        <v>959.10865899999976</v>
      </c>
    </row>
    <row r="28" spans="1:14" x14ac:dyDescent="0.2">
      <c r="A28" s="17" t="s">
        <v>125</v>
      </c>
      <c r="B28" s="53">
        <f>SUM(INDEX(B13:M13,,MONTH('[1]Podklady QZ'!$O$1)):INDEX(B13:M13,,MONTH('[1]Podklady QZ'!$Q$1)))</f>
        <v>714.88404225362603</v>
      </c>
    </row>
    <row r="29" spans="1:14" x14ac:dyDescent="0.2">
      <c r="A29" s="17" t="s">
        <v>126</v>
      </c>
      <c r="B29" s="53">
        <f>SUM(INDEX(B14:M14,,MONTH('[1]Podklady QZ'!$O$1)):INDEX(B14:M14,,MONTH('[1]Podklady QZ'!$Q$1)))</f>
        <v>5026.7340559999993</v>
      </c>
    </row>
    <row r="30" spans="1:14" x14ac:dyDescent="0.2">
      <c r="A30" s="17" t="s">
        <v>127</v>
      </c>
      <c r="B30" s="53">
        <f>SUM(INDEX(B15:M15,,MONTH('[1]Podklady QZ'!$O$1)):INDEX(B15:M15,,MONTH('[1]Podklady QZ'!$Q$1)))</f>
        <v>1093.3946040000001</v>
      </c>
    </row>
    <row r="31" spans="1:14" x14ac:dyDescent="0.2">
      <c r="A31" s="17" t="s">
        <v>128</v>
      </c>
      <c r="B31" s="53">
        <f>SUM(INDEX(B16:M16,,MONTH('[1]Podklady QZ'!$O$1)):INDEX(B16:M16,,MONTH('[1]Podklady QZ'!$Q$1)))</f>
        <v>1440.2236559999999</v>
      </c>
    </row>
    <row r="32" spans="1:14" x14ac:dyDescent="0.2">
      <c r="A32" s="17" t="s">
        <v>129</v>
      </c>
      <c r="B32" s="53">
        <f>SUM(INDEX(B17:M17,,MONTH('[1]Podklady QZ'!$O$1)):INDEX(B17:M17,,MONTH('[1]Podklady QZ'!$Q$1)))</f>
        <v>1342.2006689999998</v>
      </c>
    </row>
    <row r="33" spans="1:2" x14ac:dyDescent="0.2">
      <c r="A33" s="17" t="s">
        <v>130</v>
      </c>
      <c r="B33" s="53">
        <f>SUM(INDEX(B18:M18,,MONTH('[1]Podklady QZ'!$O$1)):INDEX(B18:M18,,MONTH('[1]Podklady QZ'!$Q$1)))</f>
        <v>6587.178038</v>
      </c>
    </row>
    <row r="34" spans="1:2" x14ac:dyDescent="0.2">
      <c r="A34" s="17" t="s">
        <v>131</v>
      </c>
      <c r="B34" s="53">
        <f>SUM(INDEX(B19:M19,,MONTH('[1]Podklady QZ'!$O$1)):INDEX(B19:M19,,MONTH('[1]Podklady QZ'!$Q$1)))</f>
        <v>3811.7178890000005</v>
      </c>
    </row>
    <row r="35" spans="1:2" x14ac:dyDescent="0.2">
      <c r="A35" s="17" t="s">
        <v>132</v>
      </c>
      <c r="B35" s="53">
        <f>SUM(INDEX(B20:M20,,MONTH('[1]Podklady QZ'!$O$1)):INDEX(B20:M20,,MONTH('[1]Podklady QZ'!$Q$1)))</f>
        <v>1250.779468067512</v>
      </c>
    </row>
  </sheetData>
  <sortState ref="A7:N20">
    <sortCondition ref="A7"/>
  </sortState>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S46"/>
  <sheetViews>
    <sheetView showGridLines="0" zoomScaleNormal="100" workbookViewId="0">
      <selection activeCell="R31" sqref="R31"/>
    </sheetView>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16" s="114" customFormat="1" ht="18.75" x14ac:dyDescent="0.3">
      <c r="A1" s="21" t="s">
        <v>196</v>
      </c>
      <c r="B1" s="46"/>
      <c r="C1" s="46"/>
      <c r="D1" s="46"/>
      <c r="E1" s="46"/>
      <c r="G1" s="46"/>
      <c r="H1" s="46"/>
      <c r="I1" s="46"/>
      <c r="J1" s="46"/>
      <c r="K1" s="46"/>
      <c r="L1" s="46"/>
      <c r="M1" s="46"/>
      <c r="N1" s="46"/>
      <c r="P1" s="113" t="str">
        <f>Obsah!$A$1</f>
        <v>IV. čtvrtletí 2018</v>
      </c>
    </row>
    <row r="2" spans="1:16" s="13" customFormat="1" ht="7.5" customHeight="1" x14ac:dyDescent="0.2">
      <c r="B2" s="197"/>
      <c r="C2" s="197"/>
      <c r="D2" s="197"/>
      <c r="E2" s="197"/>
      <c r="F2" s="197"/>
      <c r="G2" s="197"/>
      <c r="H2" s="197"/>
      <c r="I2" s="197"/>
      <c r="J2" s="197"/>
      <c r="K2" s="197"/>
      <c r="L2" s="197"/>
      <c r="M2" s="197"/>
      <c r="N2" s="197"/>
      <c r="O2" s="197"/>
    </row>
    <row r="3" spans="1:16" s="13" customFormat="1" ht="12" customHeight="1" x14ac:dyDescent="0.2">
      <c r="A3" s="193"/>
      <c r="B3" s="195" t="s">
        <v>101</v>
      </c>
      <c r="C3" s="195" t="s">
        <v>92</v>
      </c>
      <c r="D3" s="195" t="s">
        <v>93</v>
      </c>
      <c r="E3" s="195" t="s">
        <v>94</v>
      </c>
      <c r="F3" s="195" t="s">
        <v>104</v>
      </c>
      <c r="G3" s="195" t="s">
        <v>95</v>
      </c>
      <c r="H3" s="195" t="s">
        <v>96</v>
      </c>
      <c r="I3" s="195" t="s">
        <v>97</v>
      </c>
      <c r="J3" s="195" t="s">
        <v>98</v>
      </c>
      <c r="K3" s="195" t="s">
        <v>99</v>
      </c>
      <c r="L3" s="195" t="s">
        <v>100</v>
      </c>
      <c r="M3" s="195" t="s">
        <v>102</v>
      </c>
      <c r="N3" s="195" t="s">
        <v>103</v>
      </c>
      <c r="O3" s="195" t="s">
        <v>105</v>
      </c>
      <c r="P3" s="195" t="s">
        <v>7</v>
      </c>
    </row>
    <row r="4" spans="1:16" s="189" customFormat="1" ht="12" customHeight="1" x14ac:dyDescent="0.2">
      <c r="A4" s="196" t="s">
        <v>197</v>
      </c>
      <c r="B4" s="66">
        <f>SUM(B5:B20)</f>
        <v>1351.4891699999998</v>
      </c>
      <c r="C4" s="66">
        <f>SUM(C5:C20)</f>
        <v>1540.5073359999999</v>
      </c>
      <c r="D4" s="66">
        <f t="shared" ref="D4:P4" si="0">SUM(D5:D20)</f>
        <v>1806.0224349999999</v>
      </c>
      <c r="E4" s="66">
        <f t="shared" si="0"/>
        <v>1204.9430480999999</v>
      </c>
      <c r="F4" s="66">
        <f>SUM(F5:F20)</f>
        <v>496.74741239999992</v>
      </c>
      <c r="G4" s="66">
        <f t="shared" si="0"/>
        <v>959.10865899999999</v>
      </c>
      <c r="H4" s="66">
        <f t="shared" si="0"/>
        <v>714.88404225362603</v>
      </c>
      <c r="I4" s="66">
        <f t="shared" si="0"/>
        <v>5026.7340559999993</v>
      </c>
      <c r="J4" s="66">
        <f t="shared" si="0"/>
        <v>1093.3946039999998</v>
      </c>
      <c r="K4" s="66">
        <f t="shared" si="0"/>
        <v>1440.2236559999999</v>
      </c>
      <c r="L4" s="66">
        <f t="shared" si="0"/>
        <v>1342.2006690000001</v>
      </c>
      <c r="M4" s="66">
        <f t="shared" si="0"/>
        <v>6587.1780379999982</v>
      </c>
      <c r="N4" s="66">
        <f t="shared" si="0"/>
        <v>3811.7178889999996</v>
      </c>
      <c r="O4" s="66">
        <f t="shared" si="0"/>
        <v>1250.7794680675122</v>
      </c>
      <c r="P4" s="199">
        <f t="shared" si="0"/>
        <v>28625.930482821128</v>
      </c>
    </row>
    <row r="5" spans="1:16" s="13" customFormat="1" ht="12" customHeight="1" x14ac:dyDescent="0.2">
      <c r="A5" s="37" t="s">
        <v>44</v>
      </c>
      <c r="B5" s="19">
        <f>'[1]Podklady QZ'!B131</f>
        <v>0</v>
      </c>
      <c r="C5" s="19">
        <f>'[1]Podklady QZ'!C131</f>
        <v>162.52482799999996</v>
      </c>
      <c r="D5" s="19">
        <f>'[1]Podklady QZ'!D131</f>
        <v>163.86806000000001</v>
      </c>
      <c r="E5" s="19">
        <f>'[1]Podklady QZ'!E131</f>
        <v>112.449478</v>
      </c>
      <c r="F5" s="19">
        <f>'[1]Podklady QZ'!F131</f>
        <v>182.58352999999997</v>
      </c>
      <c r="G5" s="19">
        <f>'[1]Podklady QZ'!G131</f>
        <v>166.04759000000001</v>
      </c>
      <c r="H5" s="19">
        <f>'[1]Podklady QZ'!H131</f>
        <v>0.164327</v>
      </c>
      <c r="I5" s="19">
        <f>'[1]Podklady QZ'!I131</f>
        <v>252.44208000000003</v>
      </c>
      <c r="J5" s="19">
        <f>'[1]Podklady QZ'!J131</f>
        <v>26.279349999999997</v>
      </c>
      <c r="K5" s="19">
        <f>'[1]Podklady QZ'!K131</f>
        <v>13.554877000000001</v>
      </c>
      <c r="L5" s="19">
        <f>'[1]Podklady QZ'!L131</f>
        <v>190.41752000000002</v>
      </c>
      <c r="M5" s="19">
        <f>'[1]Podklady QZ'!M131</f>
        <v>209.25286199999999</v>
      </c>
      <c r="N5" s="19">
        <f>'[1]Podklady QZ'!N131</f>
        <v>213.15294000000003</v>
      </c>
      <c r="O5" s="19">
        <f>'[1]Podklady QZ'!O131</f>
        <v>56.54167799999999</v>
      </c>
      <c r="P5" s="19">
        <f>SUM(B5:O5)</f>
        <v>1749.2791200000001</v>
      </c>
    </row>
    <row r="6" spans="1:16" s="13" customFormat="1" ht="12" customHeight="1" x14ac:dyDescent="0.2">
      <c r="A6" s="35" t="s">
        <v>43</v>
      </c>
      <c r="B6" s="16">
        <f>'[1]Podklady QZ'!B132</f>
        <v>10.271000000000001</v>
      </c>
      <c r="C6" s="16">
        <f>'[1]Podklady QZ'!C132</f>
        <v>20.350279999999998</v>
      </c>
      <c r="D6" s="16">
        <f>'[1]Podklady QZ'!D132</f>
        <v>26.070696000000002</v>
      </c>
      <c r="E6" s="16">
        <f>'[1]Podklady QZ'!E132</f>
        <v>2.302</v>
      </c>
      <c r="F6" s="16">
        <f>'[1]Podklady QZ'!F132</f>
        <v>16.182122</v>
      </c>
      <c r="G6" s="16">
        <f>'[1]Podklady QZ'!G132</f>
        <v>17.922304</v>
      </c>
      <c r="H6" s="16">
        <f>'[1]Podklady QZ'!H132</f>
        <v>4.1561400000000006</v>
      </c>
      <c r="I6" s="16">
        <f>'[1]Podklady QZ'!I132</f>
        <v>0.25905</v>
      </c>
      <c r="J6" s="16">
        <f>'[1]Podklady QZ'!J132</f>
        <v>18.342565000000004</v>
      </c>
      <c r="K6" s="16">
        <f>'[1]Podklady QZ'!K132</f>
        <v>10.512530999999997</v>
      </c>
      <c r="L6" s="16">
        <f>'[1]Podklady QZ'!L132</f>
        <v>20.880106000000001</v>
      </c>
      <c r="M6" s="16">
        <f>'[1]Podklady QZ'!M132</f>
        <v>12.423256000000004</v>
      </c>
      <c r="N6" s="16">
        <f>'[1]Podklady QZ'!N132</f>
        <v>5.2015570000000002</v>
      </c>
      <c r="O6" s="198">
        <f>'[1]Podklady QZ'!O132</f>
        <v>2.5051000000000005</v>
      </c>
      <c r="P6" s="6">
        <f t="shared" ref="P6:P20" si="1">SUM(B6:O6)</f>
        <v>167.37870700000002</v>
      </c>
    </row>
    <row r="7" spans="1:16" s="13" customFormat="1" ht="12" customHeight="1" x14ac:dyDescent="0.2">
      <c r="A7" s="35" t="s">
        <v>42</v>
      </c>
      <c r="B7" s="16">
        <f>'[1]Podklady QZ'!B133</f>
        <v>0</v>
      </c>
      <c r="C7" s="16">
        <f>'[1]Podklady QZ'!C133</f>
        <v>0</v>
      </c>
      <c r="D7" s="16">
        <f>'[1]Podklady QZ'!D133</f>
        <v>0</v>
      </c>
      <c r="E7" s="16">
        <f>'[1]Podklady QZ'!E133</f>
        <v>0</v>
      </c>
      <c r="F7" s="16">
        <f>'[1]Podklady QZ'!F133</f>
        <v>0</v>
      </c>
      <c r="G7" s="16">
        <f>'[1]Podklady QZ'!G133</f>
        <v>3.7675000000000001</v>
      </c>
      <c r="H7" s="16">
        <f>'[1]Podklady QZ'!H133</f>
        <v>0</v>
      </c>
      <c r="I7" s="16">
        <f>'[1]Podklady QZ'!I133</f>
        <v>3300.3799579999995</v>
      </c>
      <c r="J7" s="16">
        <f>'[1]Podklady QZ'!J133</f>
        <v>359.78334899999999</v>
      </c>
      <c r="K7" s="16">
        <f>'[1]Podklady QZ'!K133</f>
        <v>60.487333</v>
      </c>
      <c r="L7" s="16">
        <f>'[1]Podklady QZ'!L133</f>
        <v>0</v>
      </c>
      <c r="M7" s="16">
        <f>'[1]Podklady QZ'!M133</f>
        <v>0</v>
      </c>
      <c r="N7" s="16">
        <f>'[1]Podklady QZ'!N133</f>
        <v>0</v>
      </c>
      <c r="O7" s="198">
        <f>'[1]Podklady QZ'!O133</f>
        <v>99.343860000000021</v>
      </c>
      <c r="P7" s="6">
        <f t="shared" si="1"/>
        <v>3823.7619999999993</v>
      </c>
    </row>
    <row r="8" spans="1:16" s="13" customFormat="1" ht="12" customHeight="1" x14ac:dyDescent="0.2">
      <c r="A8" s="35" t="s">
        <v>70</v>
      </c>
      <c r="B8" s="115">
        <f>'[1]Podklady QZ'!B134</f>
        <v>4.8029999999999999</v>
      </c>
      <c r="C8" s="115">
        <f>'[1]Podklady QZ'!C134</f>
        <v>5.3369E-2</v>
      </c>
      <c r="D8" s="115">
        <f>'[1]Podklady QZ'!D134</f>
        <v>2.3180000000000001</v>
      </c>
      <c r="E8" s="115">
        <f>'[1]Podklady QZ'!E134</f>
        <v>0</v>
      </c>
      <c r="F8" s="115">
        <f>'[1]Podklady QZ'!F134</f>
        <v>2.7E-2</v>
      </c>
      <c r="G8" s="115">
        <f>'[1]Podklady QZ'!G134</f>
        <v>0</v>
      </c>
      <c r="H8" s="115">
        <f>'[1]Podklady QZ'!H134</f>
        <v>0</v>
      </c>
      <c r="I8" s="115">
        <f>'[1]Podklady QZ'!I134</f>
        <v>0.45004700000000003</v>
      </c>
      <c r="J8" s="115">
        <f>'[1]Podklady QZ'!J134</f>
        <v>0</v>
      </c>
      <c r="K8" s="115">
        <f>'[1]Podklady QZ'!K134</f>
        <v>0</v>
      </c>
      <c r="L8" s="115">
        <f>'[1]Podklady QZ'!L134</f>
        <v>0.54238699999999995</v>
      </c>
      <c r="M8" s="115">
        <f>'[1]Podklady QZ'!M134</f>
        <v>0</v>
      </c>
      <c r="N8" s="115">
        <f>'[1]Podklady QZ'!N134</f>
        <v>0</v>
      </c>
      <c r="O8" s="198">
        <f>'[1]Podklady QZ'!O134</f>
        <v>2.5899999999999999E-2</v>
      </c>
      <c r="P8" s="198">
        <f t="shared" si="1"/>
        <v>8.2197030000000009</v>
      </c>
    </row>
    <row r="9" spans="1:16" s="13" customFormat="1" ht="12" customHeight="1" x14ac:dyDescent="0.2">
      <c r="A9" s="35" t="s">
        <v>71</v>
      </c>
      <c r="B9" s="115">
        <f>'[1]Podklady QZ'!B135</f>
        <v>0.13100000000000001</v>
      </c>
      <c r="C9" s="115">
        <f>'[1]Podklady QZ'!C135</f>
        <v>2.7347E-2</v>
      </c>
      <c r="D9" s="115">
        <f>'[1]Podklady QZ'!D135</f>
        <v>0.217</v>
      </c>
      <c r="E9" s="115">
        <f>'[1]Podklady QZ'!E135</f>
        <v>1.1649699999999998</v>
      </c>
      <c r="F9" s="115">
        <f>'[1]Podklady QZ'!F135</f>
        <v>0</v>
      </c>
      <c r="G9" s="115">
        <f>'[1]Podklady QZ'!G135</f>
        <v>0</v>
      </c>
      <c r="H9" s="115">
        <f>'[1]Podklady QZ'!H135</f>
        <v>0</v>
      </c>
      <c r="I9" s="115">
        <f>'[1]Podklady QZ'!I135</f>
        <v>0</v>
      </c>
      <c r="J9" s="115">
        <f>'[1]Podklady QZ'!J135</f>
        <v>0</v>
      </c>
      <c r="K9" s="115">
        <f>'[1]Podklady QZ'!K135</f>
        <v>0</v>
      </c>
      <c r="L9" s="115">
        <f>'[1]Podklady QZ'!L135</f>
        <v>0</v>
      </c>
      <c r="M9" s="115">
        <f>'[1]Podklady QZ'!M135</f>
        <v>0</v>
      </c>
      <c r="N9" s="115">
        <f>'[1]Podklady QZ'!N135</f>
        <v>1.1035500000000003</v>
      </c>
      <c r="O9" s="198">
        <f>'[1]Podklady QZ'!O135</f>
        <v>0</v>
      </c>
      <c r="P9" s="198">
        <f t="shared" si="1"/>
        <v>2.6438670000000002</v>
      </c>
    </row>
    <row r="10" spans="1:16" s="13" customFormat="1" ht="12" customHeight="1" x14ac:dyDescent="0.2">
      <c r="A10" s="35" t="s">
        <v>72</v>
      </c>
      <c r="B10" s="115">
        <f>'[1]Podklady QZ'!B136</f>
        <v>0</v>
      </c>
      <c r="C10" s="115">
        <f>'[1]Podklady QZ'!C136</f>
        <v>0</v>
      </c>
      <c r="D10" s="115">
        <f>'[1]Podklady QZ'!D136</f>
        <v>1.6E-2</v>
      </c>
      <c r="E10" s="115">
        <f>'[1]Podklady QZ'!E136</f>
        <v>5.0000000000000001E-3</v>
      </c>
      <c r="F10" s="115">
        <f>'[1]Podklady QZ'!F136</f>
        <v>1.8600000000000002E-2</v>
      </c>
      <c r="G10" s="115">
        <f>'[1]Podklady QZ'!G136</f>
        <v>0</v>
      </c>
      <c r="H10" s="115">
        <f>'[1]Podklady QZ'!H136</f>
        <v>0</v>
      </c>
      <c r="I10" s="115">
        <f>'[1]Podklady QZ'!I136</f>
        <v>0</v>
      </c>
      <c r="J10" s="115">
        <f>'[1]Podklady QZ'!J136</f>
        <v>0</v>
      </c>
      <c r="K10" s="115">
        <f>'[1]Podklady QZ'!K136</f>
        <v>0</v>
      </c>
      <c r="L10" s="115">
        <f>'[1]Podklady QZ'!L136</f>
        <v>0</v>
      </c>
      <c r="M10" s="115">
        <f>'[1]Podklady QZ'!M136</f>
        <v>0</v>
      </c>
      <c r="N10" s="115">
        <f>'[1]Podklady QZ'!N136</f>
        <v>9.5899999999999996E-3</v>
      </c>
      <c r="O10" s="198">
        <f>'[1]Podklady QZ'!O136</f>
        <v>0</v>
      </c>
      <c r="P10" s="198">
        <f t="shared" si="1"/>
        <v>4.9190000000000005E-2</v>
      </c>
    </row>
    <row r="11" spans="1:16" s="13" customFormat="1" ht="12" customHeight="1" x14ac:dyDescent="0.2">
      <c r="A11" s="35" t="s">
        <v>41</v>
      </c>
      <c r="B11" s="115">
        <f>'[1]Podklady QZ'!B137</f>
        <v>0</v>
      </c>
      <c r="C11" s="115">
        <f>'[1]Podklady QZ'!C137</f>
        <v>1136.5030919999999</v>
      </c>
      <c r="D11" s="115">
        <f>'[1]Podklady QZ'!D137</f>
        <v>1.80755</v>
      </c>
      <c r="E11" s="115">
        <f>'[1]Podklady QZ'!E137</f>
        <v>859.95361800000012</v>
      </c>
      <c r="F11" s="115">
        <f>'[1]Podklady QZ'!F137</f>
        <v>89.854647999999983</v>
      </c>
      <c r="G11" s="115">
        <f>'[1]Podklady QZ'!G137</f>
        <v>426.02393000000001</v>
      </c>
      <c r="H11" s="115">
        <f>'[1]Podklady QZ'!H137</f>
        <v>30.610340999999998</v>
      </c>
      <c r="I11" s="115">
        <f>'[1]Podklady QZ'!I137</f>
        <v>164.635966</v>
      </c>
      <c r="J11" s="115">
        <f>'[1]Podklady QZ'!J137</f>
        <v>426.94193799999999</v>
      </c>
      <c r="K11" s="115">
        <f>'[1]Podklady QZ'!K137</f>
        <v>1185.988237</v>
      </c>
      <c r="L11" s="115">
        <f>'[1]Podklady QZ'!L137</f>
        <v>832.241625</v>
      </c>
      <c r="M11" s="115">
        <f>'[1]Podklady QZ'!M137</f>
        <v>4684.8129439999993</v>
      </c>
      <c r="N11" s="115">
        <f>'[1]Podklady QZ'!N137</f>
        <v>3194.4940489999994</v>
      </c>
      <c r="O11" s="198">
        <f>'[1]Podklady QZ'!O137</f>
        <v>757.34521200000006</v>
      </c>
      <c r="P11" s="198">
        <f t="shared" si="1"/>
        <v>13791.213149999998</v>
      </c>
    </row>
    <row r="12" spans="1:16" s="13" customFormat="1" ht="12" customHeight="1" x14ac:dyDescent="0.2">
      <c r="A12" s="35" t="s">
        <v>84</v>
      </c>
      <c r="B12" s="115">
        <f>'[1]Podklady QZ'!B138</f>
        <v>0</v>
      </c>
      <c r="C12" s="115">
        <f>'[1]Podklady QZ'!C138</f>
        <v>65.228069999999988</v>
      </c>
      <c r="D12" s="115">
        <f>'[1]Podklady QZ'!D138</f>
        <v>0</v>
      </c>
      <c r="E12" s="115">
        <f>'[1]Podklady QZ'!E138</f>
        <v>0</v>
      </c>
      <c r="F12" s="115">
        <f>'[1]Podklady QZ'!F138</f>
        <v>14.828239999999999</v>
      </c>
      <c r="G12" s="115">
        <f>'[1]Podklady QZ'!G138</f>
        <v>0</v>
      </c>
      <c r="H12" s="115">
        <f>'[1]Podklady QZ'!H138</f>
        <v>0</v>
      </c>
      <c r="I12" s="115">
        <f>'[1]Podklady QZ'!I138</f>
        <v>0</v>
      </c>
      <c r="J12" s="115">
        <f>'[1]Podklady QZ'!J138</f>
        <v>0</v>
      </c>
      <c r="K12" s="115">
        <f>'[1]Podklady QZ'!K138</f>
        <v>0</v>
      </c>
      <c r="L12" s="115">
        <f>'[1]Podklady QZ'!L138</f>
        <v>0</v>
      </c>
      <c r="M12" s="115">
        <f>'[1]Podklady QZ'!M138</f>
        <v>0</v>
      </c>
      <c r="N12" s="115">
        <f>'[1]Podklady QZ'!N138</f>
        <v>0</v>
      </c>
      <c r="O12" s="198">
        <f>'[1]Podklady QZ'!O138</f>
        <v>0</v>
      </c>
      <c r="P12" s="198">
        <f t="shared" si="1"/>
        <v>80.056309999999982</v>
      </c>
    </row>
    <row r="13" spans="1:16" s="13" customFormat="1" ht="12" customHeight="1" x14ac:dyDescent="0.2">
      <c r="A13" s="35" t="s">
        <v>40</v>
      </c>
      <c r="B13" s="115">
        <f>'[1]Podklady QZ'!B139</f>
        <v>0</v>
      </c>
      <c r="C13" s="115">
        <f>'[1]Podklady QZ'!C139</f>
        <v>0</v>
      </c>
      <c r="D13" s="115">
        <f>'[1]Podklady QZ'!D139</f>
        <v>0</v>
      </c>
      <c r="E13" s="115">
        <f>'[1]Podklady QZ'!E139</f>
        <v>0</v>
      </c>
      <c r="F13" s="115">
        <f>'[1]Podklady QZ'!F139</f>
        <v>0</v>
      </c>
      <c r="G13" s="115">
        <f>'[1]Podklady QZ'!G139</f>
        <v>0</v>
      </c>
      <c r="H13" s="115">
        <f>'[1]Podklady QZ'!H139</f>
        <v>0</v>
      </c>
      <c r="I13" s="115">
        <f>'[1]Podklady QZ'!I139</f>
        <v>9.5147999999999996E-2</v>
      </c>
      <c r="J13" s="115">
        <f>'[1]Podklady QZ'!J139</f>
        <v>0</v>
      </c>
      <c r="K13" s="115">
        <f>'[1]Podklady QZ'!K139</f>
        <v>0</v>
      </c>
      <c r="L13" s="115">
        <f>'[1]Podklady QZ'!L139</f>
        <v>0</v>
      </c>
      <c r="M13" s="115">
        <f>'[1]Podklady QZ'!M139</f>
        <v>0.2094</v>
      </c>
      <c r="N13" s="115">
        <f>'[1]Podklady QZ'!N139</f>
        <v>0</v>
      </c>
      <c r="O13" s="198">
        <f>'[1]Podklady QZ'!O139</f>
        <v>0</v>
      </c>
      <c r="P13" s="198">
        <f t="shared" si="1"/>
        <v>0.30454799999999999</v>
      </c>
    </row>
    <row r="14" spans="1:16" s="13" customFormat="1" ht="12" customHeight="1" x14ac:dyDescent="0.2">
      <c r="A14" s="35" t="s">
        <v>39</v>
      </c>
      <c r="B14" s="115">
        <f>'[1]Podklady QZ'!B140</f>
        <v>0</v>
      </c>
      <c r="C14" s="115">
        <f>'[1]Podklady QZ'!C140</f>
        <v>0</v>
      </c>
      <c r="D14" s="115">
        <f>'[1]Podklady QZ'!D140</f>
        <v>22.75113</v>
      </c>
      <c r="E14" s="115">
        <f>'[1]Podklady QZ'!E140</f>
        <v>0</v>
      </c>
      <c r="F14" s="115">
        <f>'[1]Podklady QZ'!F140</f>
        <v>5.407274000000001</v>
      </c>
      <c r="G14" s="115">
        <f>'[1]Podklady QZ'!G140</f>
        <v>0</v>
      </c>
      <c r="H14" s="115">
        <f>'[1]Podklady QZ'!H140</f>
        <v>1.0201</v>
      </c>
      <c r="I14" s="115">
        <f>'[1]Podklady QZ'!I140</f>
        <v>39.891949999999994</v>
      </c>
      <c r="J14" s="115">
        <f>'[1]Podklady QZ'!J140</f>
        <v>0</v>
      </c>
      <c r="K14" s="115">
        <f>'[1]Podklady QZ'!K140</f>
        <v>0</v>
      </c>
      <c r="L14" s="115">
        <f>'[1]Podklady QZ'!L140</f>
        <v>0</v>
      </c>
      <c r="M14" s="115">
        <f>'[1]Podklady QZ'!M140</f>
        <v>53.733501000000004</v>
      </c>
      <c r="N14" s="115">
        <f>'[1]Podklady QZ'!N140</f>
        <v>2.65</v>
      </c>
      <c r="O14" s="198">
        <f>'[1]Podklady QZ'!O140</f>
        <v>5.8630000000000004</v>
      </c>
      <c r="P14" s="198">
        <f t="shared" si="1"/>
        <v>131.31695500000001</v>
      </c>
    </row>
    <row r="15" spans="1:16" s="13" customFormat="1" ht="12" customHeight="1" x14ac:dyDescent="0.2">
      <c r="A15" s="35" t="s">
        <v>38</v>
      </c>
      <c r="B15" s="115">
        <f>'[1]Podklady QZ'!B141</f>
        <v>0</v>
      </c>
      <c r="C15" s="115">
        <f>'[1]Podklady QZ'!C141</f>
        <v>8.0000000000000002E-3</v>
      </c>
      <c r="D15" s="115">
        <f>'[1]Podklady QZ'!D141</f>
        <v>0</v>
      </c>
      <c r="E15" s="115">
        <f>'[1]Podklady QZ'!E141</f>
        <v>0</v>
      </c>
      <c r="F15" s="115">
        <f>'[1]Podklady QZ'!F141</f>
        <v>0</v>
      </c>
      <c r="G15" s="115">
        <f>'[1]Podklady QZ'!G141</f>
        <v>0</v>
      </c>
      <c r="H15" s="115">
        <f>'[1]Podklady QZ'!H141</f>
        <v>0</v>
      </c>
      <c r="I15" s="115">
        <f>'[1]Podklady QZ'!I141</f>
        <v>0</v>
      </c>
      <c r="J15" s="115">
        <f>'[1]Podklady QZ'!J141</f>
        <v>10.860906000000002</v>
      </c>
      <c r="K15" s="115">
        <f>'[1]Podklady QZ'!K141</f>
        <v>0</v>
      </c>
      <c r="L15" s="115">
        <f>'[1]Podklady QZ'!L141</f>
        <v>0</v>
      </c>
      <c r="M15" s="115">
        <f>'[1]Podklady QZ'!M141</f>
        <v>5.0846670000000005</v>
      </c>
      <c r="N15" s="115">
        <f>'[1]Podklady QZ'!N141</f>
        <v>0</v>
      </c>
      <c r="O15" s="198">
        <f>'[1]Podklady QZ'!O141</f>
        <v>16.728999999999999</v>
      </c>
      <c r="P15" s="198">
        <f t="shared" si="1"/>
        <v>32.682573000000005</v>
      </c>
    </row>
    <row r="16" spans="1:16" s="13" customFormat="1" ht="12" customHeight="1" x14ac:dyDescent="0.2">
      <c r="A16" s="35" t="s">
        <v>37</v>
      </c>
      <c r="B16" s="115">
        <f>'[1]Podklady QZ'!B142</f>
        <v>217.14</v>
      </c>
      <c r="C16" s="115">
        <f>'[1]Podklady QZ'!C142</f>
        <v>2.4710000000000001</v>
      </c>
      <c r="D16" s="115">
        <f>'[1]Podklady QZ'!D142</f>
        <v>192.87270999999998</v>
      </c>
      <c r="E16" s="115">
        <f>'[1]Podklady QZ'!E142</f>
        <v>0</v>
      </c>
      <c r="F16" s="115">
        <f>'[1]Podklady QZ'!F142</f>
        <v>2.5550000000000002</v>
      </c>
      <c r="G16" s="115">
        <f>'[1]Podklady QZ'!G142</f>
        <v>0</v>
      </c>
      <c r="H16" s="115">
        <f>'[1]Podklady QZ'!H142</f>
        <v>188.042</v>
      </c>
      <c r="I16" s="115">
        <f>'[1]Podklady QZ'!I142</f>
        <v>15.276</v>
      </c>
      <c r="J16" s="115">
        <f>'[1]Podklady QZ'!J142</f>
        <v>0</v>
      </c>
      <c r="K16" s="115">
        <f>'[1]Podklady QZ'!K142</f>
        <v>2.6620000000000001E-2</v>
      </c>
      <c r="L16" s="115">
        <f>'[1]Podklady QZ'!L142</f>
        <v>96.573453000000015</v>
      </c>
      <c r="M16" s="115">
        <f>'[1]Podklady QZ'!M142</f>
        <v>25.978683730738382</v>
      </c>
      <c r="N16" s="115">
        <f>'[1]Podklady QZ'!N142</f>
        <v>5.3446600000000002</v>
      </c>
      <c r="O16" s="198">
        <f>'[1]Podklady QZ'!O142</f>
        <v>6.6836000000000002</v>
      </c>
      <c r="P16" s="198">
        <f t="shared" si="1"/>
        <v>752.96372673073813</v>
      </c>
    </row>
    <row r="17" spans="1:19" s="13" customFormat="1" ht="12" customHeight="1" x14ac:dyDescent="0.2">
      <c r="A17" s="35" t="s">
        <v>36</v>
      </c>
      <c r="B17" s="115">
        <f>'[1]Podklady QZ'!B143</f>
        <v>0</v>
      </c>
      <c r="C17" s="115">
        <f>'[1]Podklady QZ'!C143</f>
        <v>0.28392000000000001</v>
      </c>
      <c r="D17" s="115">
        <f>'[1]Podklady QZ'!D143</f>
        <v>0</v>
      </c>
      <c r="E17" s="115">
        <f>'[1]Podklady QZ'!E143</f>
        <v>23.239139999999999</v>
      </c>
      <c r="F17" s="115">
        <f>'[1]Podklady QZ'!F143</f>
        <v>0</v>
      </c>
      <c r="G17" s="115">
        <f>'[1]Podklady QZ'!G143</f>
        <v>0</v>
      </c>
      <c r="H17" s="115">
        <f>'[1]Podklady QZ'!H143</f>
        <v>0</v>
      </c>
      <c r="I17" s="115">
        <f>'[1]Podklady QZ'!I143</f>
        <v>768.20127100000013</v>
      </c>
      <c r="J17" s="115">
        <f>'[1]Podklady QZ'!J143</f>
        <v>0</v>
      </c>
      <c r="K17" s="115">
        <f>'[1]Podklady QZ'!K143</f>
        <v>0</v>
      </c>
      <c r="L17" s="115">
        <f>'[1]Podklady QZ'!L143</f>
        <v>0.42499999999999999</v>
      </c>
      <c r="M17" s="115">
        <f>'[1]Podklady QZ'!M143</f>
        <v>292.87951999999996</v>
      </c>
      <c r="N17" s="115">
        <f>'[1]Podklady QZ'!N143</f>
        <v>35.698</v>
      </c>
      <c r="O17" s="198">
        <f>'[1]Podklady QZ'!O143</f>
        <v>31.478999999999999</v>
      </c>
      <c r="P17" s="198">
        <f t="shared" si="1"/>
        <v>1152.2058510000002</v>
      </c>
    </row>
    <row r="18" spans="1:19" s="13" customFormat="1" ht="12" customHeight="1" x14ac:dyDescent="0.2">
      <c r="A18" s="35" t="s">
        <v>3</v>
      </c>
      <c r="B18" s="115">
        <f>'[1]Podklady QZ'!B144</f>
        <v>0</v>
      </c>
      <c r="C18" s="115">
        <f>'[1]Podklady QZ'!C144</f>
        <v>0</v>
      </c>
      <c r="D18" s="115">
        <f>'[1]Podklady QZ'!D144</f>
        <v>0</v>
      </c>
      <c r="E18" s="115">
        <f>'[1]Podklady QZ'!E144</f>
        <v>0</v>
      </c>
      <c r="F18" s="115">
        <f>'[1]Podklady QZ'!F144</f>
        <v>0</v>
      </c>
      <c r="G18" s="115">
        <f>'[1]Podklady QZ'!G144</f>
        <v>0</v>
      </c>
      <c r="H18" s="115">
        <f>'[1]Podklady QZ'!H144</f>
        <v>0</v>
      </c>
      <c r="I18" s="115">
        <f>'[1]Podklady QZ'!I144</f>
        <v>0</v>
      </c>
      <c r="J18" s="115">
        <f>'[1]Podklady QZ'!J144</f>
        <v>0</v>
      </c>
      <c r="K18" s="115">
        <f>'[1]Podklady QZ'!K144</f>
        <v>0</v>
      </c>
      <c r="L18" s="115">
        <f>'[1]Podklady QZ'!L144</f>
        <v>0</v>
      </c>
      <c r="M18" s="115">
        <f>'[1]Podklady QZ'!M144</f>
        <v>0</v>
      </c>
      <c r="N18" s="115">
        <f>'[1]Podklady QZ'!N144</f>
        <v>0</v>
      </c>
      <c r="O18" s="198">
        <f>'[1]Podklady QZ'!O144</f>
        <v>0</v>
      </c>
      <c r="P18" s="198">
        <f t="shared" si="1"/>
        <v>0</v>
      </c>
    </row>
    <row r="19" spans="1:19" s="13" customFormat="1" ht="12" customHeight="1" x14ac:dyDescent="0.2">
      <c r="A19" s="35" t="s">
        <v>35</v>
      </c>
      <c r="B19" s="115">
        <f>'[1]Podklady QZ'!B145</f>
        <v>0.90122400000000003</v>
      </c>
      <c r="C19" s="115">
        <f>'[1]Podklady QZ'!C145</f>
        <v>2.4192450000000001</v>
      </c>
      <c r="D19" s="115">
        <f>'[1]Podklady QZ'!D145</f>
        <v>6.6595000000000001E-2</v>
      </c>
      <c r="E19" s="115">
        <f>'[1]Podklady QZ'!E145</f>
        <v>0</v>
      </c>
      <c r="F19" s="115">
        <f>'[1]Podklady QZ'!F145</f>
        <v>6.9000000000000006E-2</v>
      </c>
      <c r="G19" s="115">
        <f>'[1]Podklady QZ'!G145</f>
        <v>0</v>
      </c>
      <c r="H19" s="115">
        <f>'[1]Podklady QZ'!H145</f>
        <v>2.7539999999999999E-2</v>
      </c>
      <c r="I19" s="115">
        <f>'[1]Podklady QZ'!I145</f>
        <v>0.86168899999999993</v>
      </c>
      <c r="J19" s="115">
        <f>'[1]Podklady QZ'!J145</f>
        <v>7.6021919999999996</v>
      </c>
      <c r="K19" s="115">
        <f>'[1]Podklady QZ'!K145</f>
        <v>0.23567100000000002</v>
      </c>
      <c r="L19" s="115">
        <f>'[1]Podklady QZ'!L145</f>
        <v>1.571447</v>
      </c>
      <c r="M19" s="115">
        <f>'[1]Podklady QZ'!M145</f>
        <v>2.0086040000000001</v>
      </c>
      <c r="N19" s="115">
        <f>'[1]Podklady QZ'!N145</f>
        <v>5.6251679999999986</v>
      </c>
      <c r="O19" s="198">
        <f>'[1]Podklady QZ'!O145</f>
        <v>0.21321000000000001</v>
      </c>
      <c r="P19" s="198">
        <f t="shared" si="1"/>
        <v>21.601584999999996</v>
      </c>
    </row>
    <row r="20" spans="1:19" s="13" customFormat="1" ht="12" customHeight="1" thickBot="1" x14ac:dyDescent="0.25">
      <c r="A20" s="38" t="s">
        <v>34</v>
      </c>
      <c r="B20" s="116">
        <f>'[1]Podklady QZ'!B146</f>
        <v>1118.2429459999998</v>
      </c>
      <c r="C20" s="116">
        <f>'[1]Podklady QZ'!C146</f>
        <v>150.63818500000005</v>
      </c>
      <c r="D20" s="116">
        <f>'[1]Podklady QZ'!D146</f>
        <v>1396.0346939999999</v>
      </c>
      <c r="E20" s="116">
        <f>'[1]Podklady QZ'!E146</f>
        <v>205.82884209999995</v>
      </c>
      <c r="F20" s="116">
        <f>'[1]Podklady QZ'!F146</f>
        <v>185.22199839999999</v>
      </c>
      <c r="G20" s="116">
        <f>'[1]Podklady QZ'!G146</f>
        <v>345.34733499999999</v>
      </c>
      <c r="H20" s="116">
        <f>'[1]Podklady QZ'!H146</f>
        <v>490.86359425362605</v>
      </c>
      <c r="I20" s="116">
        <f>'[1]Podklady QZ'!I146</f>
        <v>484.24089700000002</v>
      </c>
      <c r="J20" s="116">
        <f>'[1]Podklady QZ'!J146</f>
        <v>243.58430400000003</v>
      </c>
      <c r="K20" s="116">
        <f>'[1]Podklady QZ'!K146</f>
        <v>169.41838700000002</v>
      </c>
      <c r="L20" s="116">
        <f>'[1]Podklady QZ'!L146</f>
        <v>199.54913099999999</v>
      </c>
      <c r="M20" s="116">
        <f>'[1]Podklady QZ'!M146</f>
        <v>1300.7946002692615</v>
      </c>
      <c r="N20" s="116">
        <f>'[1]Podklady QZ'!N146</f>
        <v>348.43837499999984</v>
      </c>
      <c r="O20" s="116">
        <f>'[1]Podklady QZ'!O146</f>
        <v>274.04990806751204</v>
      </c>
      <c r="P20" s="116">
        <f t="shared" si="1"/>
        <v>6912.2531970903983</v>
      </c>
    </row>
    <row r="21" spans="1:19" s="5" customFormat="1" ht="11.25" x14ac:dyDescent="0.2">
      <c r="A21" s="54"/>
      <c r="P21" s="4" t="s">
        <v>87</v>
      </c>
    </row>
    <row r="22" spans="1:19" s="13" customFormat="1" x14ac:dyDescent="0.2">
      <c r="A22" s="117"/>
      <c r="B22" s="118"/>
      <c r="C22" s="118"/>
      <c r="D22" s="118"/>
      <c r="E22" s="118"/>
      <c r="F22" s="118"/>
      <c r="G22" s="118"/>
      <c r="H22" s="118"/>
      <c r="I22" s="118"/>
      <c r="J22" s="118"/>
      <c r="K22" s="118"/>
      <c r="L22" s="118"/>
      <c r="M22" s="118"/>
      <c r="N22" s="118"/>
      <c r="O22" s="118"/>
      <c r="P22" s="117"/>
    </row>
    <row r="23" spans="1:19" s="13" customFormat="1" x14ac:dyDescent="0.2">
      <c r="A23" s="117"/>
      <c r="B23" s="118"/>
      <c r="C23" s="118"/>
      <c r="D23" s="118"/>
      <c r="E23" s="118"/>
      <c r="F23" s="118"/>
      <c r="G23" s="118"/>
      <c r="H23" s="118"/>
      <c r="I23" s="118"/>
      <c r="J23" s="118"/>
      <c r="K23" s="118"/>
      <c r="L23" s="118"/>
      <c r="M23" s="118"/>
      <c r="N23" s="118"/>
      <c r="O23" s="118"/>
      <c r="P23" s="118"/>
    </row>
    <row r="24" spans="1:19" s="13" customFormat="1" x14ac:dyDescent="0.2">
      <c r="A24" s="117"/>
      <c r="B24" s="118"/>
      <c r="C24" s="118"/>
      <c r="D24" s="118"/>
      <c r="E24" s="118"/>
      <c r="F24" s="118"/>
      <c r="G24" s="118"/>
      <c r="H24" s="118"/>
      <c r="I24" s="118"/>
      <c r="J24" s="118"/>
      <c r="K24" s="118"/>
      <c r="L24" s="118"/>
      <c r="M24" s="118"/>
      <c r="N24" s="118"/>
      <c r="O24" s="118"/>
      <c r="P24" s="118"/>
      <c r="Q24" s="119"/>
    </row>
    <row r="25" spans="1:19" s="13" customFormat="1" x14ac:dyDescent="0.2">
      <c r="A25" s="117"/>
      <c r="B25" s="118"/>
      <c r="C25" s="118"/>
      <c r="D25" s="118"/>
      <c r="E25" s="118"/>
      <c r="F25" s="118"/>
      <c r="G25" s="118"/>
      <c r="H25" s="118"/>
      <c r="I25" s="118"/>
      <c r="J25" s="118"/>
      <c r="K25" s="118"/>
      <c r="L25" s="118"/>
      <c r="M25" s="118"/>
      <c r="N25" s="118"/>
      <c r="O25" s="118"/>
      <c r="P25" s="118"/>
      <c r="Q25" s="119"/>
    </row>
    <row r="26" spans="1:19" s="13" customFormat="1" x14ac:dyDescent="0.2">
      <c r="A26" s="117"/>
      <c r="B26" s="118"/>
      <c r="C26" s="118"/>
      <c r="D26" s="118"/>
      <c r="E26" s="118"/>
      <c r="F26" s="118"/>
      <c r="G26" s="118"/>
      <c r="H26" s="118"/>
      <c r="I26" s="118"/>
      <c r="J26" s="118"/>
      <c r="K26" s="118"/>
      <c r="L26" s="118"/>
      <c r="M26" s="118"/>
      <c r="N26" s="118"/>
      <c r="O26" s="118"/>
      <c r="P26" s="118"/>
      <c r="S26" s="14"/>
    </row>
    <row r="27" spans="1:19" s="13" customFormat="1" x14ac:dyDescent="0.2">
      <c r="A27" s="117"/>
      <c r="B27" s="118"/>
      <c r="C27" s="118"/>
      <c r="D27" s="118"/>
      <c r="E27" s="118"/>
      <c r="F27" s="118"/>
      <c r="G27" s="118"/>
      <c r="H27" s="118"/>
      <c r="I27" s="118"/>
      <c r="J27" s="118"/>
      <c r="K27" s="118"/>
      <c r="L27" s="118"/>
      <c r="M27" s="118"/>
      <c r="N27" s="118"/>
      <c r="O27" s="118"/>
      <c r="P27" s="118"/>
    </row>
    <row r="28" spans="1:19" s="13" customFormat="1" x14ac:dyDescent="0.2">
      <c r="A28" s="117"/>
      <c r="B28" s="118"/>
      <c r="C28" s="118"/>
      <c r="D28" s="118"/>
      <c r="E28" s="118"/>
      <c r="F28" s="118"/>
      <c r="G28" s="118"/>
      <c r="H28" s="118"/>
      <c r="I28" s="118"/>
      <c r="J28" s="118"/>
      <c r="K28" s="118"/>
      <c r="L28" s="118"/>
      <c r="M28" s="118"/>
      <c r="N28" s="118"/>
      <c r="O28" s="118"/>
      <c r="P28" s="118"/>
    </row>
    <row r="29" spans="1:19" s="13" customFormat="1" x14ac:dyDescent="0.2">
      <c r="A29" s="117"/>
      <c r="B29" s="118"/>
      <c r="C29" s="118"/>
      <c r="D29" s="118"/>
      <c r="E29" s="118"/>
      <c r="F29" s="118"/>
      <c r="G29" s="118"/>
      <c r="H29" s="118"/>
      <c r="I29" s="118"/>
      <c r="J29" s="118"/>
      <c r="K29" s="118"/>
      <c r="L29" s="118"/>
      <c r="M29" s="118"/>
      <c r="N29" s="118"/>
      <c r="O29" s="118"/>
      <c r="P29" s="118"/>
    </row>
    <row r="30" spans="1:19" s="13" customFormat="1" x14ac:dyDescent="0.2">
      <c r="A30" s="117"/>
      <c r="B30" s="118"/>
      <c r="C30" s="118"/>
      <c r="D30" s="118"/>
      <c r="E30" s="118"/>
      <c r="F30" s="118"/>
      <c r="G30" s="118"/>
      <c r="H30" s="118"/>
      <c r="I30" s="118"/>
      <c r="J30" s="118"/>
      <c r="K30" s="118"/>
      <c r="L30" s="118"/>
      <c r="M30" s="118"/>
      <c r="N30" s="118"/>
      <c r="O30" s="118"/>
      <c r="P30" s="118"/>
    </row>
    <row r="31" spans="1:19" s="13" customFormat="1" x14ac:dyDescent="0.2">
      <c r="A31" s="117"/>
      <c r="B31" s="118"/>
      <c r="C31" s="118"/>
      <c r="D31" s="118"/>
      <c r="E31" s="118"/>
      <c r="F31" s="118"/>
      <c r="G31" s="118"/>
      <c r="H31" s="118"/>
      <c r="I31" s="118"/>
      <c r="J31" s="118"/>
      <c r="K31" s="118"/>
      <c r="L31" s="118"/>
      <c r="M31" s="118"/>
      <c r="N31" s="118"/>
      <c r="O31" s="118"/>
      <c r="P31" s="118"/>
    </row>
    <row r="32" spans="1:19" s="13" customFormat="1" x14ac:dyDescent="0.2">
      <c r="A32" s="117"/>
      <c r="B32" s="118"/>
      <c r="C32" s="118"/>
      <c r="D32" s="118"/>
      <c r="E32" s="118"/>
      <c r="F32" s="118"/>
      <c r="G32" s="118"/>
      <c r="H32" s="118"/>
      <c r="I32" s="118"/>
      <c r="J32" s="118"/>
      <c r="K32" s="118"/>
      <c r="L32" s="118"/>
      <c r="M32" s="118"/>
      <c r="N32" s="118"/>
      <c r="O32" s="118"/>
      <c r="P32" s="118"/>
    </row>
    <row r="33" spans="1:16" s="13" customFormat="1" x14ac:dyDescent="0.2">
      <c r="A33" s="117"/>
      <c r="B33" s="118"/>
      <c r="C33" s="118"/>
      <c r="D33" s="118"/>
      <c r="E33" s="118"/>
      <c r="F33" s="118"/>
      <c r="G33" s="118"/>
      <c r="H33" s="118"/>
      <c r="I33" s="118"/>
      <c r="J33" s="118"/>
      <c r="K33" s="118"/>
      <c r="L33" s="118"/>
      <c r="M33" s="118"/>
      <c r="N33" s="118"/>
      <c r="O33" s="118"/>
      <c r="P33" s="118"/>
    </row>
    <row r="34" spans="1:16" s="13" customFormat="1" x14ac:dyDescent="0.2">
      <c r="A34" s="117"/>
      <c r="B34" s="118"/>
      <c r="C34" s="118"/>
      <c r="D34" s="118"/>
      <c r="E34" s="118"/>
      <c r="F34" s="118"/>
      <c r="G34" s="118"/>
      <c r="H34" s="118"/>
      <c r="I34" s="118"/>
      <c r="J34" s="118"/>
      <c r="K34" s="118"/>
      <c r="L34" s="118"/>
      <c r="M34" s="118"/>
      <c r="N34" s="118"/>
      <c r="O34" s="118"/>
      <c r="P34" s="118"/>
    </row>
    <row r="35" spans="1:16" s="13" customFormat="1" x14ac:dyDescent="0.2">
      <c r="A35" s="117"/>
      <c r="B35" s="118"/>
      <c r="C35" s="118"/>
      <c r="D35" s="118"/>
      <c r="E35" s="118"/>
      <c r="F35" s="118"/>
      <c r="G35" s="118"/>
      <c r="H35" s="118"/>
      <c r="I35" s="118"/>
      <c r="J35" s="118"/>
      <c r="K35" s="118"/>
      <c r="L35" s="118"/>
      <c r="M35" s="118"/>
      <c r="N35" s="118"/>
      <c r="O35" s="118"/>
      <c r="P35" s="118"/>
    </row>
    <row r="36" spans="1:16" s="13" customFormat="1" x14ac:dyDescent="0.2">
      <c r="A36" s="117"/>
      <c r="B36" s="118"/>
      <c r="C36" s="118"/>
      <c r="D36" s="118"/>
      <c r="E36" s="118"/>
      <c r="F36" s="118"/>
      <c r="G36" s="118"/>
      <c r="H36" s="118"/>
      <c r="I36" s="118"/>
      <c r="J36" s="118"/>
      <c r="K36" s="118"/>
      <c r="L36" s="118"/>
      <c r="M36" s="118"/>
      <c r="N36" s="118"/>
      <c r="O36" s="118"/>
      <c r="P36" s="118"/>
    </row>
    <row r="37" spans="1:16" s="13" customFormat="1" x14ac:dyDescent="0.2">
      <c r="A37" s="117"/>
      <c r="B37" s="118"/>
      <c r="C37" s="118"/>
      <c r="D37" s="118"/>
      <c r="E37" s="118"/>
      <c r="F37" s="118"/>
      <c r="G37" s="118"/>
      <c r="H37" s="118"/>
      <c r="I37" s="118"/>
      <c r="J37" s="118"/>
      <c r="K37" s="118"/>
      <c r="L37" s="118"/>
      <c r="M37" s="118"/>
      <c r="N37" s="118"/>
      <c r="O37" s="118"/>
      <c r="P37" s="118"/>
    </row>
    <row r="38" spans="1:16" s="13" customFormat="1" x14ac:dyDescent="0.2">
      <c r="A38" s="117"/>
      <c r="B38" s="118"/>
      <c r="C38" s="118"/>
      <c r="D38" s="118"/>
      <c r="E38" s="118"/>
      <c r="F38" s="118"/>
      <c r="G38" s="118"/>
      <c r="H38" s="118"/>
      <c r="I38" s="118"/>
      <c r="J38" s="118"/>
      <c r="K38" s="118"/>
      <c r="L38" s="118"/>
      <c r="M38" s="118"/>
      <c r="N38" s="118"/>
      <c r="O38" s="118"/>
      <c r="P38" s="118"/>
    </row>
    <row r="39" spans="1:16" s="13" customFormat="1" x14ac:dyDescent="0.2">
      <c r="A39" s="117"/>
      <c r="B39" s="118"/>
      <c r="C39" s="118"/>
      <c r="D39" s="118"/>
      <c r="E39" s="118"/>
      <c r="F39" s="118"/>
      <c r="G39" s="118"/>
      <c r="H39" s="118"/>
      <c r="I39" s="118"/>
      <c r="J39" s="118"/>
      <c r="K39" s="118"/>
      <c r="L39" s="118"/>
      <c r="M39" s="118"/>
      <c r="N39" s="118"/>
      <c r="O39" s="118"/>
      <c r="P39" s="118"/>
    </row>
    <row r="40" spans="1:16" s="13" customFormat="1" x14ac:dyDescent="0.2">
      <c r="A40" s="117"/>
      <c r="B40" s="118"/>
      <c r="C40" s="118"/>
      <c r="D40" s="118"/>
      <c r="E40" s="118"/>
      <c r="F40" s="118"/>
      <c r="G40" s="118"/>
      <c r="H40" s="118"/>
      <c r="I40" s="118"/>
      <c r="J40" s="118"/>
      <c r="K40" s="118"/>
      <c r="L40" s="118"/>
      <c r="M40" s="118"/>
      <c r="N40" s="118"/>
      <c r="O40" s="118"/>
      <c r="P40" s="118"/>
    </row>
    <row r="41" spans="1:16" s="13" customFormat="1" x14ac:dyDescent="0.2">
      <c r="A41" s="117"/>
      <c r="B41" s="118"/>
      <c r="C41" s="118"/>
      <c r="D41" s="118"/>
      <c r="E41" s="118"/>
      <c r="F41" s="118"/>
      <c r="G41" s="118"/>
      <c r="H41" s="118"/>
      <c r="I41" s="118"/>
      <c r="J41" s="118"/>
      <c r="K41" s="118"/>
      <c r="L41" s="118"/>
      <c r="M41" s="118"/>
      <c r="N41" s="118"/>
      <c r="O41" s="118"/>
      <c r="P41" s="118"/>
    </row>
    <row r="42" spans="1:16" s="13" customFormat="1" x14ac:dyDescent="0.2">
      <c r="A42" s="3"/>
      <c r="B42" s="3"/>
      <c r="C42" s="3"/>
      <c r="D42" s="3"/>
      <c r="E42" s="3"/>
      <c r="F42" s="3"/>
      <c r="G42" s="3"/>
      <c r="H42" s="3"/>
      <c r="I42" s="3"/>
      <c r="J42" s="3"/>
      <c r="K42" s="3"/>
      <c r="L42" s="3"/>
      <c r="M42" s="3"/>
      <c r="N42" s="3"/>
      <c r="O42" s="3"/>
      <c r="P42" s="3"/>
    </row>
    <row r="44" spans="1:16" x14ac:dyDescent="0.2">
      <c r="C44" s="120"/>
    </row>
    <row r="45" spans="1:16" x14ac:dyDescent="0.2">
      <c r="C45" s="120"/>
    </row>
    <row r="46" spans="1:16" x14ac:dyDescent="0.2">
      <c r="C46" s="120"/>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P54"/>
  <sheetViews>
    <sheetView showGridLines="0" zoomScaleNormal="100" workbookViewId="0">
      <selection activeCell="K42" sqref="K42"/>
    </sheetView>
  </sheetViews>
  <sheetFormatPr defaultRowHeight="12" x14ac:dyDescent="0.2"/>
  <cols>
    <col min="1" max="1" width="33.5703125" style="13" customWidth="1"/>
    <col min="2" max="10" width="12.28515625" style="13" customWidth="1"/>
    <col min="11" max="14" width="9.140625" style="13" customWidth="1"/>
    <col min="15" max="16384" width="9.140625" style="13"/>
  </cols>
  <sheetData>
    <row r="1" spans="1:10" ht="18.75" x14ac:dyDescent="0.3">
      <c r="A1" s="21" t="s">
        <v>209</v>
      </c>
      <c r="B1" s="124"/>
      <c r="C1" s="124"/>
      <c r="D1" s="124"/>
      <c r="J1" s="113" t="str">
        <f>Obsah!$A$1</f>
        <v>IV. čtvrtletí 2018</v>
      </c>
    </row>
    <row r="2" spans="1:10" ht="7.5" customHeight="1" x14ac:dyDescent="0.2"/>
    <row r="3" spans="1:10" ht="12" customHeight="1" x14ac:dyDescent="0.2">
      <c r="A3" s="365"/>
      <c r="B3" s="364" t="str">
        <f>'[1]Podklady QZ'!$B$150:$D$150</f>
        <v xml:space="preserve">IV. čtvrtletí </v>
      </c>
      <c r="C3" s="346"/>
      <c r="D3" s="355"/>
    </row>
    <row r="4" spans="1:10" x14ac:dyDescent="0.2">
      <c r="A4" s="365"/>
      <c r="B4" s="97" t="str">
        <f>'[1]Podklady QZ'!B152</f>
        <v>Říjen</v>
      </c>
      <c r="C4" s="97" t="str">
        <f>'[1]Podklady QZ'!C152</f>
        <v>Listopad</v>
      </c>
      <c r="D4" s="60" t="str">
        <f>'[1]Podklady QZ'!D152</f>
        <v>Prosinec</v>
      </c>
    </row>
    <row r="5" spans="1:10" x14ac:dyDescent="0.2">
      <c r="A5" s="361" t="s">
        <v>89</v>
      </c>
      <c r="B5" s="351">
        <f>SUM(B6:D6)</f>
        <v>17614975.149999999</v>
      </c>
      <c r="C5" s="352"/>
      <c r="D5" s="352"/>
    </row>
    <row r="6" spans="1:10" x14ac:dyDescent="0.2">
      <c r="A6" s="362"/>
      <c r="B6" s="214">
        <f>SUM(B7:B14)</f>
        <v>4066099.5809999998</v>
      </c>
      <c r="C6" s="64">
        <f t="shared" ref="C6:D6" si="0">SUM(C7:C14)</f>
        <v>6026581.7069999995</v>
      </c>
      <c r="D6" s="64">
        <f t="shared" si="0"/>
        <v>7522293.8619999997</v>
      </c>
    </row>
    <row r="7" spans="1:10" x14ac:dyDescent="0.2">
      <c r="A7" s="32" t="s">
        <v>73</v>
      </c>
      <c r="B7" s="223">
        <f>'[1]Podklady QZ'!B155</f>
        <v>3373</v>
      </c>
      <c r="C7" s="14">
        <f>'[1]Podklady QZ'!C155</f>
        <v>24663</v>
      </c>
      <c r="D7" s="14">
        <f>'[1]Podklady QZ'!D155</f>
        <v>32835</v>
      </c>
      <c r="E7" s="18">
        <f>SUM(B7:D7)/$B$5</f>
        <v>3.4556392774701137E-3</v>
      </c>
    </row>
    <row r="8" spans="1:10" x14ac:dyDescent="0.2">
      <c r="A8" s="47" t="s">
        <v>74</v>
      </c>
      <c r="B8" s="208">
        <f>'[1]Podklady QZ'!B156</f>
        <v>806698.35999999975</v>
      </c>
      <c r="C8" s="16">
        <f>'[1]Podklady QZ'!C156</f>
        <v>1234609.1460000002</v>
      </c>
      <c r="D8" s="6">
        <f>'[1]Podklady QZ'!D156</f>
        <v>1654895.2940000002</v>
      </c>
      <c r="E8" s="18">
        <f t="shared" ref="E8:E14" si="1">SUM(B8:D8)/$B$5</f>
        <v>0.20983298406753645</v>
      </c>
    </row>
    <row r="9" spans="1:10" x14ac:dyDescent="0.2">
      <c r="A9" s="47" t="s">
        <v>75</v>
      </c>
      <c r="B9" s="208">
        <f>'[1]Podklady QZ'!B157</f>
        <v>13589.127</v>
      </c>
      <c r="C9" s="16">
        <f>'[1]Podklady QZ'!C157</f>
        <v>19453.55</v>
      </c>
      <c r="D9" s="6">
        <f>'[1]Podklady QZ'!D157</f>
        <v>33645.523000000001</v>
      </c>
      <c r="E9" s="18">
        <f t="shared" si="1"/>
        <v>3.7858810149953579E-3</v>
      </c>
    </row>
    <row r="10" spans="1:10" x14ac:dyDescent="0.2">
      <c r="A10" s="47" t="s">
        <v>76</v>
      </c>
      <c r="B10" s="208">
        <f>'[1]Podklady QZ'!B158</f>
        <v>331184.80500000005</v>
      </c>
      <c r="C10" s="16">
        <f>'[1]Podklady QZ'!C158</f>
        <v>409935.13400000002</v>
      </c>
      <c r="D10" s="6">
        <f>'[1]Podklady QZ'!D158</f>
        <v>485954.81200000009</v>
      </c>
      <c r="E10" s="18">
        <f t="shared" si="1"/>
        <v>6.9660884591142905E-2</v>
      </c>
      <c r="F10" s="125"/>
      <c r="G10" s="125"/>
      <c r="H10" s="125"/>
      <c r="I10" s="125"/>
      <c r="J10" s="125"/>
    </row>
    <row r="11" spans="1:10" x14ac:dyDescent="0.2">
      <c r="A11" s="48" t="s">
        <v>77</v>
      </c>
      <c r="B11" s="208">
        <f>'[1]Podklady QZ'!B159</f>
        <v>2910818.6189999999</v>
      </c>
      <c r="C11" s="16">
        <f>'[1]Podklady QZ'!C159</f>
        <v>4337306.3669999996</v>
      </c>
      <c r="D11" s="6">
        <f>'[1]Podklady QZ'!D159</f>
        <v>5314176.8029999994</v>
      </c>
      <c r="E11" s="18">
        <f t="shared" si="1"/>
        <v>0.71316034692220387</v>
      </c>
      <c r="F11" s="125"/>
      <c r="G11" s="125"/>
      <c r="H11" s="125"/>
      <c r="I11" s="125"/>
      <c r="J11" s="125"/>
    </row>
    <row r="12" spans="1:10" x14ac:dyDescent="0.2">
      <c r="A12" s="48" t="s">
        <v>78</v>
      </c>
      <c r="B12" s="208">
        <f>'[1]Podklady QZ'!B160</f>
        <v>435.67</v>
      </c>
      <c r="C12" s="16">
        <f>'[1]Podklady QZ'!C160</f>
        <v>614.51</v>
      </c>
      <c r="D12" s="6">
        <f>'[1]Podklady QZ'!D160</f>
        <v>786.43</v>
      </c>
      <c r="E12" s="18">
        <f t="shared" si="1"/>
        <v>1.0426412665135098E-4</v>
      </c>
      <c r="F12" s="125"/>
      <c r="G12" s="125"/>
      <c r="H12" s="125"/>
      <c r="I12" s="125"/>
      <c r="J12" s="125"/>
    </row>
    <row r="13" spans="1:10" x14ac:dyDescent="0.2">
      <c r="A13" s="48" t="s">
        <v>79</v>
      </c>
      <c r="B13" s="208">
        <f>'[1]Podklady QZ'!B161</f>
        <v>0</v>
      </c>
      <c r="C13" s="16">
        <f>'[1]Podklady QZ'!C161</f>
        <v>0</v>
      </c>
      <c r="D13" s="6">
        <f>'[1]Podklady QZ'!D161</f>
        <v>0</v>
      </c>
      <c r="E13" s="18">
        <f t="shared" si="1"/>
        <v>0</v>
      </c>
      <c r="F13" s="125"/>
      <c r="G13" s="125"/>
      <c r="H13" s="125"/>
      <c r="I13" s="125"/>
      <c r="J13" s="125"/>
    </row>
    <row r="14" spans="1:10" ht="12.75" thickBot="1" x14ac:dyDescent="0.25">
      <c r="A14" s="38" t="s">
        <v>80</v>
      </c>
      <c r="B14" s="224">
        <f>'[1]Podklady QZ'!B162</f>
        <v>0</v>
      </c>
      <c r="C14" s="7">
        <f>'[1]Podklady QZ'!C162</f>
        <v>0</v>
      </c>
      <c r="D14" s="7">
        <f>'[1]Podklady QZ'!D162</f>
        <v>0</v>
      </c>
      <c r="E14" s="18">
        <f t="shared" si="1"/>
        <v>0</v>
      </c>
      <c r="F14" s="125"/>
      <c r="G14" s="125"/>
      <c r="H14" s="125"/>
      <c r="I14" s="125"/>
      <c r="J14" s="125"/>
    </row>
    <row r="15" spans="1:10" s="5" customFormat="1" ht="11.25" x14ac:dyDescent="0.2">
      <c r="A15" s="54"/>
      <c r="D15" s="4" t="s">
        <v>87</v>
      </c>
      <c r="E15" s="126"/>
      <c r="F15" s="126"/>
      <c r="G15" s="126"/>
      <c r="H15" s="126"/>
      <c r="I15" s="126"/>
      <c r="J15" s="126"/>
    </row>
    <row r="16" spans="1:10" x14ac:dyDescent="0.2">
      <c r="B16" s="127"/>
      <c r="C16" s="127"/>
      <c r="D16" s="127"/>
      <c r="E16" s="125"/>
      <c r="F16" s="125"/>
      <c r="G16" s="125"/>
      <c r="H16" s="125"/>
      <c r="I16" s="125"/>
      <c r="J16" s="125"/>
    </row>
    <row r="17" spans="1:16" x14ac:dyDescent="0.2">
      <c r="B17" s="127"/>
      <c r="C17" s="127"/>
      <c r="D17" s="127"/>
      <c r="E17" s="125"/>
      <c r="F17" s="125"/>
      <c r="G17" s="125"/>
      <c r="H17" s="125"/>
      <c r="I17" s="125"/>
      <c r="J17" s="125"/>
    </row>
    <row r="18" spans="1:16" x14ac:dyDescent="0.2">
      <c r="B18" s="127"/>
      <c r="C18" s="127"/>
      <c r="D18" s="127"/>
      <c r="E18" s="125"/>
      <c r="F18" s="125"/>
      <c r="G18" s="125"/>
      <c r="H18" s="125"/>
      <c r="I18" s="125"/>
      <c r="J18" s="125"/>
    </row>
    <row r="19" spans="1:16" x14ac:dyDescent="0.2">
      <c r="B19" s="127"/>
      <c r="C19" s="127"/>
      <c r="D19" s="127"/>
      <c r="E19" s="125"/>
      <c r="F19" s="125"/>
      <c r="G19" s="125"/>
      <c r="H19" s="125"/>
      <c r="I19" s="125"/>
      <c r="J19" s="125"/>
    </row>
    <row r="20" spans="1:16" ht="7.5" customHeight="1" x14ac:dyDescent="0.2"/>
    <row r="21" spans="1:16" ht="12" customHeight="1" x14ac:dyDescent="0.2">
      <c r="A21" s="365"/>
      <c r="B21" s="364" t="str">
        <f>'[1]Podklady QZ'!$B$166:$D$166</f>
        <v xml:space="preserve">IV. čtvrtletí </v>
      </c>
      <c r="C21" s="346"/>
      <c r="D21" s="355"/>
    </row>
    <row r="22" spans="1:16" x14ac:dyDescent="0.2">
      <c r="A22" s="365"/>
      <c r="B22" s="190" t="str">
        <f>'[1]Podklady QZ'!B168</f>
        <v>Říjen</v>
      </c>
      <c r="C22" s="190" t="str">
        <f>'[1]Podklady QZ'!C168</f>
        <v>Listopad</v>
      </c>
      <c r="D22" s="60" t="str">
        <f>'[1]Podklady QZ'!D168</f>
        <v>Prosinec</v>
      </c>
    </row>
    <row r="23" spans="1:16" x14ac:dyDescent="0.2">
      <c r="A23" s="361" t="s">
        <v>91</v>
      </c>
      <c r="B23" s="351">
        <f>SUM(B24:D24)</f>
        <v>1749279.12</v>
      </c>
      <c r="C23" s="352"/>
      <c r="D23" s="352"/>
    </row>
    <row r="24" spans="1:16" x14ac:dyDescent="0.2">
      <c r="A24" s="362"/>
      <c r="B24" s="214">
        <f t="shared" ref="B24:D24" si="2">SUM(B25:B31)</f>
        <v>417689.03699999989</v>
      </c>
      <c r="C24" s="64">
        <f t="shared" si="2"/>
        <v>600933.89100000006</v>
      </c>
      <c r="D24" s="64">
        <f t="shared" si="2"/>
        <v>730656.19200000004</v>
      </c>
    </row>
    <row r="25" spans="1:16" x14ac:dyDescent="0.2">
      <c r="A25" s="32" t="s">
        <v>20</v>
      </c>
      <c r="B25" s="223">
        <f>'[1]Podklady QZ'!B171</f>
        <v>44818.961487239118</v>
      </c>
      <c r="C25" s="14">
        <f>'[1]Podklady QZ'!C171</f>
        <v>66453.836487239125</v>
      </c>
      <c r="D25" s="14">
        <f>'[1]Podklady QZ'!D171</f>
        <v>70733.597487239123</v>
      </c>
      <c r="E25" s="18">
        <f>SUM(B25:D25)/$B$23</f>
        <v>0.10404651457894117</v>
      </c>
      <c r="K25" s="125"/>
      <c r="L25" s="125"/>
      <c r="M25" s="125"/>
      <c r="N25" s="125"/>
      <c r="O25" s="125"/>
      <c r="P25" s="125"/>
    </row>
    <row r="26" spans="1:16" x14ac:dyDescent="0.2">
      <c r="A26" s="47" t="s">
        <v>47</v>
      </c>
      <c r="B26" s="208">
        <f>'[1]Podklady QZ'!B172</f>
        <v>11029.52</v>
      </c>
      <c r="C26" s="16">
        <f>'[1]Podklady QZ'!C172</f>
        <v>45602.3</v>
      </c>
      <c r="D26" s="6">
        <f>'[1]Podklady QZ'!D172</f>
        <v>67964.070000000007</v>
      </c>
      <c r="E26" s="18">
        <f t="shared" ref="E26:E31" si="3">SUM(B26:D26)/$B$23</f>
        <v>7.1226992065165681E-2</v>
      </c>
      <c r="K26" s="125"/>
      <c r="L26" s="125"/>
      <c r="M26" s="125"/>
      <c r="N26" s="125"/>
      <c r="O26" s="125"/>
      <c r="P26" s="125"/>
    </row>
    <row r="27" spans="1:16" x14ac:dyDescent="0.2">
      <c r="A27" s="47" t="s">
        <v>21</v>
      </c>
      <c r="B27" s="208">
        <f>'[1]Podklady QZ'!B173</f>
        <v>0</v>
      </c>
      <c r="C27" s="16">
        <f>'[1]Podklady QZ'!C173</f>
        <v>0</v>
      </c>
      <c r="D27" s="6">
        <f>'[1]Podklady QZ'!D173</f>
        <v>0</v>
      </c>
      <c r="E27" s="18">
        <f t="shared" si="3"/>
        <v>0</v>
      </c>
      <c r="K27" s="125"/>
      <c r="L27" s="125"/>
      <c r="M27" s="125"/>
      <c r="N27" s="125"/>
      <c r="O27" s="125"/>
      <c r="P27" s="125"/>
    </row>
    <row r="28" spans="1:16" x14ac:dyDescent="0.2">
      <c r="A28" s="47" t="s">
        <v>22</v>
      </c>
      <c r="B28" s="208">
        <f>'[1]Podklady QZ'!B174</f>
        <v>0</v>
      </c>
      <c r="C28" s="16">
        <f>'[1]Podklady QZ'!C174</f>
        <v>0</v>
      </c>
      <c r="D28" s="6">
        <f>'[1]Podklady QZ'!D174</f>
        <v>0</v>
      </c>
      <c r="E28" s="18">
        <f t="shared" si="3"/>
        <v>0</v>
      </c>
      <c r="K28" s="125"/>
      <c r="L28" s="125"/>
      <c r="M28" s="125"/>
      <c r="N28" s="125"/>
      <c r="O28" s="125"/>
      <c r="P28" s="125"/>
    </row>
    <row r="29" spans="1:16" x14ac:dyDescent="0.2">
      <c r="A29" s="47" t="s">
        <v>23</v>
      </c>
      <c r="B29" s="208">
        <f>'[1]Podklady QZ'!B175</f>
        <v>23</v>
      </c>
      <c r="C29" s="16">
        <f>'[1]Podklady QZ'!C175</f>
        <v>0</v>
      </c>
      <c r="D29" s="6">
        <f>'[1]Podklady QZ'!D175</f>
        <v>0</v>
      </c>
      <c r="E29" s="18">
        <f t="shared" si="3"/>
        <v>1.3148273329873165E-5</v>
      </c>
    </row>
    <row r="30" spans="1:16" x14ac:dyDescent="0.2">
      <c r="A30" s="47" t="s">
        <v>24</v>
      </c>
      <c r="B30" s="208">
        <f>'[1]Podklady QZ'!B176</f>
        <v>338151.62351276079</v>
      </c>
      <c r="C30" s="16">
        <f>'[1]Podklady QZ'!C176</f>
        <v>449930.51351276092</v>
      </c>
      <c r="D30" s="6">
        <f>'[1]Podklady QZ'!D176</f>
        <v>544920.8965127609</v>
      </c>
      <c r="E30" s="18">
        <f t="shared" si="3"/>
        <v>0.76202992323962715</v>
      </c>
    </row>
    <row r="31" spans="1:16" ht="12.75" thickBot="1" x14ac:dyDescent="0.25">
      <c r="A31" s="33" t="s">
        <v>189</v>
      </c>
      <c r="B31" s="219">
        <f>'[1]Podklady QZ'!B177</f>
        <v>23665.932000000001</v>
      </c>
      <c r="C31" s="8">
        <f>'[1]Podklady QZ'!C177</f>
        <v>38947.241000000002</v>
      </c>
      <c r="D31" s="8">
        <f>'[1]Podklady QZ'!D177</f>
        <v>47037.627999999997</v>
      </c>
      <c r="E31" s="18">
        <f t="shared" si="3"/>
        <v>6.2683421842936071E-2</v>
      </c>
    </row>
    <row r="32" spans="1:16" x14ac:dyDescent="0.2">
      <c r="A32" s="5"/>
      <c r="B32" s="5"/>
      <c r="C32" s="5"/>
      <c r="D32" s="4" t="s">
        <v>87</v>
      </c>
      <c r="E32" s="5"/>
      <c r="F32" s="5"/>
      <c r="G32" s="5"/>
      <c r="H32" s="5"/>
      <c r="I32" s="5"/>
      <c r="J32" s="5"/>
    </row>
    <row r="33" spans="1:10" x14ac:dyDescent="0.2">
      <c r="A33" s="17"/>
      <c r="B33" s="18"/>
      <c r="C33" s="17"/>
      <c r="D33" s="17"/>
      <c r="E33" s="17"/>
      <c r="F33" s="17"/>
      <c r="G33" s="17"/>
      <c r="H33" s="17"/>
      <c r="I33" s="17"/>
      <c r="J33" s="17"/>
    </row>
    <row r="34" spans="1:10" x14ac:dyDescent="0.2">
      <c r="A34" s="17"/>
      <c r="B34" s="18"/>
      <c r="C34" s="17"/>
      <c r="D34" s="17"/>
      <c r="E34" s="17"/>
      <c r="F34" s="17"/>
      <c r="G34" s="17"/>
      <c r="H34" s="17"/>
      <c r="I34" s="17"/>
      <c r="J34" s="17"/>
    </row>
    <row r="35" spans="1:10" x14ac:dyDescent="0.2">
      <c r="A35" s="17"/>
      <c r="B35" s="18"/>
      <c r="C35" s="17"/>
      <c r="D35" s="17"/>
      <c r="E35" s="17"/>
      <c r="F35" s="17"/>
      <c r="G35" s="17"/>
      <c r="H35" s="17"/>
      <c r="I35" s="17"/>
      <c r="J35" s="17"/>
    </row>
    <row r="36" spans="1:10" x14ac:dyDescent="0.2">
      <c r="A36" s="17"/>
      <c r="B36" s="18"/>
      <c r="C36" s="17"/>
      <c r="D36" s="17"/>
      <c r="E36" s="17"/>
      <c r="F36" s="17"/>
      <c r="G36" s="17"/>
      <c r="H36" s="17"/>
      <c r="I36" s="17"/>
      <c r="J36" s="17"/>
    </row>
    <row r="37" spans="1:10" ht="7.5" customHeight="1" x14ac:dyDescent="0.2"/>
    <row r="38" spans="1:10" ht="12" customHeight="1" x14ac:dyDescent="0.2">
      <c r="A38" s="363"/>
      <c r="B38" s="364" t="str">
        <f>'[1]Podklady QZ'!$B$181:$D$181</f>
        <v xml:space="preserve">IV. čtvrtletí </v>
      </c>
      <c r="C38" s="346"/>
      <c r="D38" s="355"/>
      <c r="E38" s="125"/>
      <c r="F38" s="125"/>
      <c r="G38" s="125"/>
      <c r="H38" s="125"/>
      <c r="I38" s="125"/>
      <c r="J38" s="125"/>
    </row>
    <row r="39" spans="1:10" x14ac:dyDescent="0.2">
      <c r="A39" s="363"/>
      <c r="B39" s="190" t="str">
        <f>'[1]Podklady QZ'!B183</f>
        <v>Říjen</v>
      </c>
      <c r="C39" s="190" t="str">
        <f>'[1]Podklady QZ'!C183</f>
        <v>Listopad</v>
      </c>
      <c r="D39" s="60" t="str">
        <f>'[1]Podklady QZ'!D183</f>
        <v>Prosinec</v>
      </c>
      <c r="E39" s="125"/>
      <c r="F39" s="125"/>
      <c r="G39" s="125"/>
      <c r="H39" s="125"/>
      <c r="I39" s="125"/>
      <c r="J39" s="125"/>
    </row>
    <row r="40" spans="1:10" x14ac:dyDescent="0.2">
      <c r="A40" s="361" t="s">
        <v>90</v>
      </c>
      <c r="B40" s="351">
        <f>SUM(B41:D41)</f>
        <v>167378.70699999999</v>
      </c>
      <c r="C40" s="352"/>
      <c r="D40" s="352"/>
      <c r="E40" s="125"/>
      <c r="F40" s="125"/>
      <c r="G40" s="125"/>
      <c r="H40" s="125"/>
      <c r="I40" s="125"/>
      <c r="J40" s="125"/>
    </row>
    <row r="41" spans="1:10" x14ac:dyDescent="0.2">
      <c r="A41" s="362"/>
      <c r="B41" s="214">
        <f t="shared" ref="B41:D41" si="4">SUM(B42:B44)</f>
        <v>46566.398000000001</v>
      </c>
      <c r="C41" s="64">
        <f t="shared" si="4"/>
        <v>55472.344999999979</v>
      </c>
      <c r="D41" s="64">
        <f t="shared" si="4"/>
        <v>65339.963999999993</v>
      </c>
      <c r="E41" s="125"/>
      <c r="F41" s="125"/>
      <c r="G41" s="125"/>
      <c r="H41" s="125"/>
      <c r="I41" s="125"/>
      <c r="J41" s="125"/>
    </row>
    <row r="42" spans="1:10" x14ac:dyDescent="0.2">
      <c r="A42" s="28" t="s">
        <v>30</v>
      </c>
      <c r="B42" s="223">
        <f>'[1]Podklady QZ'!B186</f>
        <v>4299</v>
      </c>
      <c r="C42" s="14">
        <f>'[1]Podklady QZ'!C186</f>
        <v>3236</v>
      </c>
      <c r="D42" s="14">
        <f>'[1]Podklady QZ'!D186</f>
        <v>3126</v>
      </c>
      <c r="E42" s="194">
        <f>SUM(B42:D42)/$B$40</f>
        <v>6.369388431229786E-2</v>
      </c>
      <c r="F42" s="125"/>
      <c r="G42" s="125"/>
      <c r="H42" s="125"/>
      <c r="I42" s="125"/>
      <c r="J42" s="125"/>
    </row>
    <row r="43" spans="1:10" x14ac:dyDescent="0.2">
      <c r="A43" s="48" t="s">
        <v>31</v>
      </c>
      <c r="B43" s="208">
        <f>'[1]Podklady QZ'!B187</f>
        <v>334</v>
      </c>
      <c r="C43" s="16">
        <f>'[1]Podklady QZ'!C187</f>
        <v>390</v>
      </c>
      <c r="D43" s="6">
        <f>'[1]Podklady QZ'!D187</f>
        <v>410</v>
      </c>
      <c r="E43" s="194">
        <f t="shared" ref="E43:E44" si="5">SUM(B43:D43)/$B$40</f>
        <v>6.7750553240920903E-3</v>
      </c>
      <c r="F43" s="125"/>
      <c r="G43" s="125"/>
      <c r="H43" s="125"/>
      <c r="I43" s="125"/>
      <c r="J43" s="125"/>
    </row>
    <row r="44" spans="1:10" ht="12.75" thickBot="1" x14ac:dyDescent="0.25">
      <c r="A44" s="38" t="s">
        <v>32</v>
      </c>
      <c r="B44" s="224">
        <f>'[1]Podklady QZ'!B188</f>
        <v>41933.398000000001</v>
      </c>
      <c r="C44" s="7">
        <f>'[1]Podklady QZ'!C188</f>
        <v>51846.344999999979</v>
      </c>
      <c r="D44" s="7">
        <f>'[1]Podklady QZ'!D188</f>
        <v>61803.963999999993</v>
      </c>
      <c r="E44" s="194">
        <f t="shared" si="5"/>
        <v>0.92953106036361</v>
      </c>
      <c r="F44" s="125"/>
      <c r="G44" s="125"/>
      <c r="H44" s="125"/>
      <c r="I44" s="125"/>
      <c r="J44" s="125"/>
    </row>
    <row r="45" spans="1:10" x14ac:dyDescent="0.2">
      <c r="A45" s="54"/>
      <c r="B45" s="5"/>
      <c r="C45" s="5"/>
      <c r="D45" s="4" t="s">
        <v>87</v>
      </c>
      <c r="E45" s="126"/>
      <c r="F45" s="126"/>
      <c r="G45" s="126"/>
      <c r="H45" s="126"/>
      <c r="I45" s="126"/>
      <c r="J45" s="126"/>
    </row>
    <row r="46" spans="1:10" x14ac:dyDescent="0.2">
      <c r="A46" s="17"/>
      <c r="B46" s="17"/>
      <c r="C46" s="17"/>
      <c r="D46" s="17"/>
      <c r="E46" s="17"/>
      <c r="F46" s="17"/>
      <c r="G46" s="17"/>
      <c r="H46" s="17"/>
      <c r="I46" s="17"/>
      <c r="J46" s="17"/>
    </row>
    <row r="47" spans="1:10" x14ac:dyDescent="0.2">
      <c r="A47" s="17"/>
      <c r="B47" s="17"/>
      <c r="C47" s="17"/>
      <c r="D47" s="17"/>
      <c r="E47" s="17"/>
      <c r="F47" s="17"/>
      <c r="G47" s="17"/>
      <c r="H47" s="17"/>
      <c r="I47" s="17"/>
      <c r="J47" s="17"/>
    </row>
    <row r="48" spans="1:10" x14ac:dyDescent="0.2">
      <c r="A48" s="17"/>
      <c r="B48" s="17"/>
      <c r="C48" s="17"/>
      <c r="D48" s="17"/>
      <c r="E48" s="17"/>
      <c r="F48" s="17"/>
      <c r="G48" s="17"/>
      <c r="H48" s="17"/>
      <c r="I48" s="17"/>
      <c r="J48" s="17"/>
    </row>
    <row r="49" spans="1:10" x14ac:dyDescent="0.2">
      <c r="A49" s="17"/>
      <c r="B49" s="17"/>
      <c r="C49" s="17"/>
      <c r="D49" s="17"/>
      <c r="E49" s="17"/>
      <c r="F49" s="17"/>
      <c r="G49" s="17"/>
      <c r="H49" s="17"/>
      <c r="I49" s="17"/>
      <c r="J49" s="17"/>
    </row>
    <row r="50" spans="1:10" x14ac:dyDescent="0.2">
      <c r="A50" s="17"/>
      <c r="B50" s="17"/>
      <c r="C50" s="17"/>
      <c r="D50" s="17"/>
      <c r="E50" s="17"/>
      <c r="F50" s="17"/>
      <c r="G50" s="17"/>
      <c r="H50" s="17"/>
      <c r="I50" s="17"/>
      <c r="J50" s="17"/>
    </row>
    <row r="51" spans="1:10" x14ac:dyDescent="0.2">
      <c r="A51" s="17"/>
      <c r="B51" s="17"/>
      <c r="C51" s="17"/>
      <c r="D51" s="17"/>
      <c r="E51" s="17"/>
      <c r="F51" s="17"/>
      <c r="G51" s="17"/>
      <c r="H51" s="17"/>
      <c r="I51" s="17"/>
      <c r="J51" s="17"/>
    </row>
    <row r="52" spans="1:10" x14ac:dyDescent="0.2">
      <c r="A52" s="17"/>
      <c r="B52" s="17"/>
      <c r="C52" s="17"/>
      <c r="D52" s="17"/>
      <c r="E52" s="17"/>
      <c r="F52" s="17"/>
      <c r="G52" s="17"/>
      <c r="H52" s="17"/>
      <c r="I52" s="17"/>
      <c r="J52" s="17"/>
    </row>
    <row r="53" spans="1:10" x14ac:dyDescent="0.2">
      <c r="A53" s="17"/>
      <c r="B53" s="17"/>
      <c r="C53" s="17"/>
      <c r="D53" s="17"/>
      <c r="E53" s="17"/>
      <c r="F53" s="17"/>
      <c r="G53" s="17"/>
      <c r="H53" s="17"/>
      <c r="I53" s="17"/>
      <c r="J53" s="17"/>
    </row>
    <row r="54" spans="1:10" x14ac:dyDescent="0.2">
      <c r="A54" s="125"/>
      <c r="B54" s="125"/>
      <c r="C54" s="125"/>
      <c r="D54" s="125"/>
      <c r="E54" s="125"/>
      <c r="F54" s="125"/>
      <c r="G54" s="125"/>
      <c r="H54" s="125"/>
      <c r="I54" s="125"/>
      <c r="J54" s="125"/>
    </row>
  </sheetData>
  <mergeCells count="12">
    <mergeCell ref="A3:A4"/>
    <mergeCell ref="B3:D3"/>
    <mergeCell ref="A5:A6"/>
    <mergeCell ref="B5:D5"/>
    <mergeCell ref="B21:D21"/>
    <mergeCell ref="A21:A22"/>
    <mergeCell ref="A40:A41"/>
    <mergeCell ref="B40:D40"/>
    <mergeCell ref="A23:A24"/>
    <mergeCell ref="A38:A39"/>
    <mergeCell ref="B38:D38"/>
    <mergeCell ref="B23:D23"/>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M36"/>
  <sheetViews>
    <sheetView showGridLines="0" workbookViewId="0">
      <selection activeCell="O11" sqref="O11"/>
    </sheetView>
  </sheetViews>
  <sheetFormatPr defaultRowHeight="12" x14ac:dyDescent="0.2"/>
  <cols>
    <col min="1" max="1" width="24" style="13" customWidth="1"/>
    <col min="2" max="13" width="10" style="13" customWidth="1"/>
    <col min="14" max="14" width="9.140625" style="13" customWidth="1"/>
    <col min="15" max="16384" width="9.140625" style="13"/>
  </cols>
  <sheetData>
    <row r="1" spans="1:13" ht="20.25" x14ac:dyDescent="0.35">
      <c r="A1" s="21" t="s">
        <v>247</v>
      </c>
      <c r="M1" s="113" t="str">
        <f>Obsah!$A$1</f>
        <v>IV. čtvrtletí 2018</v>
      </c>
    </row>
    <row r="2" spans="1:13" ht="7.5" customHeight="1" x14ac:dyDescent="0.2"/>
    <row r="3" spans="1:13" x14ac:dyDescent="0.2">
      <c r="A3" s="344"/>
      <c r="B3" s="346" t="s">
        <v>48</v>
      </c>
      <c r="C3" s="346"/>
      <c r="D3" s="346"/>
      <c r="E3" s="346" t="s">
        <v>49</v>
      </c>
      <c r="F3" s="346"/>
      <c r="G3" s="346"/>
      <c r="H3" s="346" t="s">
        <v>50</v>
      </c>
      <c r="I3" s="346"/>
      <c r="J3" s="346"/>
      <c r="K3" s="346" t="s">
        <v>51</v>
      </c>
      <c r="L3" s="346"/>
      <c r="M3" s="355"/>
    </row>
    <row r="4" spans="1:13" x14ac:dyDescent="0.2">
      <c r="A4" s="345"/>
      <c r="B4" s="43" t="s">
        <v>8</v>
      </c>
      <c r="C4" s="43" t="s">
        <v>9</v>
      </c>
      <c r="D4" s="43" t="s">
        <v>10</v>
      </c>
      <c r="E4" s="43" t="s">
        <v>11</v>
      </c>
      <c r="F4" s="43" t="s">
        <v>12</v>
      </c>
      <c r="G4" s="43" t="s">
        <v>13</v>
      </c>
      <c r="H4" s="43" t="s">
        <v>14</v>
      </c>
      <c r="I4" s="43" t="s">
        <v>15</v>
      </c>
      <c r="J4" s="43" t="s">
        <v>16</v>
      </c>
      <c r="K4" s="43" t="s">
        <v>17</v>
      </c>
      <c r="L4" s="43" t="s">
        <v>18</v>
      </c>
      <c r="M4" s="49" t="s">
        <v>19</v>
      </c>
    </row>
    <row r="5" spans="1:13" x14ac:dyDescent="0.2">
      <c r="A5" s="366" t="s">
        <v>261</v>
      </c>
      <c r="B5" s="351">
        <f>D6</f>
        <v>43496.860499999988</v>
      </c>
      <c r="C5" s="352"/>
      <c r="D5" s="353"/>
      <c r="E5" s="352">
        <f>G6</f>
        <v>43146.304499999998</v>
      </c>
      <c r="F5" s="352"/>
      <c r="G5" s="352"/>
      <c r="H5" s="351">
        <f>J6</f>
        <v>42887.999499999991</v>
      </c>
      <c r="I5" s="352"/>
      <c r="J5" s="353"/>
      <c r="K5" s="352">
        <f>M6</f>
        <v>42639.808999999994</v>
      </c>
      <c r="L5" s="352"/>
      <c r="M5" s="352"/>
    </row>
    <row r="6" spans="1:13" x14ac:dyDescent="0.2">
      <c r="A6" s="362"/>
      <c r="B6" s="214">
        <f>SUM(B7:B20)</f>
        <v>43522.627499999995</v>
      </c>
      <c r="C6" s="64">
        <f t="shared" ref="C6:M6" si="0">SUM(C7:C20)</f>
        <v>43522.639500000005</v>
      </c>
      <c r="D6" s="215">
        <f t="shared" si="0"/>
        <v>43496.860499999988</v>
      </c>
      <c r="E6" s="64">
        <f t="shared" si="0"/>
        <v>43271.538499999995</v>
      </c>
      <c r="F6" s="64">
        <f t="shared" si="0"/>
        <v>43169.9205</v>
      </c>
      <c r="G6" s="64">
        <f t="shared" si="0"/>
        <v>43146.304499999998</v>
      </c>
      <c r="H6" s="214">
        <f t="shared" si="0"/>
        <v>42964.799499999994</v>
      </c>
      <c r="I6" s="64">
        <f t="shared" si="0"/>
        <v>42970.296499999989</v>
      </c>
      <c r="J6" s="215">
        <f t="shared" si="0"/>
        <v>42887.999499999991</v>
      </c>
      <c r="K6" s="64">
        <f t="shared" si="0"/>
        <v>42614.724499999982</v>
      </c>
      <c r="L6" s="64">
        <f t="shared" si="0"/>
        <v>42637.647499999992</v>
      </c>
      <c r="M6" s="64">
        <f t="shared" si="0"/>
        <v>42639.808999999994</v>
      </c>
    </row>
    <row r="7" spans="1:13" x14ac:dyDescent="0.2">
      <c r="A7" s="28" t="s">
        <v>215</v>
      </c>
      <c r="B7" s="223">
        <f>'[1]Podklady QZ'!B196</f>
        <v>2172.7219999999988</v>
      </c>
      <c r="C7" s="14">
        <f>'[1]Podklady QZ'!C196</f>
        <v>2172.7219999999988</v>
      </c>
      <c r="D7" s="246">
        <f>'[1]Podklady QZ'!D196</f>
        <v>2172.7219999999988</v>
      </c>
      <c r="E7" s="14">
        <f>'[1]Podklady QZ'!E196</f>
        <v>2166.1559999999986</v>
      </c>
      <c r="F7" s="14">
        <f>'[1]Podklady QZ'!F196</f>
        <v>2166.1559999999986</v>
      </c>
      <c r="G7" s="14">
        <f>'[1]Podklady QZ'!G196</f>
        <v>2166.1559999999986</v>
      </c>
      <c r="H7" s="223">
        <f>'[1]Podklady QZ'!H196</f>
        <v>2167.8789999999985</v>
      </c>
      <c r="I7" s="14">
        <f>'[1]Podklady QZ'!I196</f>
        <v>2167.4789999999985</v>
      </c>
      <c r="J7" s="246">
        <f>'[1]Podklady QZ'!J196</f>
        <v>2165.2489999999984</v>
      </c>
      <c r="K7" s="14">
        <f>'[1]Podklady QZ'!K196</f>
        <v>2099.9519999999984</v>
      </c>
      <c r="L7" s="14">
        <f>'[1]Podklady QZ'!L196</f>
        <v>2099.9519999999984</v>
      </c>
      <c r="M7" s="14">
        <f>'[1]Podklady QZ'!M196</f>
        <v>2101.5849999999978</v>
      </c>
    </row>
    <row r="8" spans="1:13" x14ac:dyDescent="0.2">
      <c r="A8" s="48" t="s">
        <v>257</v>
      </c>
      <c r="B8" s="245">
        <f>'[1]Podklady QZ'!B197</f>
        <v>2328.7830000000004</v>
      </c>
      <c r="C8" s="244">
        <f>'[1]Podklady QZ'!C197</f>
        <v>2328.7830000000004</v>
      </c>
      <c r="D8" s="247">
        <f>'[1]Podklady QZ'!D197</f>
        <v>2329.8330000000005</v>
      </c>
      <c r="E8" s="314">
        <f>'[1]Podklady QZ'!E197</f>
        <v>2318.2660000000005</v>
      </c>
      <c r="F8" s="244">
        <f>'[1]Podklady QZ'!F197</f>
        <v>2318.2660000000005</v>
      </c>
      <c r="G8" s="315">
        <f>'[1]Podklady QZ'!G197</f>
        <v>2317.7660000000005</v>
      </c>
      <c r="H8" s="245">
        <f>'[1]Podklady QZ'!H197</f>
        <v>2317.7670000000007</v>
      </c>
      <c r="I8" s="244">
        <f>'[1]Podklady QZ'!I197</f>
        <v>2319.2610000000009</v>
      </c>
      <c r="J8" s="247">
        <f>'[1]Podklady QZ'!J197</f>
        <v>2354.0000000000009</v>
      </c>
      <c r="K8" s="314">
        <f>'[1]Podklady QZ'!K197</f>
        <v>2301.8110000000001</v>
      </c>
      <c r="L8" s="244">
        <f>'[1]Podklady QZ'!L197</f>
        <v>2301.7510000000002</v>
      </c>
      <c r="M8" s="315">
        <f>'[1]Podklady QZ'!M197</f>
        <v>2304.5220000000004</v>
      </c>
    </row>
    <row r="9" spans="1:13" x14ac:dyDescent="0.2">
      <c r="A9" s="48" t="s">
        <v>258</v>
      </c>
      <c r="B9" s="208">
        <f>'[1]Podklady QZ'!B198</f>
        <v>2004.8589999999992</v>
      </c>
      <c r="C9" s="16">
        <f>'[1]Podklady QZ'!C198</f>
        <v>2005.4289999999992</v>
      </c>
      <c r="D9" s="218">
        <f>'[1]Podklady QZ'!D198</f>
        <v>2001.5919999999994</v>
      </c>
      <c r="E9" s="316">
        <f>'[1]Podklady QZ'!E198</f>
        <v>1996.7699999999993</v>
      </c>
      <c r="F9" s="16">
        <f>'[1]Podklady QZ'!F198</f>
        <v>1997.9359999999992</v>
      </c>
      <c r="G9" s="6">
        <f>'[1]Podklady QZ'!G198</f>
        <v>1997.9359999999992</v>
      </c>
      <c r="H9" s="208">
        <f>'[1]Podklady QZ'!H198</f>
        <v>1996.8239999999994</v>
      </c>
      <c r="I9" s="16">
        <f>'[1]Podklady QZ'!I198</f>
        <v>1996.8239999999994</v>
      </c>
      <c r="J9" s="218">
        <f>'[1]Podklady QZ'!J198</f>
        <v>1996.8259999999993</v>
      </c>
      <c r="K9" s="316">
        <f>'[1]Podklady QZ'!K198</f>
        <v>1997.6189999999992</v>
      </c>
      <c r="L9" s="16">
        <f>'[1]Podklady QZ'!L198</f>
        <v>1997.1699999999992</v>
      </c>
      <c r="M9" s="6">
        <f>'[1]Podklady QZ'!M198</f>
        <v>1999.145999999999</v>
      </c>
    </row>
    <row r="10" spans="1:13" x14ac:dyDescent="0.2">
      <c r="A10" s="48" t="s">
        <v>259</v>
      </c>
      <c r="B10" s="208">
        <f>'[1]Podklady QZ'!B199</f>
        <v>3156.9580000000005</v>
      </c>
      <c r="C10" s="16">
        <f>'[1]Podklady QZ'!C199</f>
        <v>3156.9580000000005</v>
      </c>
      <c r="D10" s="218">
        <f>'[1]Podklady QZ'!D199</f>
        <v>3156.9580000000005</v>
      </c>
      <c r="E10" s="316">
        <f>'[1]Podklady QZ'!E199</f>
        <v>3156.9580000000005</v>
      </c>
      <c r="F10" s="16">
        <f>'[1]Podklady QZ'!F199</f>
        <v>3151.6580000000004</v>
      </c>
      <c r="G10" s="6">
        <f>'[1]Podklady QZ'!G199</f>
        <v>3151.6580000000004</v>
      </c>
      <c r="H10" s="208">
        <f>'[1]Podklady QZ'!H199</f>
        <v>3143.3070000000002</v>
      </c>
      <c r="I10" s="16">
        <f>'[1]Podklady QZ'!I199</f>
        <v>3143.3070000000002</v>
      </c>
      <c r="J10" s="218">
        <f>'[1]Podklady QZ'!J199</f>
        <v>3143.3070000000002</v>
      </c>
      <c r="K10" s="316">
        <f>'[1]Podklady QZ'!K199</f>
        <v>3159.48</v>
      </c>
      <c r="L10" s="16">
        <f>'[1]Podklady QZ'!L199</f>
        <v>3159.1010000000001</v>
      </c>
      <c r="M10" s="6">
        <f>'[1]Podklady QZ'!M199</f>
        <v>3158.6650000000004</v>
      </c>
    </row>
    <row r="11" spans="1:13" x14ac:dyDescent="0.2">
      <c r="A11" s="48" t="s">
        <v>216</v>
      </c>
      <c r="B11" s="208">
        <f>'[1]Podklady QZ'!B200</f>
        <v>606.76700000000051</v>
      </c>
      <c r="C11" s="16">
        <f>'[1]Podklady QZ'!C200</f>
        <v>608.62100000000044</v>
      </c>
      <c r="D11" s="218">
        <f>'[1]Podklady QZ'!D200</f>
        <v>608.64600000000041</v>
      </c>
      <c r="E11" s="316">
        <f>'[1]Podklady QZ'!E200</f>
        <v>606.66600000000051</v>
      </c>
      <c r="F11" s="16">
        <f>'[1]Podklady QZ'!F200</f>
        <v>606.66600000000051</v>
      </c>
      <c r="G11" s="6">
        <f>'[1]Podklady QZ'!G200</f>
        <v>606.66600000000051</v>
      </c>
      <c r="H11" s="208">
        <f>'[1]Podklady QZ'!H200</f>
        <v>606.66600000000051</v>
      </c>
      <c r="I11" s="16">
        <f>'[1]Podklady QZ'!I200</f>
        <v>606.66600000000051</v>
      </c>
      <c r="J11" s="218">
        <f>'[1]Podklady QZ'!J200</f>
        <v>586.46200000000044</v>
      </c>
      <c r="K11" s="316">
        <f>'[1]Podklady QZ'!K200</f>
        <v>597.07100000000048</v>
      </c>
      <c r="L11" s="16">
        <f>'[1]Podklady QZ'!L200</f>
        <v>597.32100000000048</v>
      </c>
      <c r="M11" s="6">
        <f>'[1]Podklady QZ'!M200</f>
        <v>597.4020000000005</v>
      </c>
    </row>
    <row r="12" spans="1:13" x14ac:dyDescent="0.2">
      <c r="A12" s="48" t="s">
        <v>248</v>
      </c>
      <c r="B12" s="208">
        <f>'[1]Podklady QZ'!B201</f>
        <v>1059.0534999999998</v>
      </c>
      <c r="C12" s="16">
        <f>'[1]Podklady QZ'!C201</f>
        <v>1059.0774999999996</v>
      </c>
      <c r="D12" s="218">
        <f>'[1]Podklady QZ'!D201</f>
        <v>1059.0774999999996</v>
      </c>
      <c r="E12" s="316">
        <f>'[1]Podklady QZ'!E201</f>
        <v>1061.5394999999994</v>
      </c>
      <c r="F12" s="16">
        <f>'[1]Podklady QZ'!F201</f>
        <v>1061.5394999999994</v>
      </c>
      <c r="G12" s="6">
        <f>'[1]Podklady QZ'!G201</f>
        <v>1061.5394999999994</v>
      </c>
      <c r="H12" s="208">
        <f>'[1]Podklady QZ'!H201</f>
        <v>1083.0814999999993</v>
      </c>
      <c r="I12" s="16">
        <f>'[1]Podklady QZ'!I201</f>
        <v>1083.0814999999993</v>
      </c>
      <c r="J12" s="218">
        <f>'[1]Podklady QZ'!J201</f>
        <v>1079.9054999999992</v>
      </c>
      <c r="K12" s="316">
        <f>'[1]Podklady QZ'!K201</f>
        <v>1066.9954999999993</v>
      </c>
      <c r="L12" s="16">
        <f>'[1]Podklady QZ'!L201</f>
        <v>1071.5444999999997</v>
      </c>
      <c r="M12" s="6">
        <f>'[1]Podklady QZ'!M201</f>
        <v>1071.0099999999998</v>
      </c>
    </row>
    <row r="13" spans="1:13" x14ac:dyDescent="0.2">
      <c r="A13" s="48" t="s">
        <v>249</v>
      </c>
      <c r="B13" s="208">
        <f>'[1]Podklady QZ'!B202</f>
        <v>687.75800000000061</v>
      </c>
      <c r="C13" s="16">
        <f>'[1]Podklady QZ'!C202</f>
        <v>687.5180000000006</v>
      </c>
      <c r="D13" s="218">
        <f>'[1]Podklady QZ'!D202</f>
        <v>688.44600000000059</v>
      </c>
      <c r="E13" s="316">
        <f>'[1]Podklady QZ'!E202</f>
        <v>604.71300000000053</v>
      </c>
      <c r="F13" s="16">
        <f>'[1]Podklady QZ'!F202</f>
        <v>604.68100000000049</v>
      </c>
      <c r="G13" s="6">
        <f>'[1]Podklady QZ'!G202</f>
        <v>588.70100000000048</v>
      </c>
      <c r="H13" s="208">
        <f>'[1]Podklady QZ'!H202</f>
        <v>604.25100000000054</v>
      </c>
      <c r="I13" s="16">
        <f>'[1]Podklady QZ'!I202</f>
        <v>604.21900000000051</v>
      </c>
      <c r="J13" s="218">
        <f>'[1]Podklady QZ'!J202</f>
        <v>587.73900000000049</v>
      </c>
      <c r="K13" s="316">
        <f>'[1]Podklady QZ'!K202</f>
        <v>583.90300000000059</v>
      </c>
      <c r="L13" s="16">
        <f>'[1]Podklady QZ'!L202</f>
        <v>584.00600000000054</v>
      </c>
      <c r="M13" s="6">
        <f>'[1]Podklady QZ'!M202</f>
        <v>585.44200000000046</v>
      </c>
    </row>
    <row r="14" spans="1:13" x14ac:dyDescent="0.2">
      <c r="A14" s="48" t="s">
        <v>250</v>
      </c>
      <c r="B14" s="208">
        <f>'[1]Podklady QZ'!B203</f>
        <v>7659.9409999999989</v>
      </c>
      <c r="C14" s="16">
        <f>'[1]Podklady QZ'!C203</f>
        <v>7659.9409999999989</v>
      </c>
      <c r="D14" s="218">
        <f>'[1]Podklady QZ'!D203</f>
        <v>7659.9409999999989</v>
      </c>
      <c r="E14" s="316">
        <f>'[1]Podklady QZ'!E203</f>
        <v>7580.7629999999981</v>
      </c>
      <c r="F14" s="16">
        <f>'[1]Podklady QZ'!F203</f>
        <v>7580.7629999999981</v>
      </c>
      <c r="G14" s="6">
        <f>'[1]Podklady QZ'!G203</f>
        <v>7580.7629999999981</v>
      </c>
      <c r="H14" s="208">
        <f>'[1]Podklady QZ'!H203</f>
        <v>7359.0659999999971</v>
      </c>
      <c r="I14" s="16">
        <f>'[1]Podklady QZ'!I203</f>
        <v>7363.5289999999968</v>
      </c>
      <c r="J14" s="218">
        <f>'[1]Podklady QZ'!J203</f>
        <v>7368.9529999999959</v>
      </c>
      <c r="K14" s="316">
        <f>'[1]Podklady QZ'!K203</f>
        <v>7365.7529999999952</v>
      </c>
      <c r="L14" s="16">
        <f>'[1]Podklady QZ'!L203</f>
        <v>7398.4539999999961</v>
      </c>
      <c r="M14" s="6">
        <f>'[1]Podklady QZ'!M203</f>
        <v>7392.6789999999955</v>
      </c>
    </row>
    <row r="15" spans="1:13" x14ac:dyDescent="0.2">
      <c r="A15" s="48" t="s">
        <v>251</v>
      </c>
      <c r="B15" s="208">
        <f>'[1]Podklady QZ'!B204</f>
        <v>1334.5619999999999</v>
      </c>
      <c r="C15" s="16">
        <f>'[1]Podklady QZ'!C204</f>
        <v>1334.4999999999998</v>
      </c>
      <c r="D15" s="218">
        <f>'[1]Podklady QZ'!D204</f>
        <v>1328.5009999999997</v>
      </c>
      <c r="E15" s="316">
        <f>'[1]Podklady QZ'!E204</f>
        <v>1333.3660000000002</v>
      </c>
      <c r="F15" s="16">
        <f>'[1]Podklady QZ'!F204</f>
        <v>1333.3660000000002</v>
      </c>
      <c r="G15" s="6">
        <f>'[1]Podklady QZ'!G204</f>
        <v>1327.3670000000002</v>
      </c>
      <c r="H15" s="208">
        <f>'[1]Podklady QZ'!H204</f>
        <v>1331.0640000000001</v>
      </c>
      <c r="I15" s="16">
        <f>'[1]Podklady QZ'!I204</f>
        <v>1331.0640000000001</v>
      </c>
      <c r="J15" s="218">
        <f>'[1]Podklady QZ'!J204</f>
        <v>1325.0650000000001</v>
      </c>
      <c r="K15" s="316">
        <f>'[1]Podklady QZ'!K204</f>
        <v>1288.3830000000003</v>
      </c>
      <c r="L15" s="16">
        <f>'[1]Podklady QZ'!L204</f>
        <v>1288.3830000000003</v>
      </c>
      <c r="M15" s="6">
        <f>'[1]Podklady QZ'!M204</f>
        <v>1289.1410000000001</v>
      </c>
    </row>
    <row r="16" spans="1:13" x14ac:dyDescent="0.2">
      <c r="A16" s="48" t="s">
        <v>252</v>
      </c>
      <c r="B16" s="208">
        <f>'[1]Podklady QZ'!B205</f>
        <v>3703.5369999999994</v>
      </c>
      <c r="C16" s="16">
        <f>'[1]Podklady QZ'!C205</f>
        <v>3703.5369999999994</v>
      </c>
      <c r="D16" s="218">
        <f>'[1]Podklady QZ'!D205</f>
        <v>3703.5369999999994</v>
      </c>
      <c r="E16" s="316">
        <f>'[1]Podklady QZ'!E205</f>
        <v>3704.3149999999991</v>
      </c>
      <c r="F16" s="16">
        <f>'[1]Podklady QZ'!F205</f>
        <v>3704.3949999999991</v>
      </c>
      <c r="G16" s="6">
        <f>'[1]Podklady QZ'!G205</f>
        <v>3706.291999999999</v>
      </c>
      <c r="H16" s="208">
        <f>'[1]Podklady QZ'!H205</f>
        <v>3703.8489999999993</v>
      </c>
      <c r="I16" s="16">
        <f>'[1]Podklady QZ'!I205</f>
        <v>3703.847999999999</v>
      </c>
      <c r="J16" s="218">
        <f>'[1]Podklady QZ'!J205</f>
        <v>3705.7399999999989</v>
      </c>
      <c r="K16" s="316">
        <f>'[1]Podklady QZ'!K205</f>
        <v>3696.7759999999985</v>
      </c>
      <c r="L16" s="16">
        <f>'[1]Podklady QZ'!L205</f>
        <v>3704.3289999999984</v>
      </c>
      <c r="M16" s="6">
        <f>'[1]Podklady QZ'!M205</f>
        <v>3697.5969999999988</v>
      </c>
    </row>
    <row r="17" spans="1:13" x14ac:dyDescent="0.2">
      <c r="A17" s="48" t="s">
        <v>253</v>
      </c>
      <c r="B17" s="208">
        <f>'[1]Podklady QZ'!B206</f>
        <v>1277.2289999999996</v>
      </c>
      <c r="C17" s="16">
        <f>'[1]Podklady QZ'!C206</f>
        <v>1277.2289999999996</v>
      </c>
      <c r="D17" s="218">
        <f>'[1]Podklady QZ'!D206</f>
        <v>1277.2299999999996</v>
      </c>
      <c r="E17" s="316">
        <f>'[1]Podklady QZ'!E206</f>
        <v>1278.0419999999997</v>
      </c>
      <c r="F17" s="16">
        <f>'[1]Podklady QZ'!F206</f>
        <v>1276.8979999999995</v>
      </c>
      <c r="G17" s="6">
        <f>'[1]Podklady QZ'!G206</f>
        <v>1276.8979999999995</v>
      </c>
      <c r="H17" s="208">
        <f>'[1]Podklady QZ'!H206</f>
        <v>1298.9779999999996</v>
      </c>
      <c r="I17" s="16">
        <f>'[1]Podklady QZ'!I206</f>
        <v>1299.2539999999997</v>
      </c>
      <c r="J17" s="218">
        <f>'[1]Podklady QZ'!J206</f>
        <v>1271.8589999999995</v>
      </c>
      <c r="K17" s="316">
        <f>'[1]Podklady QZ'!K206</f>
        <v>1269.4109999999996</v>
      </c>
      <c r="L17" s="16">
        <f>'[1]Podklady QZ'!L206</f>
        <v>1243.8049999999994</v>
      </c>
      <c r="M17" s="6">
        <f>'[1]Podklady QZ'!M206</f>
        <v>1252.8079999999995</v>
      </c>
    </row>
    <row r="18" spans="1:13" x14ac:dyDescent="0.2">
      <c r="A18" s="48" t="s">
        <v>254</v>
      </c>
      <c r="B18" s="208">
        <f>'[1]Podklady QZ'!B207</f>
        <v>4835.9690000000019</v>
      </c>
      <c r="C18" s="16">
        <f>'[1]Podklady QZ'!C207</f>
        <v>4835.9060000000018</v>
      </c>
      <c r="D18" s="218">
        <f>'[1]Podklady QZ'!D207</f>
        <v>4817.1620000000021</v>
      </c>
      <c r="E18" s="316">
        <f>'[1]Podklady QZ'!E207</f>
        <v>4772.9220000000023</v>
      </c>
      <c r="F18" s="16">
        <f>'[1]Podklady QZ'!F207</f>
        <v>4772.9220000000023</v>
      </c>
      <c r="G18" s="6">
        <f>'[1]Podklady QZ'!G207</f>
        <v>4771.1220000000021</v>
      </c>
      <c r="H18" s="208">
        <f>'[1]Podklady QZ'!H207</f>
        <v>4758.6680000000015</v>
      </c>
      <c r="I18" s="16">
        <f>'[1]Podklady QZ'!I207</f>
        <v>4749.2230000000018</v>
      </c>
      <c r="J18" s="218">
        <f>'[1]Podklady QZ'!J207</f>
        <v>4748.1250000000027</v>
      </c>
      <c r="K18" s="316">
        <f>'[1]Podklady QZ'!K207</f>
        <v>4591.4340000000011</v>
      </c>
      <c r="L18" s="16">
        <f>'[1]Podklady QZ'!L207</f>
        <v>4594.5960000000014</v>
      </c>
      <c r="M18" s="6">
        <f>'[1]Podklady QZ'!M207</f>
        <v>4595.5640000000012</v>
      </c>
    </row>
    <row r="19" spans="1:13" x14ac:dyDescent="0.2">
      <c r="A19" s="48" t="s">
        <v>255</v>
      </c>
      <c r="B19" s="208">
        <f>'[1]Podklady QZ'!B208</f>
        <v>10902.906999999996</v>
      </c>
      <c r="C19" s="16">
        <f>'[1]Podklady QZ'!C208</f>
        <v>10900.835999999998</v>
      </c>
      <c r="D19" s="218">
        <f>'[1]Podklady QZ'!D208</f>
        <v>10902.906999999996</v>
      </c>
      <c r="E19" s="316">
        <f>'[1]Podklady QZ'!E208</f>
        <v>10903.592999999997</v>
      </c>
      <c r="F19" s="16">
        <f>'[1]Podklady QZ'!F208</f>
        <v>10807.204999999998</v>
      </c>
      <c r="G19" s="6">
        <f>'[1]Podklady QZ'!G208</f>
        <v>10807.204999999998</v>
      </c>
      <c r="H19" s="208">
        <f>'[1]Podklady QZ'!H208</f>
        <v>10806.682999999997</v>
      </c>
      <c r="I19" s="16">
        <f>'[1]Podklady QZ'!I208</f>
        <v>10806.288999999997</v>
      </c>
      <c r="J19" s="218">
        <f>'[1]Podklady QZ'!J208</f>
        <v>10769.235999999997</v>
      </c>
      <c r="K19" s="316">
        <f>'[1]Podklady QZ'!K208</f>
        <v>10805.585999999996</v>
      </c>
      <c r="L19" s="16">
        <f>'[1]Podklady QZ'!L208</f>
        <v>10807.338999999996</v>
      </c>
      <c r="M19" s="6">
        <f>'[1]Podklady QZ'!M208</f>
        <v>10804.129999999996</v>
      </c>
    </row>
    <row r="20" spans="1:13" ht="12.75" thickBot="1" x14ac:dyDescent="0.25">
      <c r="A20" s="27" t="s">
        <v>256</v>
      </c>
      <c r="B20" s="219">
        <f>'[1]Podklady QZ'!B209</f>
        <v>1791.5819999999994</v>
      </c>
      <c r="C20" s="8">
        <f>'[1]Podklady QZ'!C209</f>
        <v>1791.5819999999994</v>
      </c>
      <c r="D20" s="220">
        <f>'[1]Podklady QZ'!D209</f>
        <v>1790.3079999999995</v>
      </c>
      <c r="E20" s="8">
        <f>'[1]Podklady QZ'!E209</f>
        <v>1787.4689999999996</v>
      </c>
      <c r="F20" s="8">
        <f>'[1]Podklady QZ'!F209</f>
        <v>1787.4689999999996</v>
      </c>
      <c r="G20" s="8">
        <f>'[1]Podklady QZ'!G209</f>
        <v>1786.2349999999997</v>
      </c>
      <c r="H20" s="219">
        <f>'[1]Podklady QZ'!H209</f>
        <v>1786.7159999999994</v>
      </c>
      <c r="I20" s="8">
        <f>'[1]Podklady QZ'!I209</f>
        <v>1796.2519999999993</v>
      </c>
      <c r="J20" s="220">
        <f>'[1]Podklady QZ'!J209</f>
        <v>1785.5329999999994</v>
      </c>
      <c r="K20" s="8">
        <f>'[1]Podklady QZ'!K209</f>
        <v>1790.5499999999993</v>
      </c>
      <c r="L20" s="8">
        <f>'[1]Podklady QZ'!L209</f>
        <v>1789.8959999999993</v>
      </c>
      <c r="M20" s="8">
        <f>'[1]Podklady QZ'!M209</f>
        <v>1790.1179999999995</v>
      </c>
    </row>
    <row r="21" spans="1:13" x14ac:dyDescent="0.2">
      <c r="M21" s="4" t="s">
        <v>87</v>
      </c>
    </row>
    <row r="23" spans="1:13" x14ac:dyDescent="0.2">
      <c r="A23" s="17" t="s">
        <v>101</v>
      </c>
      <c r="B23" s="17">
        <f>INDEX(B7:M7,,MONTH('[1]Podklady QZ'!$Q$1))</f>
        <v>2101.5849999999978</v>
      </c>
    </row>
    <row r="24" spans="1:13" x14ac:dyDescent="0.2">
      <c r="A24" s="17" t="s">
        <v>92</v>
      </c>
      <c r="B24" s="17">
        <f>INDEX(B8:M8,,MONTH('[1]Podklady QZ'!$Q$1))</f>
        <v>2304.5220000000004</v>
      </c>
    </row>
    <row r="25" spans="1:13" x14ac:dyDescent="0.2">
      <c r="A25" s="17" t="s">
        <v>93</v>
      </c>
      <c r="B25" s="17">
        <f>INDEX(B9:M9,,MONTH('[1]Podklady QZ'!$Q$1))</f>
        <v>1999.145999999999</v>
      </c>
    </row>
    <row r="26" spans="1:13" x14ac:dyDescent="0.2">
      <c r="A26" s="17" t="s">
        <v>94</v>
      </c>
      <c r="B26" s="17">
        <f>INDEX(B10:M10,,MONTH('[1]Podklady QZ'!$Q$1))</f>
        <v>3158.6650000000004</v>
      </c>
    </row>
    <row r="27" spans="1:13" x14ac:dyDescent="0.2">
      <c r="A27" s="17" t="s">
        <v>104</v>
      </c>
      <c r="B27" s="17">
        <f>INDEX(B11:M11,,MONTH('[1]Podklady QZ'!$Q$1))</f>
        <v>597.4020000000005</v>
      </c>
    </row>
    <row r="28" spans="1:13" x14ac:dyDescent="0.2">
      <c r="A28" s="17" t="s">
        <v>95</v>
      </c>
      <c r="B28" s="17">
        <f>INDEX(B12:M12,,MONTH('[1]Podklady QZ'!$Q$1))</f>
        <v>1071.0099999999998</v>
      </c>
    </row>
    <row r="29" spans="1:13" x14ac:dyDescent="0.2">
      <c r="A29" s="17" t="s">
        <v>96</v>
      </c>
      <c r="B29" s="17">
        <f>INDEX(B13:M13,,MONTH('[1]Podklady QZ'!$Q$1))</f>
        <v>585.44200000000046</v>
      </c>
    </row>
    <row r="30" spans="1:13" x14ac:dyDescent="0.2">
      <c r="A30" s="17" t="s">
        <v>97</v>
      </c>
      <c r="B30" s="17">
        <f>INDEX(B14:M14,,MONTH('[1]Podklady QZ'!$Q$1))</f>
        <v>7392.6789999999955</v>
      </c>
    </row>
    <row r="31" spans="1:13" x14ac:dyDescent="0.2">
      <c r="A31" s="17" t="s">
        <v>98</v>
      </c>
      <c r="B31" s="17">
        <f>INDEX(B15:M15,,MONTH('[1]Podklady QZ'!$Q$1))</f>
        <v>1289.1410000000001</v>
      </c>
    </row>
    <row r="32" spans="1:13" x14ac:dyDescent="0.2">
      <c r="A32" s="17" t="s">
        <v>99</v>
      </c>
      <c r="B32" s="17">
        <f>INDEX(B16:M16,,MONTH('[1]Podklady QZ'!$Q$1))</f>
        <v>3697.5969999999988</v>
      </c>
    </row>
    <row r="33" spans="1:2" x14ac:dyDescent="0.2">
      <c r="A33" s="17" t="s">
        <v>100</v>
      </c>
      <c r="B33" s="17">
        <f>INDEX(B17:M17,,MONTH('[1]Podklady QZ'!$Q$1))</f>
        <v>1252.8079999999995</v>
      </c>
    </row>
    <row r="34" spans="1:2" x14ac:dyDescent="0.2">
      <c r="A34" s="17" t="s">
        <v>102</v>
      </c>
      <c r="B34" s="17">
        <f>INDEX(B18:M18,,MONTH('[1]Podklady QZ'!$Q$1))</f>
        <v>4595.5640000000012</v>
      </c>
    </row>
    <row r="35" spans="1:2" x14ac:dyDescent="0.2">
      <c r="A35" s="17" t="s">
        <v>103</v>
      </c>
      <c r="B35" s="17">
        <f>INDEX(B19:M19,,MONTH('[1]Podklady QZ'!$Q$1))</f>
        <v>10804.129999999996</v>
      </c>
    </row>
    <row r="36" spans="1:2" x14ac:dyDescent="0.2">
      <c r="A36" s="17" t="s">
        <v>105</v>
      </c>
      <c r="B36" s="17">
        <f>INDEX(B20:M20,,MONTH('[1]Podklady QZ'!$Q$1))</f>
        <v>1790.1179999999995</v>
      </c>
    </row>
  </sheetData>
  <sortState ref="A7:M20">
    <sortCondition ref="A7"/>
  </sortState>
  <mergeCells count="10">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Q29"/>
  <sheetViews>
    <sheetView showGridLines="0" zoomScaleNormal="100" workbookViewId="0">
      <selection activeCell="R20" sqref="R20"/>
    </sheetView>
  </sheetViews>
  <sheetFormatPr defaultRowHeight="12" x14ac:dyDescent="0.2"/>
  <cols>
    <col min="1" max="1" width="31.5703125" style="13" customWidth="1"/>
    <col min="2" max="13" width="8.5703125" style="13" customWidth="1"/>
    <col min="14" max="14" width="9.7109375" style="13" customWidth="1"/>
    <col min="15" max="16384" width="9.140625" style="13"/>
  </cols>
  <sheetData>
    <row r="1" spans="1:17" ht="18.75" x14ac:dyDescent="0.3">
      <c r="A1" s="21" t="s">
        <v>198</v>
      </c>
      <c r="N1" s="113" t="str">
        <f>Obsah!$A$1</f>
        <v>IV. čtvrtletí 2018</v>
      </c>
    </row>
    <row r="2" spans="1:17" ht="7.5" customHeight="1" x14ac:dyDescent="0.2"/>
    <row r="3" spans="1:17" x14ac:dyDescent="0.2">
      <c r="A3" s="344"/>
      <c r="B3" s="346" t="s">
        <v>48</v>
      </c>
      <c r="C3" s="346"/>
      <c r="D3" s="346"/>
      <c r="E3" s="346" t="s">
        <v>49</v>
      </c>
      <c r="F3" s="346"/>
      <c r="G3" s="346"/>
      <c r="H3" s="346" t="s">
        <v>50</v>
      </c>
      <c r="I3" s="346"/>
      <c r="J3" s="346"/>
      <c r="K3" s="346" t="s">
        <v>51</v>
      </c>
      <c r="L3" s="346"/>
      <c r="M3" s="355"/>
      <c r="N3" s="354" t="s">
        <v>7</v>
      </c>
    </row>
    <row r="4" spans="1:17" x14ac:dyDescent="0.2">
      <c r="A4" s="345"/>
      <c r="B4" s="190" t="s">
        <v>8</v>
      </c>
      <c r="C4" s="190" t="s">
        <v>9</v>
      </c>
      <c r="D4" s="190" t="s">
        <v>10</v>
      </c>
      <c r="E4" s="190" t="s">
        <v>11</v>
      </c>
      <c r="F4" s="190" t="s">
        <v>12</v>
      </c>
      <c r="G4" s="190" t="s">
        <v>13</v>
      </c>
      <c r="H4" s="190" t="s">
        <v>14</v>
      </c>
      <c r="I4" s="190" t="s">
        <v>15</v>
      </c>
      <c r="J4" s="190" t="s">
        <v>16</v>
      </c>
      <c r="K4" s="190" t="s">
        <v>17</v>
      </c>
      <c r="L4" s="190" t="s">
        <v>18</v>
      </c>
      <c r="M4" s="60" t="s">
        <v>19</v>
      </c>
      <c r="N4" s="355"/>
    </row>
    <row r="5" spans="1:17" x14ac:dyDescent="0.2">
      <c r="A5" s="349" t="s">
        <v>260</v>
      </c>
      <c r="B5" s="351">
        <f>SUM(B6:D6)</f>
        <v>27711.829357326889</v>
      </c>
      <c r="C5" s="352"/>
      <c r="D5" s="353"/>
      <c r="E5" s="352">
        <f t="shared" ref="E5" si="0">SUM(E6:G6)</f>
        <v>9132.0054324446955</v>
      </c>
      <c r="F5" s="352"/>
      <c r="G5" s="352"/>
      <c r="H5" s="351">
        <f t="shared" ref="H5" si="1">SUM(H6:J6)</f>
        <v>6840.5994794462367</v>
      </c>
      <c r="I5" s="352"/>
      <c r="J5" s="353"/>
      <c r="K5" s="351">
        <f t="shared" ref="K5" si="2">SUM(K6:M6)</f>
        <v>20813.345281886093</v>
      </c>
      <c r="L5" s="352"/>
      <c r="M5" s="353"/>
      <c r="N5" s="348">
        <f>SUM(B6:M6)</f>
        <v>64497.779551103915</v>
      </c>
    </row>
    <row r="6" spans="1:17" x14ac:dyDescent="0.2">
      <c r="A6" s="350"/>
      <c r="B6" s="214">
        <f t="shared" ref="B6:M6" si="3">SUM(B7:B14)</f>
        <v>9033.8104014883738</v>
      </c>
      <c r="C6" s="64">
        <f t="shared" si="3"/>
        <v>9526.6121676520452</v>
      </c>
      <c r="D6" s="215">
        <f t="shared" si="3"/>
        <v>9151.4067881864667</v>
      </c>
      <c r="E6" s="64">
        <f t="shared" si="3"/>
        <v>4020.1086761163992</v>
      </c>
      <c r="F6" s="64">
        <f t="shared" si="3"/>
        <v>2753.3875164675856</v>
      </c>
      <c r="G6" s="64">
        <f t="shared" si="3"/>
        <v>2358.5092398607098</v>
      </c>
      <c r="H6" s="214">
        <f t="shared" si="3"/>
        <v>2136.5901862306537</v>
      </c>
      <c r="I6" s="64">
        <f t="shared" si="3"/>
        <v>2160.9765946511702</v>
      </c>
      <c r="J6" s="215">
        <f t="shared" si="3"/>
        <v>2543.0326985644137</v>
      </c>
      <c r="K6" s="214">
        <f t="shared" si="3"/>
        <v>4815.5130085756646</v>
      </c>
      <c r="L6" s="64">
        <f t="shared" si="3"/>
        <v>7118.6488387969557</v>
      </c>
      <c r="M6" s="215">
        <f t="shared" si="3"/>
        <v>8879.1834345134739</v>
      </c>
      <c r="N6" s="336"/>
    </row>
    <row r="7" spans="1:17" x14ac:dyDescent="0.2">
      <c r="A7" s="28" t="s">
        <v>29</v>
      </c>
      <c r="B7" s="216">
        <f>'[1]Podklady QZ'!B217</f>
        <v>2425.8619494883769</v>
      </c>
      <c r="C7" s="36">
        <f>'[1]Podklady QZ'!C217</f>
        <v>2481.4310386520465</v>
      </c>
      <c r="D7" s="217">
        <f>'[1]Podklady QZ'!D217</f>
        <v>2461.1589091864685</v>
      </c>
      <c r="E7" s="36">
        <f>'[1]Podklady QZ'!E217</f>
        <v>1484.8321000000001</v>
      </c>
      <c r="F7" s="36">
        <f>'[1]Podklady QZ'!F217</f>
        <v>1299.0731560000002</v>
      </c>
      <c r="G7" s="36">
        <f>'[1]Podklady QZ'!G217</f>
        <v>1156.3316739999998</v>
      </c>
      <c r="H7" s="216">
        <f>'[1]Podklady QZ'!H217</f>
        <v>1092.0369300000002</v>
      </c>
      <c r="I7" s="36">
        <f>'[1]Podklady QZ'!I217</f>
        <v>1118.3508749999999</v>
      </c>
      <c r="J7" s="217">
        <f>'[1]Podklady QZ'!J217</f>
        <v>1070.5664169999998</v>
      </c>
      <c r="K7" s="216">
        <f>'[1]Podklady QZ'!K217</f>
        <v>1548.0870450000002</v>
      </c>
      <c r="L7" s="36">
        <f>'[1]Podklady QZ'!L217</f>
        <v>2058.0845560299413</v>
      </c>
      <c r="M7" s="217">
        <f>'[1]Podklady QZ'!M217</f>
        <v>2298.3821210000006</v>
      </c>
      <c r="N7" s="40">
        <f t="shared" ref="N7:N12" si="4">SUM(B7:M7)</f>
        <v>20494.19677135683</v>
      </c>
      <c r="P7" s="252"/>
      <c r="Q7" s="252"/>
    </row>
    <row r="8" spans="1:17" x14ac:dyDescent="0.2">
      <c r="A8" s="48" t="s">
        <v>0</v>
      </c>
      <c r="B8" s="208">
        <f>'[1]Podklady QZ'!B218</f>
        <v>212.30474000000001</v>
      </c>
      <c r="C8" s="16">
        <f>'[1]Podklady QZ'!C218</f>
        <v>236.19835599999993</v>
      </c>
      <c r="D8" s="218">
        <f>'[1]Podklady QZ'!D218</f>
        <v>192.05292899999998</v>
      </c>
      <c r="E8" s="316">
        <f>'[1]Podklady QZ'!E218</f>
        <v>86.473994000000005</v>
      </c>
      <c r="F8" s="16">
        <f>'[1]Podklady QZ'!F218</f>
        <v>70.361475999999996</v>
      </c>
      <c r="G8" s="6">
        <f>'[1]Podklady QZ'!G218</f>
        <v>66.300124999999994</v>
      </c>
      <c r="H8" s="208">
        <f>'[1]Podklady QZ'!H218</f>
        <v>65.117666</v>
      </c>
      <c r="I8" s="16">
        <f>'[1]Podklady QZ'!I218</f>
        <v>110.27395900000002</v>
      </c>
      <c r="J8" s="218">
        <f>'[1]Podklady QZ'!J218</f>
        <v>82.296942999999999</v>
      </c>
      <c r="K8" s="208">
        <f>'[1]Podklady QZ'!K218</f>
        <v>127.106611</v>
      </c>
      <c r="L8" s="16">
        <f>'[1]Podklady QZ'!L218</f>
        <v>200.78373099999996</v>
      </c>
      <c r="M8" s="218">
        <f>'[1]Podklady QZ'!M218</f>
        <v>223.66458700000004</v>
      </c>
      <c r="N8" s="41">
        <f t="shared" si="4"/>
        <v>1672.9351169999998</v>
      </c>
      <c r="P8" s="252"/>
      <c r="Q8" s="252"/>
    </row>
    <row r="9" spans="1:17" x14ac:dyDescent="0.2">
      <c r="A9" s="48" t="s">
        <v>1</v>
      </c>
      <c r="B9" s="208">
        <f>'[1]Podklady QZ'!B219</f>
        <v>92.536997999999997</v>
      </c>
      <c r="C9" s="16">
        <f>'[1]Podklady QZ'!C219</f>
        <v>102.87135400000001</v>
      </c>
      <c r="D9" s="218">
        <f>'[1]Podklady QZ'!D219</f>
        <v>97.608112000000006</v>
      </c>
      <c r="E9" s="316">
        <f>'[1]Podklady QZ'!E219</f>
        <v>29.969055000000001</v>
      </c>
      <c r="F9" s="16">
        <f>'[1]Podklady QZ'!F219</f>
        <v>11.687723999999999</v>
      </c>
      <c r="G9" s="6">
        <f>'[1]Podklady QZ'!G219</f>
        <v>8.5604019999999998</v>
      </c>
      <c r="H9" s="208">
        <f>'[1]Podklady QZ'!H219</f>
        <v>6.3556749999999997</v>
      </c>
      <c r="I9" s="16">
        <f>'[1]Podklady QZ'!I219</f>
        <v>7.748138</v>
      </c>
      <c r="J9" s="218">
        <f>'[1]Podklady QZ'!J219</f>
        <v>9.9299779999999984</v>
      </c>
      <c r="K9" s="208">
        <f>'[1]Podklady QZ'!K219</f>
        <v>38.805138999999997</v>
      </c>
      <c r="L9" s="16">
        <f>'[1]Podklady QZ'!L219</f>
        <v>66.721107999999987</v>
      </c>
      <c r="M9" s="218">
        <f>'[1]Podklady QZ'!M219</f>
        <v>87.718525000000014</v>
      </c>
      <c r="N9" s="41">
        <f t="shared" si="4"/>
        <v>560.5122080000001</v>
      </c>
      <c r="P9" s="252"/>
      <c r="Q9" s="252"/>
    </row>
    <row r="10" spans="1:17" x14ac:dyDescent="0.2">
      <c r="A10" s="48" t="s">
        <v>2</v>
      </c>
      <c r="B10" s="208">
        <f>'[1]Podklady QZ'!B220</f>
        <v>45.183922999999986</v>
      </c>
      <c r="C10" s="16">
        <f>'[1]Podklady QZ'!C220</f>
        <v>50.378723999999991</v>
      </c>
      <c r="D10" s="218">
        <f>'[1]Podklady QZ'!D220</f>
        <v>47.730316000000023</v>
      </c>
      <c r="E10" s="316">
        <f>'[1]Podklady QZ'!E220</f>
        <v>17.715539000000003</v>
      </c>
      <c r="F10" s="16">
        <f>'[1]Podklady QZ'!F220</f>
        <v>16.780303000000004</v>
      </c>
      <c r="G10" s="6">
        <f>'[1]Podklady QZ'!G220</f>
        <v>7.711964</v>
      </c>
      <c r="H10" s="208">
        <f>'[1]Podklady QZ'!H220</f>
        <v>8.130827</v>
      </c>
      <c r="I10" s="16">
        <f>'[1]Podklady QZ'!I220</f>
        <v>18.649821999999997</v>
      </c>
      <c r="J10" s="218">
        <f>'[1]Podklady QZ'!J220</f>
        <v>11.993454</v>
      </c>
      <c r="K10" s="208">
        <f>'[1]Podklady QZ'!K220</f>
        <v>28.317649999999993</v>
      </c>
      <c r="L10" s="16">
        <f>'[1]Podklady QZ'!L220</f>
        <v>46.88466300000001</v>
      </c>
      <c r="M10" s="218">
        <f>'[1]Podklady QZ'!M220</f>
        <v>51.522508999999999</v>
      </c>
      <c r="N10" s="41">
        <f t="shared" si="4"/>
        <v>350.99969400000003</v>
      </c>
      <c r="P10" s="252"/>
      <c r="Q10" s="252"/>
    </row>
    <row r="11" spans="1:17" x14ac:dyDescent="0.2">
      <c r="A11" s="48" t="s">
        <v>6</v>
      </c>
      <c r="B11" s="208">
        <f>'[1]Podklady QZ'!B221</f>
        <v>24.137052000000008</v>
      </c>
      <c r="C11" s="16">
        <f>'[1]Podklady QZ'!C221</f>
        <v>26.355040999999996</v>
      </c>
      <c r="D11" s="218">
        <f>'[1]Podklady QZ'!D221</f>
        <v>28.331388999999994</v>
      </c>
      <c r="E11" s="316">
        <f>'[1]Podklady QZ'!E221</f>
        <v>15.086827</v>
      </c>
      <c r="F11" s="16">
        <f>'[1]Podklady QZ'!F221</f>
        <v>11.057236999999999</v>
      </c>
      <c r="G11" s="6">
        <f>'[1]Podklady QZ'!G221</f>
        <v>8.5862660000000002</v>
      </c>
      <c r="H11" s="208">
        <f>'[1]Podklady QZ'!H221</f>
        <v>8.4710670000000032</v>
      </c>
      <c r="I11" s="16">
        <f>'[1]Podklady QZ'!I221</f>
        <v>8.7468500000000002</v>
      </c>
      <c r="J11" s="218">
        <f>'[1]Podklady QZ'!J221</f>
        <v>11.648980999999999</v>
      </c>
      <c r="K11" s="208">
        <f>'[1]Podklady QZ'!K221</f>
        <v>17.260745</v>
      </c>
      <c r="L11" s="16">
        <f>'[1]Podklady QZ'!L221</f>
        <v>20.133993999999998</v>
      </c>
      <c r="M11" s="218">
        <f>'[1]Podklady QZ'!M221</f>
        <v>25.770928999999995</v>
      </c>
      <c r="N11" s="41">
        <f t="shared" si="4"/>
        <v>205.58637799999997</v>
      </c>
      <c r="P11" s="252"/>
      <c r="Q11" s="252"/>
    </row>
    <row r="12" spans="1:17" x14ac:dyDescent="0.2">
      <c r="A12" s="48" t="s">
        <v>28</v>
      </c>
      <c r="B12" s="208">
        <f>'[1]Podklady QZ'!B222</f>
        <v>3862.9845399999999</v>
      </c>
      <c r="C12" s="16">
        <f>'[1]Podklady QZ'!C222</f>
        <v>4083.8020089999995</v>
      </c>
      <c r="D12" s="218">
        <f>'[1]Podklady QZ'!D222</f>
        <v>3883.4920439999987</v>
      </c>
      <c r="E12" s="316">
        <f>'[1]Podklady QZ'!E222</f>
        <v>1488.4442850159621</v>
      </c>
      <c r="F12" s="16">
        <f>'[1]Podklady QZ'!F222</f>
        <v>846.47544824565512</v>
      </c>
      <c r="G12" s="6">
        <f>'[1]Podklady QZ'!G222</f>
        <v>696.60732128376674</v>
      </c>
      <c r="H12" s="208">
        <f>'[1]Podklady QZ'!H222</f>
        <v>621.30859298639643</v>
      </c>
      <c r="I12" s="16">
        <f>'[1]Podklady QZ'!I222</f>
        <v>576.13205651918429</v>
      </c>
      <c r="J12" s="218">
        <f>'[1]Podklady QZ'!J222</f>
        <v>861.7696658951005</v>
      </c>
      <c r="K12" s="208">
        <f>'[1]Podklady QZ'!K222</f>
        <v>1850.2045497949009</v>
      </c>
      <c r="L12" s="16">
        <f>'[1]Podklady QZ'!L222</f>
        <v>2842.498973892707</v>
      </c>
      <c r="M12" s="218">
        <f>'[1]Podklady QZ'!M222</f>
        <v>3732.9956170840842</v>
      </c>
      <c r="N12" s="41">
        <f t="shared" si="4"/>
        <v>25346.715103717757</v>
      </c>
      <c r="P12" s="252"/>
      <c r="Q12" s="252"/>
    </row>
    <row r="13" spans="1:17" x14ac:dyDescent="0.2">
      <c r="A13" s="48" t="s">
        <v>5</v>
      </c>
      <c r="B13" s="208">
        <f>'[1]Podklady QZ'!B223</f>
        <v>2139.5625539999983</v>
      </c>
      <c r="C13" s="16">
        <f>'[1]Podklady QZ'!C223</f>
        <v>2296.078845999999</v>
      </c>
      <c r="D13" s="218">
        <f>'[1]Podklady QZ'!D223</f>
        <v>2207.3494949999986</v>
      </c>
      <c r="E13" s="316">
        <f>'[1]Podklady QZ'!E223</f>
        <v>812.07576710043713</v>
      </c>
      <c r="F13" s="16">
        <f>'[1]Podklady QZ'!F223</f>
        <v>450.42593522193062</v>
      </c>
      <c r="G13" s="6">
        <f>'[1]Podklady QZ'!G223</f>
        <v>372.21405357694312</v>
      </c>
      <c r="H13" s="208">
        <f>'[1]Podklady QZ'!H223</f>
        <v>312.04605524425699</v>
      </c>
      <c r="I13" s="16">
        <f>'[1]Podklady QZ'!I223</f>
        <v>298.96552113198641</v>
      </c>
      <c r="J13" s="218">
        <f>'[1]Podklady QZ'!J223</f>
        <v>453.21252666931383</v>
      </c>
      <c r="K13" s="208">
        <f>'[1]Podklady QZ'!K223</f>
        <v>1097.3771167807633</v>
      </c>
      <c r="L13" s="16">
        <f>'[1]Podklady QZ'!L223</f>
        <v>1705.7373698743079</v>
      </c>
      <c r="M13" s="218">
        <f>'[1]Podklady QZ'!M223</f>
        <v>2225.6272964293889</v>
      </c>
      <c r="N13" s="41">
        <f t="shared" ref="N13:N14" si="5">SUM(B13:M13)</f>
        <v>14370.672537029324</v>
      </c>
      <c r="P13" s="252"/>
      <c r="Q13" s="252"/>
    </row>
    <row r="14" spans="1:17" ht="12.75" thickBot="1" x14ac:dyDescent="0.25">
      <c r="A14" s="38" t="s">
        <v>3</v>
      </c>
      <c r="B14" s="224">
        <f>'[1]Podklady QZ'!B224</f>
        <v>231.23864500000005</v>
      </c>
      <c r="C14" s="7">
        <f>'[1]Podklady QZ'!C224</f>
        <v>249.49679900000001</v>
      </c>
      <c r="D14" s="242">
        <f>'[1]Podklady QZ'!D224</f>
        <v>233.68359399999997</v>
      </c>
      <c r="E14" s="7">
        <f>'[1]Podklady QZ'!E224</f>
        <v>85.511108999999976</v>
      </c>
      <c r="F14" s="7">
        <f>'[1]Podklady QZ'!F224</f>
        <v>47.526236999999995</v>
      </c>
      <c r="G14" s="7">
        <f>'[1]Podklady QZ'!G224</f>
        <v>42.197433999999994</v>
      </c>
      <c r="H14" s="224">
        <f>'[1]Podklady QZ'!H224</f>
        <v>23.123373000000004</v>
      </c>
      <c r="I14" s="7">
        <f>'[1]Podklady QZ'!I224</f>
        <v>22.109372999999994</v>
      </c>
      <c r="J14" s="242">
        <f>'[1]Podklady QZ'!J224</f>
        <v>41.614732999999987</v>
      </c>
      <c r="K14" s="224">
        <f>'[1]Podklady QZ'!K224</f>
        <v>108.35415200000001</v>
      </c>
      <c r="L14" s="7">
        <f>'[1]Podklady QZ'!L224</f>
        <v>177.80444300000008</v>
      </c>
      <c r="M14" s="242">
        <f>'[1]Podklady QZ'!M224</f>
        <v>233.50184999999993</v>
      </c>
      <c r="N14" s="42">
        <f t="shared" si="5"/>
        <v>1496.161742</v>
      </c>
      <c r="P14" s="252"/>
      <c r="Q14" s="252"/>
    </row>
    <row r="15" spans="1:17" x14ac:dyDescent="0.2">
      <c r="A15" s="248" t="s">
        <v>265</v>
      </c>
      <c r="N15" s="4" t="s">
        <v>87</v>
      </c>
    </row>
    <row r="16" spans="1:17" x14ac:dyDescent="0.2">
      <c r="B16" s="14"/>
    </row>
    <row r="17" spans="2:2" x14ac:dyDescent="0.2">
      <c r="B17" s="14"/>
    </row>
    <row r="18" spans="2:2" x14ac:dyDescent="0.2">
      <c r="B18" s="14"/>
    </row>
    <row r="19" spans="2:2" x14ac:dyDescent="0.2">
      <c r="B19" s="14"/>
    </row>
    <row r="20" spans="2:2" x14ac:dyDescent="0.2">
      <c r="B20" s="14"/>
    </row>
    <row r="21" spans="2:2" x14ac:dyDescent="0.2">
      <c r="B21" s="14"/>
    </row>
    <row r="22" spans="2:2" x14ac:dyDescent="0.2">
      <c r="B22" s="14"/>
    </row>
    <row r="23" spans="2:2" x14ac:dyDescent="0.2">
      <c r="B23" s="14"/>
    </row>
    <row r="24" spans="2:2" x14ac:dyDescent="0.2">
      <c r="B24" s="14"/>
    </row>
    <row r="25" spans="2:2" x14ac:dyDescent="0.2">
      <c r="B25" s="14"/>
    </row>
    <row r="26" spans="2:2" x14ac:dyDescent="0.2">
      <c r="B26" s="14"/>
    </row>
    <row r="27" spans="2:2" x14ac:dyDescent="0.2">
      <c r="B27" s="14"/>
    </row>
    <row r="28" spans="2:2" x14ac:dyDescent="0.2">
      <c r="B28" s="14"/>
    </row>
    <row r="29" spans="2:2" x14ac:dyDescent="0.2">
      <c r="B29" s="14"/>
    </row>
  </sheetData>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J19"/>
  <sheetViews>
    <sheetView showGridLines="0" zoomScaleNormal="100" workbookViewId="0">
      <selection activeCell="O22" sqref="O22"/>
    </sheetView>
  </sheetViews>
  <sheetFormatPr defaultRowHeight="12" x14ac:dyDescent="0.2"/>
  <cols>
    <col min="1" max="1" width="28.28515625" style="13" customWidth="1"/>
    <col min="2" max="7" width="12" style="13" customWidth="1"/>
    <col min="8" max="8" width="16.5703125" style="13" customWidth="1"/>
    <col min="9" max="9" width="12" style="13" customWidth="1"/>
    <col min="10" max="10" width="15.28515625" style="13" customWidth="1"/>
    <col min="11" max="11" width="9.140625" style="13" bestFit="1" customWidth="1"/>
    <col min="12" max="13" width="9.140625" style="13" customWidth="1"/>
    <col min="14" max="14" width="10.5703125" style="13" customWidth="1"/>
    <col min="15" max="15" width="12.7109375" style="13" customWidth="1"/>
    <col min="16" max="16384" width="9.140625" style="13"/>
  </cols>
  <sheetData>
    <row r="1" spans="1:10" ht="18.75" x14ac:dyDescent="0.3">
      <c r="A1" s="21" t="s">
        <v>200</v>
      </c>
      <c r="B1" s="9"/>
      <c r="J1" s="113" t="str">
        <f>Obsah!$A$1</f>
        <v>IV. čtvrtletí 2018</v>
      </c>
    </row>
    <row r="2" spans="1:10" ht="7.5" customHeight="1" x14ac:dyDescent="0.2">
      <c r="A2" s="9"/>
      <c r="B2" s="367"/>
      <c r="C2" s="367"/>
      <c r="D2" s="367"/>
      <c r="E2" s="367"/>
      <c r="F2" s="367"/>
      <c r="G2" s="367"/>
      <c r="H2" s="367"/>
      <c r="I2" s="367"/>
      <c r="J2" s="367"/>
    </row>
    <row r="3" spans="1:10" ht="24" x14ac:dyDescent="0.2">
      <c r="A3" s="249"/>
      <c r="B3" s="23" t="s">
        <v>29</v>
      </c>
      <c r="C3" s="23" t="s">
        <v>0</v>
      </c>
      <c r="D3" s="23" t="s">
        <v>1</v>
      </c>
      <c r="E3" s="23" t="s">
        <v>2</v>
      </c>
      <c r="F3" s="23" t="s">
        <v>6</v>
      </c>
      <c r="G3" s="23" t="s">
        <v>28</v>
      </c>
      <c r="H3" s="23" t="s">
        <v>5</v>
      </c>
      <c r="I3" s="23" t="s">
        <v>3</v>
      </c>
      <c r="J3" s="23" t="s">
        <v>4</v>
      </c>
    </row>
    <row r="4" spans="1:10" ht="12" customHeight="1" x14ac:dyDescent="0.2">
      <c r="A4" s="77" t="s">
        <v>262</v>
      </c>
      <c r="B4" s="67">
        <f>SUM(B5:B18)</f>
        <v>5904.5537220299411</v>
      </c>
      <c r="C4" s="67">
        <f t="shared" ref="C4:I4" si="0">SUM(C5:C18)</f>
        <v>551.55492900000002</v>
      </c>
      <c r="D4" s="67">
        <f t="shared" si="0"/>
        <v>193.24477200000001</v>
      </c>
      <c r="E4" s="67">
        <f t="shared" si="0"/>
        <v>126.724822</v>
      </c>
      <c r="F4" s="67">
        <f t="shared" si="0"/>
        <v>63.165667999999989</v>
      </c>
      <c r="G4" s="67">
        <f t="shared" si="0"/>
        <v>8425.6991407716923</v>
      </c>
      <c r="H4" s="67">
        <f t="shared" si="0"/>
        <v>5028.7417830844643</v>
      </c>
      <c r="I4" s="67">
        <f t="shared" si="0"/>
        <v>519.66044499999998</v>
      </c>
      <c r="J4" s="67">
        <f t="shared" ref="J4" si="1">SUM(B4:I4)</f>
        <v>20813.345281886097</v>
      </c>
    </row>
    <row r="5" spans="1:10" x14ac:dyDescent="0.2">
      <c r="A5" s="28" t="s">
        <v>218</v>
      </c>
      <c r="B5" s="10">
        <f>'[1]Podklady QZ'!B231</f>
        <v>120.827215</v>
      </c>
      <c r="C5" s="10">
        <f>'[1]Podklady QZ'!C231</f>
        <v>7.7199419999999996</v>
      </c>
      <c r="D5" s="10">
        <f>'[1]Podklady QZ'!D231</f>
        <v>104.377341</v>
      </c>
      <c r="E5" s="10">
        <f>'[1]Podklady QZ'!E231</f>
        <v>13.116794999999998</v>
      </c>
      <c r="F5" s="10">
        <f>'[1]Podklady QZ'!F231</f>
        <v>0.77600000000000002</v>
      </c>
      <c r="G5" s="10">
        <f>'[1]Podklady QZ'!G231</f>
        <v>2071.7252080000003</v>
      </c>
      <c r="H5" s="10">
        <f>'[1]Podklady QZ'!H231</f>
        <v>1394.2126529999996</v>
      </c>
      <c r="I5" s="10">
        <f>'[1]Podklady QZ'!I231</f>
        <v>52.474147000000002</v>
      </c>
      <c r="J5" s="14">
        <f>SUM(B5:I5)</f>
        <v>3765.2293009999999</v>
      </c>
    </row>
    <row r="6" spans="1:10" x14ac:dyDescent="0.2">
      <c r="A6" s="29" t="s">
        <v>121</v>
      </c>
      <c r="B6" s="11">
        <f>'[1]Podklady QZ'!B232</f>
        <v>308.95205899999991</v>
      </c>
      <c r="C6" s="11">
        <f>'[1]Podklady QZ'!C232</f>
        <v>99.185659999999999</v>
      </c>
      <c r="D6" s="11">
        <f>'[1]Podklady QZ'!D232</f>
        <v>20.045038000000002</v>
      </c>
      <c r="E6" s="11">
        <f>'[1]Podklady QZ'!E232</f>
        <v>2.5682480000000001</v>
      </c>
      <c r="F6" s="11">
        <f>'[1]Podklady QZ'!F232</f>
        <v>5.293685</v>
      </c>
      <c r="G6" s="11">
        <f>'[1]Podklady QZ'!G232</f>
        <v>614.61749477563228</v>
      </c>
      <c r="H6" s="11">
        <f>'[1]Podklady QZ'!H232</f>
        <v>325.12614555542177</v>
      </c>
      <c r="I6" s="11">
        <f>'[1]Podklady QZ'!I232</f>
        <v>36.187505000000002</v>
      </c>
      <c r="J6" s="6">
        <f t="shared" ref="J5:J18" si="2">SUM(B6:I6)</f>
        <v>1411.975835331054</v>
      </c>
    </row>
    <row r="7" spans="1:10" x14ac:dyDescent="0.2">
      <c r="A7" s="29" t="s">
        <v>122</v>
      </c>
      <c r="B7" s="11">
        <f>'[1]Podklady QZ'!B233</f>
        <v>127.70034799999999</v>
      </c>
      <c r="C7" s="11">
        <f>'[1]Podklady QZ'!C233</f>
        <v>4.1686699999999997</v>
      </c>
      <c r="D7" s="11">
        <f>'[1]Podklady QZ'!D233</f>
        <v>0</v>
      </c>
      <c r="E7" s="11">
        <f>'[1]Podklady QZ'!E233</f>
        <v>0</v>
      </c>
      <c r="F7" s="11">
        <f>'[1]Podklady QZ'!F233</f>
        <v>7.4359999999999999</v>
      </c>
      <c r="G7" s="11">
        <f>'[1]Podklady QZ'!G233</f>
        <v>886.06009479655006</v>
      </c>
      <c r="H7" s="11">
        <f>'[1]Podklady QZ'!H233</f>
        <v>249.01827059310037</v>
      </c>
      <c r="I7" s="11">
        <f>'[1]Podklady QZ'!I233</f>
        <v>249.176264</v>
      </c>
      <c r="J7" s="6">
        <f t="shared" si="2"/>
        <v>1523.5596473896503</v>
      </c>
    </row>
    <row r="8" spans="1:10" x14ac:dyDescent="0.2">
      <c r="A8" s="29" t="s">
        <v>123</v>
      </c>
      <c r="B8" s="11">
        <f>'[1]Podklady QZ'!B234</f>
        <v>37.947626</v>
      </c>
      <c r="C8" s="11">
        <f>'[1]Podklady QZ'!C234</f>
        <v>5.1988900000000005</v>
      </c>
      <c r="D8" s="11">
        <f>'[1]Podklady QZ'!D234</f>
        <v>6.4427760000000003</v>
      </c>
      <c r="E8" s="11">
        <f>'[1]Podklady QZ'!E234</f>
        <v>5.5113500000000002</v>
      </c>
      <c r="F8" s="11">
        <f>'[1]Podklady QZ'!F234</f>
        <v>2.2910399999999997</v>
      </c>
      <c r="G8" s="11">
        <f>'[1]Podklady QZ'!G234</f>
        <v>386.57958000000002</v>
      </c>
      <c r="H8" s="11">
        <f>'[1]Podklady QZ'!H234</f>
        <v>232.93117700000005</v>
      </c>
      <c r="I8" s="11">
        <f>'[1]Podklady QZ'!I234</f>
        <v>50.554038999999996</v>
      </c>
      <c r="J8" s="6">
        <f t="shared" si="2"/>
        <v>727.45647800000006</v>
      </c>
    </row>
    <row r="9" spans="1:10" x14ac:dyDescent="0.2">
      <c r="A9" s="29" t="s">
        <v>217</v>
      </c>
      <c r="B9" s="11">
        <f>'[1]Podklady QZ'!B235</f>
        <v>29.383272000000005</v>
      </c>
      <c r="C9" s="11">
        <f>'[1]Podklady QZ'!C235</f>
        <v>14.828239999999999</v>
      </c>
      <c r="D9" s="11">
        <f>'[1]Podklady QZ'!D235</f>
        <v>0.97541</v>
      </c>
      <c r="E9" s="11">
        <f>'[1]Podklady QZ'!E235</f>
        <v>0.7496600000000001</v>
      </c>
      <c r="F9" s="11">
        <f>'[1]Podklady QZ'!F235</f>
        <v>3.7727810000000002</v>
      </c>
      <c r="G9" s="11">
        <f>'[1]Podklady QZ'!G235</f>
        <v>239.43515199999987</v>
      </c>
      <c r="H9" s="11">
        <f>'[1]Podklady QZ'!H235</f>
        <v>86.397839440735368</v>
      </c>
      <c r="I9" s="11">
        <f>'[1]Podklady QZ'!I235</f>
        <v>0.15887999999999999</v>
      </c>
      <c r="J9" s="6">
        <f t="shared" si="2"/>
        <v>375.70123444073528</v>
      </c>
    </row>
    <row r="10" spans="1:10" x14ac:dyDescent="0.2">
      <c r="A10" s="29" t="s">
        <v>124</v>
      </c>
      <c r="B10" s="11">
        <f>'[1]Podklady QZ'!B236</f>
        <v>194.16707841946985</v>
      </c>
      <c r="C10" s="11">
        <f>'[1]Podklady QZ'!C236</f>
        <v>4.1501299999999999</v>
      </c>
      <c r="D10" s="11">
        <f>'[1]Podklady QZ'!D236</f>
        <v>0.60980000000000001</v>
      </c>
      <c r="E10" s="11">
        <f>'[1]Podklady QZ'!E236</f>
        <v>0.49780000000000002</v>
      </c>
      <c r="F10" s="11">
        <f>'[1]Podklady QZ'!F236</f>
        <v>0</v>
      </c>
      <c r="G10" s="11">
        <f>'[1]Podklady QZ'!G236</f>
        <v>214.898576614565</v>
      </c>
      <c r="H10" s="11">
        <f>'[1]Podklady QZ'!H236</f>
        <v>100.91386989686487</v>
      </c>
      <c r="I10" s="11">
        <f>'[1]Podklady QZ'!I236</f>
        <v>13.673143000000003</v>
      </c>
      <c r="J10" s="6">
        <f t="shared" si="2"/>
        <v>528.91039793089976</v>
      </c>
    </row>
    <row r="11" spans="1:10" x14ac:dyDescent="0.2">
      <c r="A11" s="29" t="s">
        <v>125</v>
      </c>
      <c r="B11" s="11">
        <f>'[1]Podklady QZ'!B237</f>
        <v>49.352159</v>
      </c>
      <c r="C11" s="11">
        <f>'[1]Podklady QZ'!C237</f>
        <v>2.5939999999999999</v>
      </c>
      <c r="D11" s="11">
        <f>'[1]Podklady QZ'!D237</f>
        <v>3.2519999999999998</v>
      </c>
      <c r="E11" s="11">
        <f>'[1]Podklady QZ'!E237</f>
        <v>0.5474</v>
      </c>
      <c r="F11" s="11">
        <f>'[1]Podklady QZ'!F237</f>
        <v>4.1561400000000006</v>
      </c>
      <c r="G11" s="11">
        <f>'[1]Podklady QZ'!G237</f>
        <v>333.64783100000005</v>
      </c>
      <c r="H11" s="11">
        <f>'[1]Podklady QZ'!H237</f>
        <v>184.63594699999999</v>
      </c>
      <c r="I11" s="11">
        <f>'[1]Podklady QZ'!I237</f>
        <v>4.1530800000000001</v>
      </c>
      <c r="J11" s="6">
        <f t="shared" si="2"/>
        <v>582.33855700000004</v>
      </c>
    </row>
    <row r="12" spans="1:10" x14ac:dyDescent="0.2">
      <c r="A12" s="29" t="s">
        <v>126</v>
      </c>
      <c r="B12" s="11">
        <f>'[1]Podklady QZ'!B238</f>
        <v>1644.9899240000002</v>
      </c>
      <c r="C12" s="11">
        <f>'[1]Podklady QZ'!C238</f>
        <v>265.57237699999996</v>
      </c>
      <c r="D12" s="11">
        <f>'[1]Podklady QZ'!D238</f>
        <v>4.3768809999999991</v>
      </c>
      <c r="E12" s="11">
        <f>'[1]Podklady QZ'!E238</f>
        <v>24.590538000000002</v>
      </c>
      <c r="F12" s="11">
        <f>'[1]Podklady QZ'!F238</f>
        <v>1.0650500000000001</v>
      </c>
      <c r="G12" s="11">
        <f>'[1]Podklady QZ'!G238</f>
        <v>1298.2146769999997</v>
      </c>
      <c r="H12" s="11">
        <f>'[1]Podklady QZ'!H238</f>
        <v>960.43177699999967</v>
      </c>
      <c r="I12" s="11">
        <f>'[1]Podklady QZ'!I238</f>
        <v>6.8593400000000013</v>
      </c>
      <c r="J12" s="6">
        <f t="shared" si="2"/>
        <v>4206.1005639999994</v>
      </c>
    </row>
    <row r="13" spans="1:10" x14ac:dyDescent="0.2">
      <c r="A13" s="29" t="s">
        <v>127</v>
      </c>
      <c r="B13" s="11">
        <f>'[1]Podklady QZ'!B239</f>
        <v>132.280913</v>
      </c>
      <c r="C13" s="11">
        <f>'[1]Podklady QZ'!C239</f>
        <v>0</v>
      </c>
      <c r="D13" s="11">
        <f>'[1]Podklady QZ'!D239</f>
        <v>0.47610000000000002</v>
      </c>
      <c r="E13" s="11">
        <f>'[1]Podklady QZ'!E239</f>
        <v>6.0398499999999995</v>
      </c>
      <c r="F13" s="11">
        <f>'[1]Podklady QZ'!F239</f>
        <v>0.36137400000000003</v>
      </c>
      <c r="G13" s="11">
        <f>'[1]Podklady QZ'!G239</f>
        <v>362.16854400000005</v>
      </c>
      <c r="H13" s="11">
        <f>'[1]Podklady QZ'!H239</f>
        <v>253.03717099999997</v>
      </c>
      <c r="I13" s="11">
        <f>'[1]Podklady QZ'!I239</f>
        <v>6.1224320000000008</v>
      </c>
      <c r="J13" s="6">
        <f t="shared" si="2"/>
        <v>760.48638400000004</v>
      </c>
    </row>
    <row r="14" spans="1:10" x14ac:dyDescent="0.2">
      <c r="A14" s="29" t="s">
        <v>128</v>
      </c>
      <c r="B14" s="11">
        <f>'[1]Podklady QZ'!B240</f>
        <v>180.44775399999997</v>
      </c>
      <c r="C14" s="11">
        <f>'[1]Podklady QZ'!C240</f>
        <v>2.2952900000000001</v>
      </c>
      <c r="D14" s="11">
        <f>'[1]Podklady QZ'!D240</f>
        <v>23.526955000000001</v>
      </c>
      <c r="E14" s="11">
        <f>'[1]Podklady QZ'!E240</f>
        <v>9.3899350000000013</v>
      </c>
      <c r="F14" s="11">
        <f>'[1]Podklady QZ'!F240</f>
        <v>9.5391859999999991</v>
      </c>
      <c r="G14" s="11">
        <f>'[1]Podklady QZ'!G240</f>
        <v>434.77807000000013</v>
      </c>
      <c r="H14" s="11">
        <f>'[1]Podklady QZ'!H240</f>
        <v>325.75518146460865</v>
      </c>
      <c r="I14" s="11">
        <f>'[1]Podklady QZ'!I240</f>
        <v>72.447767000000013</v>
      </c>
      <c r="J14" s="6">
        <f t="shared" si="2"/>
        <v>1058.1801384646087</v>
      </c>
    </row>
    <row r="15" spans="1:10" x14ac:dyDescent="0.2">
      <c r="A15" s="29" t="s">
        <v>129</v>
      </c>
      <c r="B15" s="11">
        <f>'[1]Podklady QZ'!B241</f>
        <v>141.17550361047125</v>
      </c>
      <c r="C15" s="11">
        <f>'[1]Podklady QZ'!C241</f>
        <v>4.2720000000000002</v>
      </c>
      <c r="D15" s="11">
        <f>'[1]Podklady QZ'!D241</f>
        <v>1.34256</v>
      </c>
      <c r="E15" s="11">
        <f>'[1]Podklady QZ'!E241</f>
        <v>1.03887</v>
      </c>
      <c r="F15" s="11">
        <f>'[1]Podklady QZ'!F241</f>
        <v>11.211879999999997</v>
      </c>
      <c r="G15" s="11">
        <f>'[1]Podklady QZ'!G241</f>
        <v>582.72653252391376</v>
      </c>
      <c r="H15" s="11">
        <f>'[1]Podklady QZ'!H241</f>
        <v>391.59117979726619</v>
      </c>
      <c r="I15" s="11">
        <f>'[1]Podklady QZ'!I241</f>
        <v>5.3793599999999993</v>
      </c>
      <c r="J15" s="6">
        <f t="shared" si="2"/>
        <v>1138.7378859316511</v>
      </c>
    </row>
    <row r="16" spans="1:10" x14ac:dyDescent="0.2">
      <c r="A16" s="29" t="s">
        <v>130</v>
      </c>
      <c r="B16" s="11">
        <f>'[1]Podklady QZ'!B242</f>
        <v>1642.4140650000004</v>
      </c>
      <c r="C16" s="11">
        <f>'[1]Podklady QZ'!C242</f>
        <v>46.329550000000005</v>
      </c>
      <c r="D16" s="11">
        <f>'[1]Podklady QZ'!D242</f>
        <v>7.1205100000000003</v>
      </c>
      <c r="E16" s="11">
        <f>'[1]Podklady QZ'!E242</f>
        <v>55.547629999999998</v>
      </c>
      <c r="F16" s="11">
        <f>'[1]Podklady QZ'!F242</f>
        <v>7.1729870000000009</v>
      </c>
      <c r="G16" s="11">
        <f>'[1]Podklady QZ'!G242</f>
        <v>336.00949006103036</v>
      </c>
      <c r="H16" s="11">
        <f>'[1]Podklady QZ'!H242</f>
        <v>211.3136503364679</v>
      </c>
      <c r="I16" s="11">
        <f>'[1]Podklady QZ'!I242</f>
        <v>10.176355999999998</v>
      </c>
      <c r="J16" s="6">
        <f t="shared" si="2"/>
        <v>2316.0842383974987</v>
      </c>
    </row>
    <row r="17" spans="1:10" x14ac:dyDescent="0.2">
      <c r="A17" s="29" t="s">
        <v>131</v>
      </c>
      <c r="B17" s="11">
        <f>'[1]Podklady QZ'!B243</f>
        <v>740.50599299999999</v>
      </c>
      <c r="C17" s="11">
        <f>'[1]Podklady QZ'!C243</f>
        <v>90.13630999999998</v>
      </c>
      <c r="D17" s="11">
        <f>'[1]Podklady QZ'!D243</f>
        <v>14.487831</v>
      </c>
      <c r="E17" s="11">
        <f>'[1]Podklady QZ'!E243</f>
        <v>0.16341700000000001</v>
      </c>
      <c r="F17" s="11">
        <f>'[1]Podklady QZ'!F243</f>
        <v>7.2769549999999992</v>
      </c>
      <c r="G17" s="11">
        <f>'[1]Podklady QZ'!G243</f>
        <v>305.81487800000019</v>
      </c>
      <c r="H17" s="11">
        <f>'[1]Podklady QZ'!H243</f>
        <v>121.40369800000002</v>
      </c>
      <c r="I17" s="11">
        <f>'[1]Podklady QZ'!I243</f>
        <v>10.972627000000001</v>
      </c>
      <c r="J17" s="6">
        <f t="shared" si="2"/>
        <v>1290.7617090000003</v>
      </c>
    </row>
    <row r="18" spans="1:10" ht="12.75" thickBot="1" x14ac:dyDescent="0.25">
      <c r="A18" s="38" t="s">
        <v>132</v>
      </c>
      <c r="B18" s="12">
        <f>'[1]Podklady QZ'!B244</f>
        <v>554.40981199999999</v>
      </c>
      <c r="C18" s="12">
        <f>'[1]Podklady QZ'!C244</f>
        <v>5.1038699999999997</v>
      </c>
      <c r="D18" s="12">
        <f>'[1]Podklady QZ'!D244</f>
        <v>6.21157</v>
      </c>
      <c r="E18" s="12">
        <f>'[1]Podklady QZ'!E244</f>
        <v>6.9633289999999999</v>
      </c>
      <c r="F18" s="12">
        <f>'[1]Podklady QZ'!F244</f>
        <v>2.8125900000000001</v>
      </c>
      <c r="G18" s="12">
        <f>'[1]Podklady QZ'!G244</f>
        <v>359.02301200000005</v>
      </c>
      <c r="H18" s="12">
        <f>'[1]Podklady QZ'!H244</f>
        <v>191.97322300000002</v>
      </c>
      <c r="I18" s="12">
        <f>'[1]Podklady QZ'!I244</f>
        <v>1.3255049999999997</v>
      </c>
      <c r="J18" s="7">
        <f t="shared" si="2"/>
        <v>1127.8229110000002</v>
      </c>
    </row>
    <row r="19" spans="1:10" x14ac:dyDescent="0.2">
      <c r="A19" s="248" t="s">
        <v>265</v>
      </c>
      <c r="J19" s="4" t="s">
        <v>87</v>
      </c>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B6" sqref="B6"/>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237</v>
      </c>
      <c r="I1" s="113" t="str">
        <f>Obsah!$A$1</f>
        <v>IV. čtvrtletí 2018</v>
      </c>
    </row>
    <row r="2" spans="1:15" ht="18.75" x14ac:dyDescent="0.3">
      <c r="A2" s="167"/>
      <c r="B2" s="181" t="str">
        <f>+B4</f>
        <v>Říjen</v>
      </c>
      <c r="C2" s="181" t="str">
        <f>+D4</f>
        <v>Listopad</v>
      </c>
      <c r="D2" s="181" t="str">
        <f>+F4</f>
        <v>Prosinec</v>
      </c>
      <c r="I2" s="300"/>
    </row>
    <row r="3" spans="1:15" ht="7.5" customHeight="1" x14ac:dyDescent="0.2"/>
    <row r="4" spans="1:15" x14ac:dyDescent="0.2">
      <c r="A4" s="26"/>
      <c r="B4" s="368" t="str">
        <f>'[1]Podklady QZ'!B250:C250</f>
        <v>Říjen</v>
      </c>
      <c r="C4" s="370"/>
      <c r="D4" s="368" t="str">
        <f>'[1]Podklady QZ'!D250:E250</f>
        <v>Listopad</v>
      </c>
      <c r="E4" s="370"/>
      <c r="F4" s="368" t="str">
        <f>'[1]Podklady QZ'!F250:G250</f>
        <v>Prosinec</v>
      </c>
      <c r="G4" s="369"/>
      <c r="H4" s="368" t="s">
        <v>7</v>
      </c>
      <c r="I4" s="369"/>
      <c r="M4" s="39"/>
      <c r="N4" s="91"/>
    </row>
    <row r="5" spans="1:15" x14ac:dyDescent="0.2">
      <c r="A5" s="24"/>
      <c r="B5" s="61" t="s">
        <v>53</v>
      </c>
      <c r="C5" s="61" t="s">
        <v>52</v>
      </c>
      <c r="D5" s="61" t="s">
        <v>53</v>
      </c>
      <c r="E5" s="61" t="s">
        <v>52</v>
      </c>
      <c r="F5" s="61" t="s">
        <v>53</v>
      </c>
      <c r="G5" s="239" t="s">
        <v>52</v>
      </c>
      <c r="H5" s="61" t="s">
        <v>53</v>
      </c>
      <c r="I5" s="299" t="s">
        <v>52</v>
      </c>
      <c r="J5" s="301"/>
      <c r="K5" s="301"/>
      <c r="L5" s="301"/>
      <c r="M5" s="301"/>
      <c r="N5" s="91"/>
    </row>
    <row r="6" spans="1:15" ht="13.5" x14ac:dyDescent="0.2">
      <c r="A6" s="306" t="s">
        <v>107</v>
      </c>
      <c r="B6" s="225">
        <f>+'[1]Podklady QZ'!B567</f>
        <v>3696.7759999999985</v>
      </c>
      <c r="C6" s="202">
        <f>+'[1]Podklady QZ'!C567</f>
        <v>8.674879500863604E-2</v>
      </c>
      <c r="D6" s="203">
        <f>+'[1]Podklady QZ'!D567</f>
        <v>3704.3289999999984</v>
      </c>
      <c r="E6" s="202">
        <f>+'[1]Podklady QZ'!E567</f>
        <v>8.6879300740032597E-2</v>
      </c>
      <c r="F6" s="203">
        <f>+'[1]Podklady QZ'!F567</f>
        <v>3697.5969999999988</v>
      </c>
      <c r="G6" s="202">
        <f>+'[1]Podklady QZ'!G567</f>
        <v>8.671701601665241E-2</v>
      </c>
      <c r="H6" s="203">
        <f>+'[1]Podklady QZ'!H567</f>
        <v>3697.5969999999988</v>
      </c>
      <c r="I6" s="202">
        <f>+'[1]Podklady QZ'!I567</f>
        <v>8.671701601665241E-2</v>
      </c>
      <c r="J6" s="302"/>
      <c r="K6" s="303"/>
      <c r="L6" s="302"/>
      <c r="M6" s="303"/>
      <c r="N6" s="2"/>
    </row>
    <row r="7" spans="1:15" x14ac:dyDescent="0.2">
      <c r="A7" s="307" t="s">
        <v>106</v>
      </c>
      <c r="B7" s="225">
        <f>+'[1]Podklady QZ'!B568</f>
        <v>472033.92500000005</v>
      </c>
      <c r="C7" s="202">
        <f>+'[1]Podklady QZ'!C568</f>
        <v>3.628744962701741E-2</v>
      </c>
      <c r="D7" s="203">
        <f>+'[1]Podklady QZ'!D568</f>
        <v>671270.58700000017</v>
      </c>
      <c r="E7" s="202">
        <f>+'[1]Podklady QZ'!E568</f>
        <v>4.0420274209084242E-2</v>
      </c>
      <c r="F7" s="203">
        <f>+'[1]Podklady QZ'!F568</f>
        <v>879776.20500000007</v>
      </c>
      <c r="G7" s="202">
        <f>+'[1]Podklady QZ'!G568</f>
        <v>4.4080854668830882E-2</v>
      </c>
      <c r="H7" s="203">
        <f>+'[1]Podklady QZ'!H568</f>
        <v>2023080.7170000002</v>
      </c>
      <c r="I7" s="202">
        <f>+'[1]Podklady QZ'!I568</f>
        <v>4.0809556896091441E-2</v>
      </c>
      <c r="J7" s="302"/>
      <c r="K7" s="302"/>
      <c r="L7" s="302"/>
      <c r="M7" s="303"/>
      <c r="N7" s="2"/>
    </row>
    <row r="8" spans="1:15" x14ac:dyDescent="0.2">
      <c r="A8" s="307" t="s">
        <v>194</v>
      </c>
      <c r="B8" s="214">
        <f>+'[1]Podklady QZ'!B569</f>
        <v>303217.52799999999</v>
      </c>
      <c r="C8" s="201">
        <f>+'[1]Podklady QZ'!C569</f>
        <v>4.5133967404080072E-2</v>
      </c>
      <c r="D8" s="64">
        <f>+'[1]Podklady QZ'!D569</f>
        <v>484626.73600000003</v>
      </c>
      <c r="E8" s="201">
        <f>+'[1]Podklady QZ'!E569</f>
        <v>4.9709966665501669E-2</v>
      </c>
      <c r="F8" s="64">
        <f>+'[1]Podklady QZ'!F569</f>
        <v>652379.39199999988</v>
      </c>
      <c r="G8" s="201">
        <f>+'[1]Podklady QZ'!G569</f>
        <v>5.3655456004476174E-2</v>
      </c>
      <c r="H8" s="64">
        <f>+'[1]Podklady QZ'!H569</f>
        <v>1440223.656</v>
      </c>
      <c r="I8" s="201">
        <f>+'[1]Podklady QZ'!I569</f>
        <v>5.0311854731300364E-2</v>
      </c>
      <c r="J8" s="130"/>
      <c r="K8" s="130"/>
      <c r="L8" s="130"/>
      <c r="M8" s="304"/>
      <c r="N8" s="176"/>
      <c r="O8" s="176"/>
    </row>
    <row r="9" spans="1:15" x14ac:dyDescent="0.2">
      <c r="A9" s="58" t="s">
        <v>44</v>
      </c>
      <c r="B9" s="226">
        <f>+'[1]Podklady QZ'!B570</f>
        <v>2843.14</v>
      </c>
      <c r="C9" s="74">
        <f>+'[1]Podklady QZ'!C570</f>
        <v>6.8068341472893382E-3</v>
      </c>
      <c r="D9" s="34">
        <f>+'[1]Podklady QZ'!D570</f>
        <v>4302.8180000000002</v>
      </c>
      <c r="E9" s="74">
        <f>+'[1]Podklady QZ'!E570</f>
        <v>7.1602185605471203E-3</v>
      </c>
      <c r="F9" s="34">
        <f>+'[1]Podklady QZ'!F570</f>
        <v>6408.9189999999999</v>
      </c>
      <c r="G9" s="74">
        <f>+'[1]Podklady QZ'!G570</f>
        <v>8.7714564937266658E-3</v>
      </c>
      <c r="H9" s="34">
        <f>+'[1]Podklady QZ'!H570</f>
        <v>13554.877</v>
      </c>
      <c r="I9" s="74">
        <f>+'[1]Podklady QZ'!I570</f>
        <v>7.7488359890787468E-3</v>
      </c>
      <c r="J9" s="130"/>
      <c r="K9" s="305"/>
      <c r="L9" s="130"/>
      <c r="M9" s="304"/>
    </row>
    <row r="10" spans="1:15" x14ac:dyDescent="0.2">
      <c r="A10" s="58" t="s">
        <v>43</v>
      </c>
      <c r="B10" s="226">
        <f>+'[1]Podklady QZ'!B571</f>
        <v>2549.5869999999995</v>
      </c>
      <c r="C10" s="243">
        <f>+'[1]Podklady QZ'!C571</f>
        <v>5.475164731444334E-2</v>
      </c>
      <c r="D10" s="244">
        <f>+'[1]Podklady QZ'!D571</f>
        <v>3195.0219999999999</v>
      </c>
      <c r="E10" s="243">
        <f>+'[1]Podklady QZ'!E571</f>
        <v>5.7596663706933622E-2</v>
      </c>
      <c r="F10" s="244">
        <f>+'[1]Podklady QZ'!F571</f>
        <v>4767.9219999999996</v>
      </c>
      <c r="G10" s="74">
        <f>+'[1]Podklady QZ'!G571</f>
        <v>7.29709921480826E-2</v>
      </c>
      <c r="H10" s="244">
        <f>+'[1]Podklady QZ'!H571</f>
        <v>10512.530999999999</v>
      </c>
      <c r="I10" s="74">
        <f>+'[1]Podklady QZ'!I571</f>
        <v>6.2806859895267325E-2</v>
      </c>
      <c r="J10" s="130"/>
      <c r="K10" s="305"/>
      <c r="L10" s="130"/>
      <c r="M10" s="304"/>
    </row>
    <row r="11" spans="1:15" x14ac:dyDescent="0.2">
      <c r="A11" s="58" t="s">
        <v>42</v>
      </c>
      <c r="B11" s="226">
        <f>+'[1]Podklady QZ'!B572</f>
        <v>17189.894</v>
      </c>
      <c r="C11" s="243">
        <f>+'[1]Podklady QZ'!C572</f>
        <v>2.0870120967694306E-2</v>
      </c>
      <c r="D11" s="244">
        <f>+'[1]Podklady QZ'!D572</f>
        <v>22117.769</v>
      </c>
      <c r="E11" s="243">
        <f>+'[1]Podklady QZ'!E572</f>
        <v>1.7296726787603398E-2</v>
      </c>
      <c r="F11" s="244">
        <f>+'[1]Podklady QZ'!F572</f>
        <v>21179.67</v>
      </c>
      <c r="G11" s="74">
        <f>+'[1]Podklady QZ'!G572</f>
        <v>1.2303919801145896E-2</v>
      </c>
      <c r="H11" s="244">
        <f>+'[1]Podklady QZ'!H572</f>
        <v>60487.332999999999</v>
      </c>
      <c r="I11" s="74">
        <f>+'[1]Podklady QZ'!I572</f>
        <v>1.5818801745506126E-2</v>
      </c>
      <c r="J11" s="130"/>
      <c r="K11" s="305"/>
      <c r="L11" s="130"/>
      <c r="M11" s="304"/>
    </row>
    <row r="12" spans="1:15" x14ac:dyDescent="0.2">
      <c r="A12" s="58" t="s">
        <v>70</v>
      </c>
      <c r="B12" s="226">
        <f>+'[1]Podklady QZ'!B573</f>
        <v>0</v>
      </c>
      <c r="C12" s="243">
        <f>+'[1]Podklady QZ'!C573</f>
        <v>0</v>
      </c>
      <c r="D12" s="244">
        <f>+'[1]Podklady QZ'!D573</f>
        <v>0</v>
      </c>
      <c r="E12" s="243">
        <f>+'[1]Podklady QZ'!E573</f>
        <v>0</v>
      </c>
      <c r="F12" s="244">
        <f>+'[1]Podklady QZ'!F573</f>
        <v>0</v>
      </c>
      <c r="G12" s="74">
        <f>+'[1]Podklady QZ'!G573</f>
        <v>0</v>
      </c>
      <c r="H12" s="244">
        <f>+'[1]Podklady QZ'!H573</f>
        <v>0</v>
      </c>
      <c r="I12" s="74">
        <f>+'[1]Podklady QZ'!I573</f>
        <v>0</v>
      </c>
      <c r="J12" s="130"/>
      <c r="K12" s="305"/>
      <c r="L12" s="130"/>
      <c r="M12" s="304"/>
    </row>
    <row r="13" spans="1:15" x14ac:dyDescent="0.2">
      <c r="A13" s="58" t="s">
        <v>71</v>
      </c>
      <c r="B13" s="226">
        <f>+'[1]Podklady QZ'!B574</f>
        <v>0</v>
      </c>
      <c r="C13" s="243">
        <f>+'[1]Podklady QZ'!C574</f>
        <v>0</v>
      </c>
      <c r="D13" s="244">
        <f>+'[1]Podklady QZ'!D574</f>
        <v>0</v>
      </c>
      <c r="E13" s="243">
        <f>+'[1]Podklady QZ'!E574</f>
        <v>0</v>
      </c>
      <c r="F13" s="244">
        <f>+'[1]Podklady QZ'!F574</f>
        <v>0</v>
      </c>
      <c r="G13" s="74">
        <f>+'[1]Podklady QZ'!G574</f>
        <v>0</v>
      </c>
      <c r="H13" s="244">
        <f>+'[1]Podklady QZ'!H574</f>
        <v>0</v>
      </c>
      <c r="I13" s="74">
        <f>+'[1]Podklady QZ'!I574</f>
        <v>0</v>
      </c>
      <c r="J13" s="130"/>
      <c r="K13" s="305"/>
      <c r="L13" s="130"/>
      <c r="M13" s="304"/>
    </row>
    <row r="14" spans="1:15" x14ac:dyDescent="0.2">
      <c r="A14" s="58" t="s">
        <v>72</v>
      </c>
      <c r="B14" s="226">
        <f>+'[1]Podklady QZ'!B575</f>
        <v>0</v>
      </c>
      <c r="C14" s="243">
        <f>+'[1]Podklady QZ'!C575</f>
        <v>0</v>
      </c>
      <c r="D14" s="244">
        <f>+'[1]Podklady QZ'!D575</f>
        <v>0</v>
      </c>
      <c r="E14" s="243">
        <f>+'[1]Podklady QZ'!E575</f>
        <v>0</v>
      </c>
      <c r="F14" s="244">
        <f>+'[1]Podklady QZ'!F575</f>
        <v>0</v>
      </c>
      <c r="G14" s="74">
        <f>+'[1]Podklady QZ'!G575</f>
        <v>0</v>
      </c>
      <c r="H14" s="244">
        <f>+'[1]Podklady QZ'!H575</f>
        <v>0</v>
      </c>
      <c r="I14" s="74">
        <f>+'[1]Podklady QZ'!I575</f>
        <v>0</v>
      </c>
      <c r="J14" s="130"/>
      <c r="K14" s="305"/>
      <c r="L14" s="130"/>
      <c r="M14" s="304"/>
    </row>
    <row r="15" spans="1:15" x14ac:dyDescent="0.2">
      <c r="A15" s="58" t="s">
        <v>41</v>
      </c>
      <c r="B15" s="226">
        <f>+'[1]Podklady QZ'!B576</f>
        <v>242182.76</v>
      </c>
      <c r="C15" s="243">
        <f>+'[1]Podklady QZ'!C576</f>
        <v>7.4691537135778197E-2</v>
      </c>
      <c r="D15" s="244">
        <f>+'[1]Podklady QZ'!D576</f>
        <v>400437.09100000001</v>
      </c>
      <c r="E15" s="243">
        <f>+'[1]Podklady QZ'!E576</f>
        <v>8.4340613968126518E-2</v>
      </c>
      <c r="F15" s="244">
        <f>+'[1]Podklady QZ'!F576</f>
        <v>543368.38599999994</v>
      </c>
      <c r="G15" s="74">
        <f>+'[1]Podklady QZ'!G576</f>
        <v>9.3669378154436572E-2</v>
      </c>
      <c r="H15" s="244">
        <f>+'[1]Podklady QZ'!H576</f>
        <v>1185988.237</v>
      </c>
      <c r="I15" s="74">
        <f>+'[1]Podklady QZ'!I576</f>
        <v>8.5995932634831337E-2</v>
      </c>
      <c r="J15" s="130"/>
      <c r="K15" s="305"/>
      <c r="L15" s="130"/>
      <c r="M15" s="304"/>
    </row>
    <row r="16" spans="1:15" x14ac:dyDescent="0.2">
      <c r="A16" s="58" t="s">
        <v>84</v>
      </c>
      <c r="B16" s="226">
        <f>+'[1]Podklady QZ'!B577</f>
        <v>0</v>
      </c>
      <c r="C16" s="243">
        <f>+'[1]Podklady QZ'!C577</f>
        <v>0</v>
      </c>
      <c r="D16" s="244">
        <f>+'[1]Podklady QZ'!D577</f>
        <v>0</v>
      </c>
      <c r="E16" s="243">
        <f>+'[1]Podklady QZ'!E577</f>
        <v>0</v>
      </c>
      <c r="F16" s="244">
        <f>+'[1]Podklady QZ'!F577</f>
        <v>0</v>
      </c>
      <c r="G16" s="74">
        <f>+'[1]Podklady QZ'!G577</f>
        <v>0</v>
      </c>
      <c r="H16" s="244">
        <f>+'[1]Podklady QZ'!H577</f>
        <v>0</v>
      </c>
      <c r="I16" s="74">
        <f>+'[1]Podklady QZ'!I577</f>
        <v>0</v>
      </c>
      <c r="J16" s="130"/>
      <c r="K16" s="305"/>
      <c r="L16" s="130"/>
      <c r="M16" s="304"/>
    </row>
    <row r="17" spans="1:13" x14ac:dyDescent="0.2">
      <c r="A17" s="58" t="s">
        <v>40</v>
      </c>
      <c r="B17" s="226">
        <f>+'[1]Podklady QZ'!B578</f>
        <v>0</v>
      </c>
      <c r="C17" s="243">
        <f>+'[1]Podklady QZ'!C578</f>
        <v>0</v>
      </c>
      <c r="D17" s="244">
        <f>+'[1]Podklady QZ'!D578</f>
        <v>0</v>
      </c>
      <c r="E17" s="243">
        <f>+'[1]Podklady QZ'!E578</f>
        <v>0</v>
      </c>
      <c r="F17" s="244">
        <f>+'[1]Podklady QZ'!F578</f>
        <v>0</v>
      </c>
      <c r="G17" s="74">
        <f>+'[1]Podklady QZ'!G578</f>
        <v>0</v>
      </c>
      <c r="H17" s="244">
        <f>+'[1]Podklady QZ'!H578</f>
        <v>0</v>
      </c>
      <c r="I17" s="74">
        <f>+'[1]Podklady QZ'!I578</f>
        <v>0</v>
      </c>
      <c r="J17" s="130"/>
      <c r="K17" s="305"/>
      <c r="L17" s="130"/>
      <c r="M17" s="304"/>
    </row>
    <row r="18" spans="1:13" x14ac:dyDescent="0.2">
      <c r="A18" s="58" t="s">
        <v>39</v>
      </c>
      <c r="B18" s="226">
        <f>+'[1]Podklady QZ'!B579</f>
        <v>0</v>
      </c>
      <c r="C18" s="243">
        <f>+'[1]Podklady QZ'!C579</f>
        <v>0</v>
      </c>
      <c r="D18" s="244">
        <f>+'[1]Podklady QZ'!D579</f>
        <v>0</v>
      </c>
      <c r="E18" s="243">
        <f>+'[1]Podklady QZ'!E579</f>
        <v>0</v>
      </c>
      <c r="F18" s="244">
        <f>+'[1]Podklady QZ'!F579</f>
        <v>0</v>
      </c>
      <c r="G18" s="74">
        <f>+'[1]Podklady QZ'!G579</f>
        <v>0</v>
      </c>
      <c r="H18" s="244">
        <f>+'[1]Podklady QZ'!H579</f>
        <v>0</v>
      </c>
      <c r="I18" s="74">
        <f>+'[1]Podklady QZ'!I579</f>
        <v>0</v>
      </c>
      <c r="J18" s="130"/>
      <c r="K18" s="305"/>
      <c r="L18" s="130"/>
      <c r="M18" s="304"/>
    </row>
    <row r="19" spans="1:13" x14ac:dyDescent="0.2">
      <c r="A19" s="58" t="s">
        <v>38</v>
      </c>
      <c r="B19" s="226">
        <f>+'[1]Podklady QZ'!B580</f>
        <v>0</v>
      </c>
      <c r="C19" s="243">
        <f>+'[1]Podklady QZ'!C580</f>
        <v>0</v>
      </c>
      <c r="D19" s="244">
        <f>+'[1]Podklady QZ'!D580</f>
        <v>0</v>
      </c>
      <c r="E19" s="243">
        <f>+'[1]Podklady QZ'!E580</f>
        <v>0</v>
      </c>
      <c r="F19" s="244">
        <f>+'[1]Podklady QZ'!F580</f>
        <v>0</v>
      </c>
      <c r="G19" s="74">
        <f>+'[1]Podklady QZ'!G580</f>
        <v>0</v>
      </c>
      <c r="H19" s="244">
        <f>+'[1]Podklady QZ'!H580</f>
        <v>0</v>
      </c>
      <c r="I19" s="74">
        <f>+'[1]Podklady QZ'!I580</f>
        <v>0</v>
      </c>
      <c r="J19" s="130"/>
      <c r="K19" s="305"/>
      <c r="L19" s="130"/>
      <c r="M19" s="304"/>
    </row>
    <row r="20" spans="1:13" x14ac:dyDescent="0.2">
      <c r="A20" s="58" t="s">
        <v>37</v>
      </c>
      <c r="B20" s="226">
        <f>+'[1]Podklady QZ'!B581</f>
        <v>0</v>
      </c>
      <c r="C20" s="243">
        <f>+'[1]Podklady QZ'!C581</f>
        <v>0</v>
      </c>
      <c r="D20" s="244">
        <f>+'[1]Podklady QZ'!D581</f>
        <v>4.84</v>
      </c>
      <c r="E20" s="243">
        <f>+'[1]Podklady QZ'!E581</f>
        <v>2.2069735644413182E-5</v>
      </c>
      <c r="F20" s="244">
        <f>+'[1]Podklady QZ'!F581</f>
        <v>21.78</v>
      </c>
      <c r="G20" s="74">
        <f>+'[1]Podklady QZ'!G581</f>
        <v>7.7436090159668138E-5</v>
      </c>
      <c r="H20" s="244">
        <f>+'[1]Podklady QZ'!H581</f>
        <v>26.62</v>
      </c>
      <c r="I20" s="74">
        <f>+'[1]Podklady QZ'!I581</f>
        <v>3.535362867422614E-5</v>
      </c>
      <c r="J20" s="130"/>
      <c r="K20" s="305"/>
      <c r="L20" s="130"/>
      <c r="M20" s="304"/>
    </row>
    <row r="21" spans="1:13" x14ac:dyDescent="0.2">
      <c r="A21" s="58" t="s">
        <v>36</v>
      </c>
      <c r="B21" s="226">
        <f>+'[1]Podklady QZ'!B582</f>
        <v>0</v>
      </c>
      <c r="C21" s="243">
        <f>+'[1]Podklady QZ'!C582</f>
        <v>0</v>
      </c>
      <c r="D21" s="244">
        <f>+'[1]Podklady QZ'!D582</f>
        <v>0</v>
      </c>
      <c r="E21" s="243">
        <f>+'[1]Podklady QZ'!E582</f>
        <v>0</v>
      </c>
      <c r="F21" s="244">
        <f>+'[1]Podklady QZ'!F582</f>
        <v>0</v>
      </c>
      <c r="G21" s="74">
        <f>+'[1]Podklady QZ'!G582</f>
        <v>0</v>
      </c>
      <c r="H21" s="244">
        <f>+'[1]Podklady QZ'!H582</f>
        <v>0</v>
      </c>
      <c r="I21" s="74">
        <f>+'[1]Podklady QZ'!I582</f>
        <v>0</v>
      </c>
      <c r="J21" s="130"/>
      <c r="K21" s="305"/>
      <c r="L21" s="130"/>
      <c r="M21" s="304"/>
    </row>
    <row r="22" spans="1:13" x14ac:dyDescent="0.2">
      <c r="A22" s="58" t="s">
        <v>3</v>
      </c>
      <c r="B22" s="226">
        <f>+'[1]Podklady QZ'!B583</f>
        <v>0</v>
      </c>
      <c r="C22" s="243">
        <f>+'[1]Podklady QZ'!C583</f>
        <v>0</v>
      </c>
      <c r="D22" s="244">
        <f>+'[1]Podklady QZ'!D583</f>
        <v>0</v>
      </c>
      <c r="E22" s="243">
        <f>+'[1]Podklady QZ'!E583</f>
        <v>0</v>
      </c>
      <c r="F22" s="244">
        <f>+'[1]Podklady QZ'!F583</f>
        <v>0</v>
      </c>
      <c r="G22" s="74">
        <f>+'[1]Podklady QZ'!G583</f>
        <v>0</v>
      </c>
      <c r="H22" s="244">
        <f>+'[1]Podklady QZ'!H583</f>
        <v>0</v>
      </c>
      <c r="I22" s="74">
        <f>+'[1]Podklady QZ'!I583</f>
        <v>0</v>
      </c>
      <c r="J22" s="130"/>
      <c r="K22" s="305"/>
      <c r="L22" s="130"/>
      <c r="M22" s="304"/>
    </row>
    <row r="23" spans="1:13" x14ac:dyDescent="0.2">
      <c r="A23" s="58" t="s">
        <v>35</v>
      </c>
      <c r="B23" s="226">
        <f>+'[1]Podklady QZ'!B584</f>
        <v>23.907</v>
      </c>
      <c r="C23" s="243">
        <f>+'[1]Podklady QZ'!C584</f>
        <v>4.1480478478629233E-3</v>
      </c>
      <c r="D23" s="244">
        <f>+'[1]Podklady QZ'!D584</f>
        <v>103.29900000000001</v>
      </c>
      <c r="E23" s="243">
        <f>+'[1]Podklady QZ'!E584</f>
        <v>1.1701586934060529E-2</v>
      </c>
      <c r="F23" s="244">
        <f>+'[1]Podklady QZ'!F584</f>
        <v>108.465</v>
      </c>
      <c r="G23" s="74">
        <f>+'[1]Podklady QZ'!G584</f>
        <v>1.5472070391679535E-2</v>
      </c>
      <c r="H23" s="244">
        <f>+'[1]Podklady QZ'!H584</f>
        <v>235.67099999999999</v>
      </c>
      <c r="I23" s="74">
        <f>+'[1]Podklady QZ'!I584</f>
        <v>1.0909893880472201E-2</v>
      </c>
      <c r="J23" s="130"/>
      <c r="K23" s="305"/>
      <c r="L23" s="130"/>
      <c r="M23" s="304"/>
    </row>
    <row r="24" spans="1:13" x14ac:dyDescent="0.2">
      <c r="A24" s="228" t="s">
        <v>34</v>
      </c>
      <c r="B24" s="229">
        <f>+'[1]Podklady QZ'!B585</f>
        <v>38428.239999999998</v>
      </c>
      <c r="C24" s="230">
        <f>+'[1]Podklady QZ'!C585</f>
        <v>2.5406309107972171E-2</v>
      </c>
      <c r="D24" s="231">
        <f>+'[1]Podklady QZ'!D585</f>
        <v>54465.897000000004</v>
      </c>
      <c r="E24" s="230">
        <f>+'[1]Podklady QZ'!E585</f>
        <v>2.273444382712432E-2</v>
      </c>
      <c r="F24" s="231">
        <f>+'[1]Podklady QZ'!F585</f>
        <v>76524.25</v>
      </c>
      <c r="G24" s="230">
        <f>+'[1]Podklady QZ'!G585</f>
        <v>2.54744356690608E-2</v>
      </c>
      <c r="H24" s="231">
        <f>+'[1]Podklady QZ'!H585</f>
        <v>169418.38699999999</v>
      </c>
      <c r="I24" s="230">
        <f>+'[1]Podklady QZ'!I585</f>
        <v>2.4509864174436475E-2</v>
      </c>
      <c r="J24" s="130"/>
      <c r="K24" s="305"/>
      <c r="L24" s="130"/>
      <c r="M24" s="176"/>
    </row>
    <row r="25" spans="1:13" ht="13.5" customHeight="1" x14ac:dyDescent="0.2">
      <c r="A25" s="307" t="s">
        <v>212</v>
      </c>
      <c r="B25" s="214">
        <f>+'[1]Podklady QZ'!B586</f>
        <v>220021.25200000001</v>
      </c>
      <c r="C25" s="201">
        <f>+'[1]Podklady QZ'!C586</f>
        <v>4.5690096072459378E-2</v>
      </c>
      <c r="D25" s="64">
        <f>+'[1]Podklady QZ'!D586</f>
        <v>356328.78946460865</v>
      </c>
      <c r="E25" s="201">
        <f>+'[1]Podklady QZ'!E586</f>
        <v>5.0055677353067443E-2</v>
      </c>
      <c r="F25" s="64">
        <f>+'[1]Podklady QZ'!F586</f>
        <v>481830.09700000001</v>
      </c>
      <c r="G25" s="201">
        <f>+'[1]Podklady QZ'!G586</f>
        <v>5.4265136040226584E-2</v>
      </c>
      <c r="H25" s="64">
        <f>+'[1]Podklady QZ'!H586</f>
        <v>1058180.1384646087</v>
      </c>
      <c r="I25" s="201">
        <f>+'[1]Podklady QZ'!I586</f>
        <v>5.0841425255436737E-2</v>
      </c>
      <c r="J25" s="130"/>
      <c r="K25" s="130"/>
      <c r="L25" s="130"/>
      <c r="M25" s="130"/>
    </row>
    <row r="26" spans="1:13" ht="12.75" customHeight="1" x14ac:dyDescent="0.2">
      <c r="A26" s="58" t="s">
        <v>29</v>
      </c>
      <c r="B26" s="226">
        <f>+'[1]Podklady QZ'!B587</f>
        <v>37631.870999999999</v>
      </c>
      <c r="C26" s="74">
        <f>+'[1]Podklady QZ'!C587</f>
        <v>2.4308627296858488E-2</v>
      </c>
      <c r="D26" s="34">
        <f>+'[1]Podklady QZ'!D587</f>
        <v>60222.292999999991</v>
      </c>
      <c r="E26" s="74">
        <f>+'[1]Podklady QZ'!E587</f>
        <v>2.9261330795936388E-2</v>
      </c>
      <c r="F26" s="34">
        <f>+'[1]Podklady QZ'!F587</f>
        <v>82593.59</v>
      </c>
      <c r="G26" s="74">
        <f>+'[1]Podklady QZ'!G587</f>
        <v>3.5935534498529965E-2</v>
      </c>
      <c r="H26" s="34">
        <f>+'[1]Podklady QZ'!H587</f>
        <v>180447.75399999999</v>
      </c>
      <c r="I26" s="74">
        <f>+'[1]Podklady QZ'!I587</f>
        <v>3.0560777747985903E-2</v>
      </c>
      <c r="J26" s="130"/>
      <c r="K26" s="130"/>
      <c r="L26" s="130"/>
      <c r="M26" s="130"/>
    </row>
    <row r="27" spans="1:13" ht="12.75" customHeight="1" x14ac:dyDescent="0.2">
      <c r="A27" s="58" t="s">
        <v>0</v>
      </c>
      <c r="B27" s="226">
        <f>+'[1]Podklady QZ'!B588</f>
        <v>386.5</v>
      </c>
      <c r="C27" s="243">
        <f>+'[1]Podklady QZ'!C588</f>
        <v>3.0407545048935338E-3</v>
      </c>
      <c r="D27" s="244">
        <f>+'[1]Podklady QZ'!D588</f>
        <v>806.3</v>
      </c>
      <c r="E27" s="243">
        <f>+'[1]Podklady QZ'!E588</f>
        <v>4.0157636078592442E-3</v>
      </c>
      <c r="F27" s="244">
        <f>+'[1]Podklady QZ'!F588</f>
        <v>1102.49</v>
      </c>
      <c r="G27" s="74">
        <f>+'[1]Podklady QZ'!G588</f>
        <v>4.9292112568539957E-3</v>
      </c>
      <c r="H27" s="244">
        <f>+'[1]Podklady QZ'!H588</f>
        <v>2295.29</v>
      </c>
      <c r="I27" s="74">
        <f>+'[1]Podklady QZ'!I588</f>
        <v>4.1614894171311092E-3</v>
      </c>
      <c r="J27" s="130"/>
      <c r="K27" s="130"/>
      <c r="L27" s="130"/>
      <c r="M27" s="130"/>
    </row>
    <row r="28" spans="1:13" ht="12.75" customHeight="1" x14ac:dyDescent="0.2">
      <c r="A28" s="58" t="s">
        <v>1</v>
      </c>
      <c r="B28" s="226">
        <f>+'[1]Podklady QZ'!B589</f>
        <v>4359.1629999999996</v>
      </c>
      <c r="C28" s="243">
        <f>+'[1]Podklady QZ'!C589</f>
        <v>0.11233468330058037</v>
      </c>
      <c r="D28" s="244">
        <f>+'[1]Podklady QZ'!D589</f>
        <v>7704.692</v>
      </c>
      <c r="E28" s="243">
        <f>+'[1]Podklady QZ'!E589</f>
        <v>0.11547607992361281</v>
      </c>
      <c r="F28" s="244">
        <f>+'[1]Podklady QZ'!F589</f>
        <v>11463.1</v>
      </c>
      <c r="G28" s="74">
        <f>+'[1]Podklady QZ'!G589</f>
        <v>0.13068049194853651</v>
      </c>
      <c r="H28" s="244">
        <f>+'[1]Podklady QZ'!H589</f>
        <v>23526.955000000002</v>
      </c>
      <c r="I28" s="74">
        <f>+'[1]Podklady QZ'!I589</f>
        <v>0.12174691587516789</v>
      </c>
      <c r="J28" s="130"/>
      <c r="K28" s="130"/>
      <c r="L28" s="130"/>
      <c r="M28" s="130"/>
    </row>
    <row r="29" spans="1:13" ht="12.75" customHeight="1" x14ac:dyDescent="0.2">
      <c r="A29" s="58" t="s">
        <v>2</v>
      </c>
      <c r="B29" s="226">
        <f>+'[1]Podklady QZ'!B590</f>
        <v>1975.69</v>
      </c>
      <c r="C29" s="243">
        <f>+'[1]Podklady QZ'!C590</f>
        <v>6.9768854407057102E-2</v>
      </c>
      <c r="D29" s="244">
        <f>+'[1]Podklady QZ'!D590</f>
        <v>3234.2350000000001</v>
      </c>
      <c r="E29" s="243">
        <f>+'[1]Podklady QZ'!E590</f>
        <v>6.8982792944464577E-2</v>
      </c>
      <c r="F29" s="244">
        <f>+'[1]Podklady QZ'!F590</f>
        <v>4180.01</v>
      </c>
      <c r="G29" s="74">
        <f>+'[1]Podklady QZ'!G590</f>
        <v>8.1129783489387139E-2</v>
      </c>
      <c r="H29" s="244">
        <f>+'[1]Podklady QZ'!H590</f>
        <v>9389.9350000000013</v>
      </c>
      <c r="I29" s="74">
        <f>+'[1]Podklady QZ'!I590</f>
        <v>7.4097046275590758E-2</v>
      </c>
      <c r="J29" s="130"/>
      <c r="K29" s="130"/>
      <c r="L29" s="130"/>
    </row>
    <row r="30" spans="1:13" x14ac:dyDescent="0.2">
      <c r="A30" s="58" t="s">
        <v>6</v>
      </c>
      <c r="B30" s="226">
        <f>+'[1]Podklady QZ'!B591</f>
        <v>2311.6859999999997</v>
      </c>
      <c r="C30" s="243">
        <f>+'[1]Podklady QZ'!C591</f>
        <v>0.1339273594505915</v>
      </c>
      <c r="D30" s="244">
        <f>+'[1]Podklady QZ'!D591</f>
        <v>2898.4199999999996</v>
      </c>
      <c r="E30" s="243">
        <f>+'[1]Podklady QZ'!E591</f>
        <v>0.14395653440643719</v>
      </c>
      <c r="F30" s="244">
        <f>+'[1]Podklady QZ'!F591</f>
        <v>4329.08</v>
      </c>
      <c r="G30" s="74">
        <f>+'[1]Podklady QZ'!G591</f>
        <v>0.16798307891810965</v>
      </c>
      <c r="H30" s="244">
        <f>+'[1]Podklady QZ'!H591</f>
        <v>9539.1859999999997</v>
      </c>
      <c r="I30" s="74">
        <f>+'[1]Podklady QZ'!I591</f>
        <v>0.15101852481002814</v>
      </c>
      <c r="J30" s="130"/>
      <c r="K30" s="130"/>
      <c r="L30" s="130"/>
    </row>
    <row r="31" spans="1:13" x14ac:dyDescent="0.2">
      <c r="A31" s="58" t="s">
        <v>28</v>
      </c>
      <c r="B31" s="226">
        <f>+'[1]Podklady QZ'!B592</f>
        <v>90093.013000000006</v>
      </c>
      <c r="C31" s="243">
        <f>+'[1]Podklady QZ'!C592</f>
        <v>4.8693542024846395E-2</v>
      </c>
      <c r="D31" s="244">
        <f>+'[1]Podklady QZ'!D592</f>
        <v>148639.75999999995</v>
      </c>
      <c r="E31" s="243">
        <f>+'[1]Podklady QZ'!E592</f>
        <v>5.2291930925991777E-2</v>
      </c>
      <c r="F31" s="244">
        <f>+'[1]Podklady QZ'!F592</f>
        <v>196045.29699999999</v>
      </c>
      <c r="G31" s="74">
        <f>+'[1]Podklady QZ'!G592</f>
        <v>5.2516883787057538E-2</v>
      </c>
      <c r="H31" s="244">
        <f>+'[1]Podklady QZ'!H592</f>
        <v>434778.06999999995</v>
      </c>
      <c r="I31" s="74">
        <f>+'[1]Podklady QZ'!I592</f>
        <v>5.1601423541949486E-2</v>
      </c>
      <c r="J31" s="130"/>
      <c r="K31" s="130"/>
      <c r="L31" s="130"/>
    </row>
    <row r="32" spans="1:13" x14ac:dyDescent="0.2">
      <c r="A32" s="58" t="s">
        <v>5</v>
      </c>
      <c r="B32" s="226">
        <f>+'[1]Podklady QZ'!B593</f>
        <v>69104.750999999989</v>
      </c>
      <c r="C32" s="243">
        <f>+'[1]Podklady QZ'!C593</f>
        <v>6.2972655382794812E-2</v>
      </c>
      <c r="D32" s="244">
        <f>+'[1]Podklady QZ'!D593</f>
        <v>108742.65946460872</v>
      </c>
      <c r="E32" s="243">
        <f>+'[1]Podklady QZ'!E593</f>
        <v>6.375111513950224E-2</v>
      </c>
      <c r="F32" s="244">
        <f>+'[1]Podklady QZ'!F593</f>
        <v>147907.77100000001</v>
      </c>
      <c r="G32" s="74">
        <f>+'[1]Podklady QZ'!G593</f>
        <v>6.6456666503547521E-2</v>
      </c>
      <c r="H32" s="244">
        <f>+'[1]Podklady QZ'!H593</f>
        <v>325755.1814646087</v>
      </c>
      <c r="I32" s="74">
        <f>+'[1]Podklady QZ'!I593</f>
        <v>6.4778665422904558E-2</v>
      </c>
      <c r="J32" s="130"/>
      <c r="K32" s="130"/>
      <c r="L32" s="130"/>
    </row>
    <row r="33" spans="1:12" ht="12.75" thickBot="1" x14ac:dyDescent="0.25">
      <c r="A33" s="59" t="s">
        <v>3</v>
      </c>
      <c r="B33" s="227">
        <f>+'[1]Podklady QZ'!B594</f>
        <v>14158.578</v>
      </c>
      <c r="C33" s="75">
        <f>+'[1]Podklady QZ'!C594</f>
        <v>0.13066945510311406</v>
      </c>
      <c r="D33" s="44">
        <f>+'[1]Podklady QZ'!D594</f>
        <v>24080.43</v>
      </c>
      <c r="E33" s="75">
        <f>+'[1]Podklady QZ'!E594</f>
        <v>0.1354321050346306</v>
      </c>
      <c r="F33" s="44">
        <f>+'[1]Podklady QZ'!F594</f>
        <v>34208.759000000005</v>
      </c>
      <c r="G33" s="75">
        <f>+'[1]Podklady QZ'!G594</f>
        <v>0.14650316046746531</v>
      </c>
      <c r="H33" s="44">
        <f>+'[1]Podklady QZ'!H594</f>
        <v>72447.767000000007</v>
      </c>
      <c r="I33" s="75">
        <f>+'[1]Podklady QZ'!I594</f>
        <v>0.13941366462864035</v>
      </c>
      <c r="J33" s="130"/>
      <c r="K33" s="130"/>
      <c r="L33" s="130"/>
    </row>
    <row r="34" spans="1:12" ht="15" customHeight="1" x14ac:dyDescent="0.2">
      <c r="A34" s="308" t="s">
        <v>266</v>
      </c>
      <c r="B34" s="308"/>
      <c r="C34" s="308"/>
      <c r="D34" s="308"/>
      <c r="E34" s="250"/>
      <c r="F34" s="14"/>
      <c r="H34" s="13"/>
      <c r="I34" s="4" t="s">
        <v>87</v>
      </c>
    </row>
    <row r="35" spans="1:12" x14ac:dyDescent="0.2">
      <c r="A35" s="121"/>
      <c r="B35" s="121"/>
      <c r="C35" s="121"/>
      <c r="D35" s="121"/>
    </row>
    <row r="36" spans="1:12" x14ac:dyDescent="0.2">
      <c r="B36" s="130"/>
      <c r="D36" s="130"/>
      <c r="F36" s="130"/>
      <c r="G36" s="187" t="s">
        <v>192</v>
      </c>
      <c r="H36" s="232">
        <f>+'[1]Podklady QZ'!L563</f>
        <v>8.671701601665241E-2</v>
      </c>
    </row>
    <row r="37" spans="1:12" x14ac:dyDescent="0.2">
      <c r="B37" s="130"/>
      <c r="C37" s="130"/>
      <c r="D37" s="130"/>
      <c r="E37" s="130"/>
      <c r="F37" s="130"/>
      <c r="G37" s="187" t="s">
        <v>190</v>
      </c>
      <c r="H37" s="232">
        <f>+'[1]Podklady QZ'!L564</f>
        <v>4.0809556896091441E-2</v>
      </c>
    </row>
    <row r="38" spans="1:12" x14ac:dyDescent="0.2">
      <c r="B38" s="130"/>
      <c r="C38" s="130"/>
      <c r="D38" s="130"/>
      <c r="E38" s="130"/>
      <c r="F38" s="130"/>
      <c r="G38" s="187" t="s">
        <v>191</v>
      </c>
      <c r="H38" s="232">
        <f>+'[1]Podklady QZ'!L565</f>
        <v>5.0311854731300364E-2</v>
      </c>
    </row>
    <row r="39" spans="1:12" x14ac:dyDescent="0.2">
      <c r="B39" s="240"/>
      <c r="C39" s="157"/>
      <c r="D39" s="240"/>
      <c r="E39" s="157"/>
      <c r="F39" s="240"/>
    </row>
    <row r="40" spans="1:12" x14ac:dyDescent="0.2">
      <c r="B40" s="130"/>
      <c r="D40" s="130"/>
      <c r="F40" s="130"/>
    </row>
  </sheetData>
  <mergeCells count="4">
    <mergeCell ref="H4:I4"/>
    <mergeCell ref="B4:C4"/>
    <mergeCell ref="D4:E4"/>
    <mergeCell ref="F4:G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{E7A6C2CE-396E-46EE-90D4-821B5F390388}</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{1BB41A46-4EB9-43AF-B6D0-05B49F52878E}</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E7A6C2CE-396E-46EE-90D4-821B5F390388}">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1BB41A46-4EB9-43AF-B6D0-05B49F52878E}">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M38" sqref="M38"/>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238</v>
      </c>
      <c r="I1" s="113" t="str">
        <f>Obsah!$A$1</f>
        <v>IV. čtvrtletí 2018</v>
      </c>
    </row>
    <row r="2" spans="1:15" ht="18.75" x14ac:dyDescent="0.3">
      <c r="A2" s="167"/>
      <c r="B2" s="181" t="str">
        <f>+B4</f>
        <v>Říjen</v>
      </c>
      <c r="C2" s="181" t="str">
        <f>+D4</f>
        <v>Listopad</v>
      </c>
      <c r="D2" s="181" t="str">
        <f>+F4</f>
        <v>Prosinec</v>
      </c>
      <c r="I2" s="300"/>
    </row>
    <row r="3" spans="1:15" ht="7.5" customHeight="1" x14ac:dyDescent="0.2"/>
    <row r="4" spans="1:15" x14ac:dyDescent="0.2">
      <c r="A4" s="26"/>
      <c r="B4" s="368" t="str">
        <f>'[1]Podklady QZ'!B250:C250</f>
        <v>Říjen</v>
      </c>
      <c r="C4" s="370"/>
      <c r="D4" s="368" t="str">
        <f>'[1]Podklady QZ'!D250:E250</f>
        <v>Listopad</v>
      </c>
      <c r="E4" s="370"/>
      <c r="F4" s="368" t="str">
        <f>'[1]Podklady QZ'!F250:G250</f>
        <v>Prosinec</v>
      </c>
      <c r="G4" s="369"/>
      <c r="H4" s="368" t="s">
        <v>7</v>
      </c>
      <c r="I4" s="369"/>
      <c r="M4" s="39"/>
      <c r="N4" s="91"/>
    </row>
    <row r="5" spans="1:15" x14ac:dyDescent="0.2">
      <c r="A5" s="24"/>
      <c r="B5" s="61" t="s">
        <v>53</v>
      </c>
      <c r="C5" s="61" t="s">
        <v>52</v>
      </c>
      <c r="D5" s="61" t="s">
        <v>53</v>
      </c>
      <c r="E5" s="61" t="s">
        <v>52</v>
      </c>
      <c r="F5" s="61" t="s">
        <v>53</v>
      </c>
      <c r="G5" s="311" t="s">
        <v>52</v>
      </c>
      <c r="H5" s="61" t="s">
        <v>53</v>
      </c>
      <c r="I5" s="311" t="s">
        <v>52</v>
      </c>
      <c r="J5" s="301"/>
      <c r="K5" s="301"/>
      <c r="L5" s="301"/>
      <c r="M5" s="301"/>
      <c r="N5" s="91"/>
    </row>
    <row r="6" spans="1:15" ht="13.5" x14ac:dyDescent="0.2">
      <c r="A6" s="306" t="s">
        <v>107</v>
      </c>
      <c r="B6" s="225">
        <f>+'[1]Podklady QZ'!B252</f>
        <v>2099.9519999999984</v>
      </c>
      <c r="C6" s="202">
        <f>+'[1]Podklady QZ'!C252</f>
        <v>4.9277615299378491E-2</v>
      </c>
      <c r="D6" s="203">
        <f>+'[1]Podklady QZ'!D252</f>
        <v>2099.9519999999984</v>
      </c>
      <c r="E6" s="202">
        <f>+'[1]Podklady QZ'!E252</f>
        <v>4.9251122496849736E-2</v>
      </c>
      <c r="F6" s="203">
        <f>+'[1]Podklady QZ'!F252</f>
        <v>2101.5849999999978</v>
      </c>
      <c r="G6" s="202">
        <f>+'[1]Podklady QZ'!G252</f>
        <v>4.9286923400618375E-2</v>
      </c>
      <c r="H6" s="203">
        <f>+'[1]Podklady QZ'!H252</f>
        <v>2101.5849999999978</v>
      </c>
      <c r="I6" s="202">
        <f>+'[1]Podklady QZ'!I252</f>
        <v>4.9286923400618375E-2</v>
      </c>
      <c r="J6" s="302"/>
      <c r="K6" s="303"/>
      <c r="L6" s="302"/>
      <c r="M6" s="303"/>
      <c r="N6" s="2"/>
    </row>
    <row r="7" spans="1:15" x14ac:dyDescent="0.2">
      <c r="A7" s="307" t="s">
        <v>106</v>
      </c>
      <c r="B7" s="225">
        <f>+'[1]Podklady QZ'!B253</f>
        <v>447807.92900000018</v>
      </c>
      <c r="C7" s="202">
        <f>+'[1]Podklady QZ'!C253</f>
        <v>3.4425084311824609E-2</v>
      </c>
      <c r="D7" s="203">
        <f>+'[1]Podklady QZ'!D253</f>
        <v>610211.37500000012</v>
      </c>
      <c r="E7" s="202">
        <f>+'[1]Podklady QZ'!E253</f>
        <v>3.6743619608350771E-2</v>
      </c>
      <c r="F7" s="203">
        <f>+'[1]Podklady QZ'!F253</f>
        <v>729360.5290000001</v>
      </c>
      <c r="G7" s="202">
        <f>+'[1]Podklady QZ'!G253</f>
        <v>3.6544333999156769E-2</v>
      </c>
      <c r="H7" s="203">
        <f>+'[1]Podklady QZ'!H253</f>
        <v>1787379.8330000003</v>
      </c>
      <c r="I7" s="202">
        <f>+'[1]Podklady QZ'!I253</f>
        <v>3.6055001847827867E-2</v>
      </c>
      <c r="J7" s="302"/>
      <c r="K7" s="302"/>
      <c r="L7" s="302"/>
      <c r="M7" s="303"/>
      <c r="N7" s="2"/>
    </row>
    <row r="8" spans="1:15" x14ac:dyDescent="0.2">
      <c r="A8" s="307" t="s">
        <v>194</v>
      </c>
      <c r="B8" s="214">
        <f>+'[1]Podklady QZ'!B254</f>
        <v>325719.652</v>
      </c>
      <c r="C8" s="201">
        <f>+'[1]Podklady QZ'!C254</f>
        <v>4.8483411408315108E-2</v>
      </c>
      <c r="D8" s="64">
        <f>+'[1]Podklady QZ'!D254</f>
        <v>464494.64300000004</v>
      </c>
      <c r="E8" s="201">
        <f>+'[1]Podklady QZ'!E254</f>
        <v>4.7644943014109924E-2</v>
      </c>
      <c r="F8" s="64">
        <f>+'[1]Podklady QZ'!F254</f>
        <v>561274.875</v>
      </c>
      <c r="G8" s="201">
        <f>+'[1]Podklady QZ'!G254</f>
        <v>4.6162493376216834E-2</v>
      </c>
      <c r="H8" s="64">
        <f>+'[1]Podklady QZ'!H254</f>
        <v>1351489.17</v>
      </c>
      <c r="I8" s="201">
        <f>+'[1]Podklady QZ'!I254</f>
        <v>4.7212060785624045E-2</v>
      </c>
      <c r="J8" s="130"/>
      <c r="K8" s="130"/>
      <c r="L8" s="130"/>
      <c r="M8" s="304"/>
      <c r="N8" s="176"/>
      <c r="O8" s="176"/>
    </row>
    <row r="9" spans="1:15" x14ac:dyDescent="0.2">
      <c r="A9" s="58" t="s">
        <v>44</v>
      </c>
      <c r="B9" s="226">
        <f>+'[1]Podklady QZ'!B255</f>
        <v>0</v>
      </c>
      <c r="C9" s="74">
        <f>+'[1]Podklady QZ'!C255</f>
        <v>0</v>
      </c>
      <c r="D9" s="34">
        <f>+'[1]Podklady QZ'!D255</f>
        <v>0</v>
      </c>
      <c r="E9" s="74">
        <f>+'[1]Podklady QZ'!E255</f>
        <v>0</v>
      </c>
      <c r="F9" s="34">
        <f>+'[1]Podklady QZ'!F255</f>
        <v>0</v>
      </c>
      <c r="G9" s="74">
        <f>+'[1]Podklady QZ'!G255</f>
        <v>0</v>
      </c>
      <c r="H9" s="34">
        <f>+'[1]Podklady QZ'!H255</f>
        <v>0</v>
      </c>
      <c r="I9" s="74">
        <f>+'[1]Podklady QZ'!I255</f>
        <v>0</v>
      </c>
      <c r="J9" s="130"/>
      <c r="K9" s="305"/>
      <c r="L9" s="130"/>
      <c r="M9" s="304"/>
    </row>
    <row r="10" spans="1:15" x14ac:dyDescent="0.2">
      <c r="A10" s="58" t="s">
        <v>43</v>
      </c>
      <c r="B10" s="226">
        <f>+'[1]Podklady QZ'!B256</f>
        <v>4169</v>
      </c>
      <c r="C10" s="243">
        <f>+'[1]Podklady QZ'!C256</f>
        <v>8.952807558789494E-2</v>
      </c>
      <c r="D10" s="244">
        <f>+'[1]Podklady QZ'!D256</f>
        <v>3236</v>
      </c>
      <c r="E10" s="243">
        <f>+'[1]Podklady QZ'!E256</f>
        <v>5.833537414003321E-2</v>
      </c>
      <c r="F10" s="244">
        <f>+'[1]Podklady QZ'!F256</f>
        <v>2866</v>
      </c>
      <c r="G10" s="74">
        <f>+'[1]Podklady QZ'!G256</f>
        <v>4.3862895302482878E-2</v>
      </c>
      <c r="H10" s="244">
        <f>+'[1]Podklady QZ'!H256</f>
        <v>10271</v>
      </c>
      <c r="I10" s="74">
        <f>+'[1]Podklady QZ'!I256</f>
        <v>6.1363838830467261E-2</v>
      </c>
      <c r="J10" s="130"/>
      <c r="K10" s="305"/>
      <c r="L10" s="130"/>
      <c r="M10" s="304"/>
    </row>
    <row r="11" spans="1:15" x14ac:dyDescent="0.2">
      <c r="A11" s="58" t="s">
        <v>42</v>
      </c>
      <c r="B11" s="226">
        <f>+'[1]Podklady QZ'!B257</f>
        <v>0</v>
      </c>
      <c r="C11" s="243">
        <f>+'[1]Podklady QZ'!C257</f>
        <v>0</v>
      </c>
      <c r="D11" s="244">
        <f>+'[1]Podklady QZ'!D257</f>
        <v>0</v>
      </c>
      <c r="E11" s="243">
        <f>+'[1]Podklady QZ'!E257</f>
        <v>0</v>
      </c>
      <c r="F11" s="244">
        <f>+'[1]Podklady QZ'!F257</f>
        <v>0</v>
      </c>
      <c r="G11" s="74">
        <f>+'[1]Podklady QZ'!G257</f>
        <v>0</v>
      </c>
      <c r="H11" s="244">
        <f>+'[1]Podklady QZ'!H257</f>
        <v>0</v>
      </c>
      <c r="I11" s="74">
        <f>+'[1]Podklady QZ'!I257</f>
        <v>0</v>
      </c>
      <c r="J11" s="130"/>
      <c r="K11" s="305"/>
      <c r="L11" s="130"/>
      <c r="M11" s="304"/>
    </row>
    <row r="12" spans="1:15" x14ac:dyDescent="0.2">
      <c r="A12" s="58" t="s">
        <v>70</v>
      </c>
      <c r="B12" s="226">
        <f>+'[1]Podklady QZ'!B258</f>
        <v>59</v>
      </c>
      <c r="C12" s="243">
        <f>+'[1]Podklady QZ'!C258</f>
        <v>3.9564999594291099E-2</v>
      </c>
      <c r="D12" s="244">
        <f>+'[1]Podklady QZ'!D258</f>
        <v>65</v>
      </c>
      <c r="E12" s="243">
        <f>+'[1]Podklady QZ'!E258</f>
        <v>4.8698549981944082E-2</v>
      </c>
      <c r="F12" s="244">
        <f>+'[1]Podklady QZ'!F258</f>
        <v>4679</v>
      </c>
      <c r="G12" s="74">
        <f>+'[1]Podklady QZ'!G258</f>
        <v>0.86748648063386036</v>
      </c>
      <c r="H12" s="244">
        <f>+'[1]Podklady QZ'!H258</f>
        <v>4803</v>
      </c>
      <c r="I12" s="74">
        <f>+'[1]Podklady QZ'!I258</f>
        <v>0.58432768191259465</v>
      </c>
      <c r="J12" s="130"/>
      <c r="K12" s="305"/>
      <c r="L12" s="130"/>
      <c r="M12" s="304"/>
    </row>
    <row r="13" spans="1:15" x14ac:dyDescent="0.2">
      <c r="A13" s="58" t="s">
        <v>71</v>
      </c>
      <c r="B13" s="226">
        <f>+'[1]Podklady QZ'!B259</f>
        <v>56</v>
      </c>
      <c r="C13" s="243">
        <f>+'[1]Podklady QZ'!C259</f>
        <v>8.4311192611930652E-2</v>
      </c>
      <c r="D13" s="244">
        <f>+'[1]Podklady QZ'!D259</f>
        <v>58</v>
      </c>
      <c r="E13" s="243">
        <f>+'[1]Podklady QZ'!E259</f>
        <v>7.093959493491292E-2</v>
      </c>
      <c r="F13" s="244">
        <f>+'[1]Podklady QZ'!F259</f>
        <v>17</v>
      </c>
      <c r="G13" s="74">
        <f>+'[1]Podklady QZ'!G259</f>
        <v>1.4629142628977404E-2</v>
      </c>
      <c r="H13" s="244">
        <f>+'[1]Podklady QZ'!H259</f>
        <v>131</v>
      </c>
      <c r="I13" s="74">
        <f>+'[1]Podklady QZ'!I259</f>
        <v>4.9548634632528794E-2</v>
      </c>
      <c r="J13" s="130"/>
      <c r="K13" s="305"/>
      <c r="L13" s="130"/>
      <c r="M13" s="304"/>
    </row>
    <row r="14" spans="1:15" x14ac:dyDescent="0.2">
      <c r="A14" s="58" t="s">
        <v>72</v>
      </c>
      <c r="B14" s="226">
        <f>+'[1]Podklady QZ'!B260</f>
        <v>0</v>
      </c>
      <c r="C14" s="243">
        <f>+'[1]Podklady QZ'!C260</f>
        <v>0</v>
      </c>
      <c r="D14" s="244">
        <f>+'[1]Podklady QZ'!D260</f>
        <v>0</v>
      </c>
      <c r="E14" s="243">
        <f>+'[1]Podklady QZ'!E260</f>
        <v>0</v>
      </c>
      <c r="F14" s="244">
        <f>+'[1]Podklady QZ'!F260</f>
        <v>0</v>
      </c>
      <c r="G14" s="74">
        <f>+'[1]Podklady QZ'!G260</f>
        <v>0</v>
      </c>
      <c r="H14" s="244">
        <f>+'[1]Podklady QZ'!H260</f>
        <v>0</v>
      </c>
      <c r="I14" s="74">
        <f>+'[1]Podklady QZ'!I260</f>
        <v>0</v>
      </c>
      <c r="J14" s="130"/>
      <c r="K14" s="305"/>
      <c r="L14" s="130"/>
      <c r="M14" s="304"/>
    </row>
    <row r="15" spans="1:15" x14ac:dyDescent="0.2">
      <c r="A15" s="58" t="s">
        <v>41</v>
      </c>
      <c r="B15" s="226">
        <f>+'[1]Podklady QZ'!B261</f>
        <v>0</v>
      </c>
      <c r="C15" s="243">
        <f>+'[1]Podklady QZ'!C261</f>
        <v>0</v>
      </c>
      <c r="D15" s="244">
        <f>+'[1]Podklady QZ'!D261</f>
        <v>0</v>
      </c>
      <c r="E15" s="243">
        <f>+'[1]Podklady QZ'!E261</f>
        <v>0</v>
      </c>
      <c r="F15" s="244">
        <f>+'[1]Podklady QZ'!F261</f>
        <v>0</v>
      </c>
      <c r="G15" s="74">
        <f>+'[1]Podklady QZ'!G261</f>
        <v>0</v>
      </c>
      <c r="H15" s="244">
        <f>+'[1]Podklady QZ'!H261</f>
        <v>0</v>
      </c>
      <c r="I15" s="74">
        <f>+'[1]Podklady QZ'!I261</f>
        <v>0</v>
      </c>
      <c r="J15" s="130"/>
      <c r="K15" s="305"/>
      <c r="L15" s="130"/>
      <c r="M15" s="304"/>
    </row>
    <row r="16" spans="1:15" x14ac:dyDescent="0.2">
      <c r="A16" s="58" t="s">
        <v>84</v>
      </c>
      <c r="B16" s="226">
        <f>+'[1]Podklady QZ'!B262</f>
        <v>0</v>
      </c>
      <c r="C16" s="243">
        <f>+'[1]Podklady QZ'!C262</f>
        <v>0</v>
      </c>
      <c r="D16" s="244">
        <f>+'[1]Podklady QZ'!D262</f>
        <v>0</v>
      </c>
      <c r="E16" s="243">
        <f>+'[1]Podklady QZ'!E262</f>
        <v>0</v>
      </c>
      <c r="F16" s="244">
        <f>+'[1]Podklady QZ'!F262</f>
        <v>0</v>
      </c>
      <c r="G16" s="74">
        <f>+'[1]Podklady QZ'!G262</f>
        <v>0</v>
      </c>
      <c r="H16" s="244">
        <f>+'[1]Podklady QZ'!H262</f>
        <v>0</v>
      </c>
      <c r="I16" s="74">
        <f>+'[1]Podklady QZ'!I262</f>
        <v>0</v>
      </c>
      <c r="J16" s="130"/>
      <c r="K16" s="305"/>
      <c r="L16" s="130"/>
      <c r="M16" s="304"/>
    </row>
    <row r="17" spans="1:13" x14ac:dyDescent="0.2">
      <c r="A17" s="58" t="s">
        <v>40</v>
      </c>
      <c r="B17" s="226">
        <f>+'[1]Podklady QZ'!B263</f>
        <v>0</v>
      </c>
      <c r="C17" s="243">
        <f>+'[1]Podklady QZ'!C263</f>
        <v>0</v>
      </c>
      <c r="D17" s="244">
        <f>+'[1]Podklady QZ'!D263</f>
        <v>0</v>
      </c>
      <c r="E17" s="243">
        <f>+'[1]Podklady QZ'!E263</f>
        <v>0</v>
      </c>
      <c r="F17" s="244">
        <f>+'[1]Podklady QZ'!F263</f>
        <v>0</v>
      </c>
      <c r="G17" s="74">
        <f>+'[1]Podklady QZ'!G263</f>
        <v>0</v>
      </c>
      <c r="H17" s="244">
        <f>+'[1]Podklady QZ'!H263</f>
        <v>0</v>
      </c>
      <c r="I17" s="74">
        <f>+'[1]Podklady QZ'!I263</f>
        <v>0</v>
      </c>
      <c r="J17" s="130"/>
      <c r="K17" s="305"/>
      <c r="L17" s="130"/>
      <c r="M17" s="304"/>
    </row>
    <row r="18" spans="1:13" x14ac:dyDescent="0.2">
      <c r="A18" s="58" t="s">
        <v>39</v>
      </c>
      <c r="B18" s="226">
        <f>+'[1]Podklady QZ'!B264</f>
        <v>0</v>
      </c>
      <c r="C18" s="243">
        <f>+'[1]Podklady QZ'!C264</f>
        <v>0</v>
      </c>
      <c r="D18" s="244">
        <f>+'[1]Podklady QZ'!D264</f>
        <v>0</v>
      </c>
      <c r="E18" s="243">
        <f>+'[1]Podklady QZ'!E264</f>
        <v>0</v>
      </c>
      <c r="F18" s="244">
        <f>+'[1]Podklady QZ'!F264</f>
        <v>0</v>
      </c>
      <c r="G18" s="74">
        <f>+'[1]Podklady QZ'!G264</f>
        <v>0</v>
      </c>
      <c r="H18" s="244">
        <f>+'[1]Podklady QZ'!H264</f>
        <v>0</v>
      </c>
      <c r="I18" s="74">
        <f>+'[1]Podklady QZ'!I264</f>
        <v>0</v>
      </c>
      <c r="J18" s="130"/>
      <c r="K18" s="305"/>
      <c r="L18" s="130"/>
      <c r="M18" s="304"/>
    </row>
    <row r="19" spans="1:13" x14ac:dyDescent="0.2">
      <c r="A19" s="58" t="s">
        <v>38</v>
      </c>
      <c r="B19" s="226">
        <f>+'[1]Podklady QZ'!B265</f>
        <v>0</v>
      </c>
      <c r="C19" s="243">
        <f>+'[1]Podklady QZ'!C265</f>
        <v>0</v>
      </c>
      <c r="D19" s="244">
        <f>+'[1]Podklady QZ'!D265</f>
        <v>0</v>
      </c>
      <c r="E19" s="243">
        <f>+'[1]Podklady QZ'!E265</f>
        <v>0</v>
      </c>
      <c r="F19" s="244">
        <f>+'[1]Podklady QZ'!F265</f>
        <v>0</v>
      </c>
      <c r="G19" s="74">
        <f>+'[1]Podklady QZ'!G265</f>
        <v>0</v>
      </c>
      <c r="H19" s="244">
        <f>+'[1]Podklady QZ'!H265</f>
        <v>0</v>
      </c>
      <c r="I19" s="74">
        <f>+'[1]Podklady QZ'!I265</f>
        <v>0</v>
      </c>
      <c r="J19" s="130"/>
      <c r="K19" s="305"/>
      <c r="L19" s="130"/>
      <c r="M19" s="304"/>
    </row>
    <row r="20" spans="1:13" x14ac:dyDescent="0.2">
      <c r="A20" s="58" t="s">
        <v>37</v>
      </c>
      <c r="B20" s="226">
        <f>+'[1]Podklady QZ'!B266</f>
        <v>62818</v>
      </c>
      <c r="C20" s="243">
        <f>+'[1]Podklady QZ'!C266</f>
        <v>0.24888797276272404</v>
      </c>
      <c r="D20" s="244">
        <f>+'[1]Podklady QZ'!D266</f>
        <v>72883</v>
      </c>
      <c r="E20" s="243">
        <f>+'[1]Podklady QZ'!E266</f>
        <v>0.33233647582061288</v>
      </c>
      <c r="F20" s="244">
        <f>+'[1]Podklady QZ'!F266</f>
        <v>81439</v>
      </c>
      <c r="G20" s="74">
        <f>+'[1]Podklady QZ'!G266</f>
        <v>0.28954626935322375</v>
      </c>
      <c r="H20" s="244">
        <f>+'[1]Podklady QZ'!H266</f>
        <v>217140</v>
      </c>
      <c r="I20" s="74">
        <f>+'[1]Podklady QZ'!I266</f>
        <v>0.28838042563191074</v>
      </c>
      <c r="J20" s="130"/>
      <c r="K20" s="305"/>
      <c r="L20" s="130"/>
      <c r="M20" s="304"/>
    </row>
    <row r="21" spans="1:13" x14ac:dyDescent="0.2">
      <c r="A21" s="58" t="s">
        <v>36</v>
      </c>
      <c r="B21" s="226">
        <f>+'[1]Podklady QZ'!B267</f>
        <v>0</v>
      </c>
      <c r="C21" s="243">
        <f>+'[1]Podklady QZ'!C267</f>
        <v>0</v>
      </c>
      <c r="D21" s="244">
        <f>+'[1]Podklady QZ'!D267</f>
        <v>0</v>
      </c>
      <c r="E21" s="243">
        <f>+'[1]Podklady QZ'!E267</f>
        <v>0</v>
      </c>
      <c r="F21" s="244">
        <f>+'[1]Podklady QZ'!F267</f>
        <v>0</v>
      </c>
      <c r="G21" s="74">
        <f>+'[1]Podklady QZ'!G267</f>
        <v>0</v>
      </c>
      <c r="H21" s="244">
        <f>+'[1]Podklady QZ'!H267</f>
        <v>0</v>
      </c>
      <c r="I21" s="74">
        <f>+'[1]Podklady QZ'!I267</f>
        <v>0</v>
      </c>
      <c r="J21" s="130"/>
      <c r="K21" s="305"/>
      <c r="L21" s="130"/>
      <c r="M21" s="304"/>
    </row>
    <row r="22" spans="1:13" x14ac:dyDescent="0.2">
      <c r="A22" s="58" t="s">
        <v>3</v>
      </c>
      <c r="B22" s="226">
        <f>+'[1]Podklady QZ'!B268</f>
        <v>0</v>
      </c>
      <c r="C22" s="243">
        <f>+'[1]Podklady QZ'!C268</f>
        <v>0</v>
      </c>
      <c r="D22" s="244">
        <f>+'[1]Podklady QZ'!D268</f>
        <v>0</v>
      </c>
      <c r="E22" s="243">
        <f>+'[1]Podklady QZ'!E268</f>
        <v>0</v>
      </c>
      <c r="F22" s="244">
        <f>+'[1]Podklady QZ'!F268</f>
        <v>0</v>
      </c>
      <c r="G22" s="74">
        <f>+'[1]Podklady QZ'!G268</f>
        <v>0</v>
      </c>
      <c r="H22" s="244">
        <f>+'[1]Podklady QZ'!H268</f>
        <v>0</v>
      </c>
      <c r="I22" s="74">
        <f>+'[1]Podklady QZ'!I268</f>
        <v>0</v>
      </c>
      <c r="J22" s="130"/>
      <c r="K22" s="305"/>
      <c r="L22" s="130"/>
      <c r="M22" s="304"/>
    </row>
    <row r="23" spans="1:13" x14ac:dyDescent="0.2">
      <c r="A23" s="58" t="s">
        <v>35</v>
      </c>
      <c r="B23" s="226">
        <f>+'[1]Podklady QZ'!B269</f>
        <v>209.626</v>
      </c>
      <c r="C23" s="243">
        <f>+'[1]Podklady QZ'!C269</f>
        <v>3.6371718666336768E-2</v>
      </c>
      <c r="D23" s="244">
        <f>+'[1]Podklady QZ'!D269</f>
        <v>388.71000000000004</v>
      </c>
      <c r="E23" s="243">
        <f>+'[1]Podklady QZ'!E269</f>
        <v>4.403260299846725E-2</v>
      </c>
      <c r="F23" s="244">
        <f>+'[1]Podklady QZ'!F269</f>
        <v>302.88800000000003</v>
      </c>
      <c r="G23" s="74">
        <f>+'[1]Podklady QZ'!G269</f>
        <v>4.32056834628224E-2</v>
      </c>
      <c r="H23" s="244">
        <f>+'[1]Podklady QZ'!H269</f>
        <v>901.22400000000005</v>
      </c>
      <c r="I23" s="74">
        <f>+'[1]Podklady QZ'!I269</f>
        <v>4.1720271915232157E-2</v>
      </c>
      <c r="J23" s="130"/>
      <c r="K23" s="305"/>
      <c r="L23" s="130"/>
      <c r="M23" s="304"/>
    </row>
    <row r="24" spans="1:13" x14ac:dyDescent="0.2">
      <c r="A24" s="228" t="s">
        <v>34</v>
      </c>
      <c r="B24" s="229">
        <f>+'[1]Podklady QZ'!B270</f>
        <v>258408.02599999998</v>
      </c>
      <c r="C24" s="230">
        <f>+'[1]Podklady QZ'!C270</f>
        <v>0.17084295779710207</v>
      </c>
      <c r="D24" s="231">
        <f>+'[1]Podklady QZ'!D270</f>
        <v>387863.93300000002</v>
      </c>
      <c r="E24" s="230">
        <f>+'[1]Podklady QZ'!E270</f>
        <v>0.16189710044353095</v>
      </c>
      <c r="F24" s="231">
        <f>+'[1]Podklady QZ'!F270</f>
        <v>471970.98699999996</v>
      </c>
      <c r="G24" s="230">
        <f>+'[1]Podklady QZ'!G270</f>
        <v>0.15711613698918486</v>
      </c>
      <c r="H24" s="231">
        <f>+'[1]Podklady QZ'!H270</f>
        <v>1118242.946</v>
      </c>
      <c r="I24" s="230">
        <f>+'[1]Podklady QZ'!I270</f>
        <v>0.16177690748809753</v>
      </c>
      <c r="J24" s="130"/>
      <c r="K24" s="305"/>
      <c r="L24" s="130"/>
      <c r="M24" s="176"/>
    </row>
    <row r="25" spans="1:13" ht="13.5" customHeight="1" x14ac:dyDescent="0.2">
      <c r="A25" s="307" t="s">
        <v>212</v>
      </c>
      <c r="B25" s="214">
        <f>+'[1]Podklady QZ'!B271</f>
        <v>841366.88799999992</v>
      </c>
      <c r="C25" s="201">
        <f>+'[1]Podklady QZ'!C271</f>
        <v>0.17472009451571596</v>
      </c>
      <c r="D25" s="64">
        <f>+'[1]Podklady QZ'!D271</f>
        <v>1309681.7649999999</v>
      </c>
      <c r="E25" s="201">
        <f>+'[1]Podklady QZ'!E271</f>
        <v>0.18397898177842056</v>
      </c>
      <c r="F25" s="64">
        <f>+'[1]Podklady QZ'!F271</f>
        <v>1614180.648</v>
      </c>
      <c r="G25" s="201">
        <f>+'[1]Podklady QZ'!G271</f>
        <v>0.18179381695457084</v>
      </c>
      <c r="H25" s="64">
        <f>+'[1]Podklady QZ'!H271</f>
        <v>3765229.301</v>
      </c>
      <c r="I25" s="201">
        <f>+'[1]Podklady QZ'!I271</f>
        <v>0.18090457108194369</v>
      </c>
      <c r="J25" s="130"/>
      <c r="K25" s="130"/>
      <c r="L25" s="130"/>
      <c r="M25" s="130"/>
    </row>
    <row r="26" spans="1:13" ht="12.75" customHeight="1" x14ac:dyDescent="0.2">
      <c r="A26" s="58" t="s">
        <v>29</v>
      </c>
      <c r="B26" s="226">
        <f>+'[1]Podklady QZ'!B272</f>
        <v>24136.179</v>
      </c>
      <c r="C26" s="74">
        <f>+'[1]Podklady QZ'!C272</f>
        <v>1.5590970209301116E-2</v>
      </c>
      <c r="D26" s="34">
        <f>+'[1]Podklady QZ'!D272</f>
        <v>41401.021999999997</v>
      </c>
      <c r="E26" s="74">
        <f>+'[1]Podklady QZ'!E272</f>
        <v>2.0116288166440958E-2</v>
      </c>
      <c r="F26" s="34">
        <f>+'[1]Podklady QZ'!F272</f>
        <v>55290.014000000003</v>
      </c>
      <c r="G26" s="74">
        <f>+'[1]Podklady QZ'!G272</f>
        <v>2.4056058170146194E-2</v>
      </c>
      <c r="H26" s="34">
        <f>+'[1]Podklady QZ'!H272</f>
        <v>120827.215</v>
      </c>
      <c r="I26" s="74">
        <f>+'[1]Podklady QZ'!I272</f>
        <v>2.0463394980926773E-2</v>
      </c>
      <c r="J26" s="130"/>
      <c r="K26" s="130"/>
      <c r="L26" s="130"/>
      <c r="M26" s="130"/>
    </row>
    <row r="27" spans="1:13" ht="12.75" customHeight="1" x14ac:dyDescent="0.2">
      <c r="A27" s="58" t="s">
        <v>0</v>
      </c>
      <c r="B27" s="226">
        <f>+'[1]Podklady QZ'!B273</f>
        <v>1459.6389999999999</v>
      </c>
      <c r="C27" s="243">
        <f>+'[1]Podklady QZ'!C273</f>
        <v>1.1483580503928312E-2</v>
      </c>
      <c r="D27" s="244">
        <f>+'[1]Podklady QZ'!D273</f>
        <v>2784.848</v>
      </c>
      <c r="E27" s="243">
        <f>+'[1]Podklady QZ'!E273</f>
        <v>1.3869888691330278E-2</v>
      </c>
      <c r="F27" s="244">
        <f>+'[1]Podklady QZ'!F273</f>
        <v>3475.4549999999999</v>
      </c>
      <c r="G27" s="74">
        <f>+'[1]Podklady QZ'!G273</f>
        <v>1.55386914245839E-2</v>
      </c>
      <c r="H27" s="244">
        <f>+'[1]Podklady QZ'!H273</f>
        <v>7719.942</v>
      </c>
      <c r="I27" s="74">
        <f>+'[1]Podklady QZ'!I273</f>
        <v>1.3996687535721395E-2</v>
      </c>
      <c r="J27" s="130"/>
      <c r="K27" s="130"/>
      <c r="L27" s="130"/>
      <c r="M27" s="130"/>
    </row>
    <row r="28" spans="1:13" ht="12.75" customHeight="1" x14ac:dyDescent="0.2">
      <c r="A28" s="58" t="s">
        <v>1</v>
      </c>
      <c r="B28" s="226">
        <f>+'[1]Podklady QZ'!B274</f>
        <v>21206.769</v>
      </c>
      <c r="C28" s="243">
        <f>+'[1]Podklady QZ'!C274</f>
        <v>0.54649382907763844</v>
      </c>
      <c r="D28" s="244">
        <f>+'[1]Podklady QZ'!D274</f>
        <v>36621.705000000002</v>
      </c>
      <c r="E28" s="243">
        <f>+'[1]Podklady QZ'!E274</f>
        <v>0.54887735077780797</v>
      </c>
      <c r="F28" s="244">
        <f>+'[1]Podklady QZ'!F274</f>
        <v>46548.866999999998</v>
      </c>
      <c r="G28" s="74">
        <f>+'[1]Podklady QZ'!G274</f>
        <v>0.53066176158342826</v>
      </c>
      <c r="H28" s="244">
        <f>+'[1]Podklady QZ'!H274</f>
        <v>104377.341</v>
      </c>
      <c r="I28" s="74">
        <f>+'[1]Podklady QZ'!I274</f>
        <v>0.54013021889151025</v>
      </c>
      <c r="J28" s="130"/>
      <c r="K28" s="130"/>
      <c r="L28" s="130"/>
      <c r="M28" s="130"/>
    </row>
    <row r="29" spans="1:13" ht="12.75" customHeight="1" x14ac:dyDescent="0.2">
      <c r="A29" s="58" t="s">
        <v>2</v>
      </c>
      <c r="B29" s="226">
        <f>+'[1]Podklady QZ'!B275</f>
        <v>2808.1689999999999</v>
      </c>
      <c r="C29" s="243">
        <f>+'[1]Podklady QZ'!C275</f>
        <v>9.9166738765398985E-2</v>
      </c>
      <c r="D29" s="244">
        <f>+'[1]Podklady QZ'!D275</f>
        <v>4505.1769999999997</v>
      </c>
      <c r="E29" s="243">
        <f>+'[1]Podklady QZ'!E275</f>
        <v>9.6090634158978575E-2</v>
      </c>
      <c r="F29" s="244">
        <f>+'[1]Podklady QZ'!F275</f>
        <v>5803.4489999999996</v>
      </c>
      <c r="G29" s="74">
        <f>+'[1]Podklady QZ'!G275</f>
        <v>0.11263909915567193</v>
      </c>
      <c r="H29" s="244">
        <f>+'[1]Podklady QZ'!H275</f>
        <v>13116.794999999998</v>
      </c>
      <c r="I29" s="74">
        <f>+'[1]Podklady QZ'!I275</f>
        <v>0.10350612289674392</v>
      </c>
      <c r="J29" s="130"/>
      <c r="K29" s="130"/>
      <c r="L29" s="130"/>
    </row>
    <row r="30" spans="1:13" x14ac:dyDescent="0.2">
      <c r="A30" s="58" t="s">
        <v>6</v>
      </c>
      <c r="B30" s="226">
        <f>+'[1]Podklady QZ'!B276</f>
        <v>176</v>
      </c>
      <c r="C30" s="243">
        <f>+'[1]Podklady QZ'!C276</f>
        <v>1.0196547136291046E-2</v>
      </c>
      <c r="D30" s="244">
        <f>+'[1]Podklady QZ'!D276</f>
        <v>273</v>
      </c>
      <c r="E30" s="243">
        <f>+'[1]Podklady QZ'!E276</f>
        <v>1.3559157711083058E-2</v>
      </c>
      <c r="F30" s="244">
        <f>+'[1]Podklady QZ'!F276</f>
        <v>327</v>
      </c>
      <c r="G30" s="74">
        <f>+'[1]Podklady QZ'!G276</f>
        <v>1.2688716033480985E-2</v>
      </c>
      <c r="H30" s="244">
        <f>+'[1]Podklady QZ'!H276</f>
        <v>776</v>
      </c>
      <c r="I30" s="74">
        <f>+'[1]Podklady QZ'!I276</f>
        <v>1.2285154650782766E-2</v>
      </c>
      <c r="J30" s="130"/>
      <c r="K30" s="130"/>
      <c r="L30" s="130"/>
    </row>
    <row r="31" spans="1:13" x14ac:dyDescent="0.2">
      <c r="A31" s="58" t="s">
        <v>28</v>
      </c>
      <c r="B31" s="226">
        <f>+'[1]Podklady QZ'!B277</f>
        <v>480785.55800000002</v>
      </c>
      <c r="C31" s="243">
        <f>+'[1]Podklady QZ'!C277</f>
        <v>0.25985535385981839</v>
      </c>
      <c r="D31" s="244">
        <f>+'[1]Podklady QZ'!D277</f>
        <v>718887.55799999996</v>
      </c>
      <c r="E31" s="243">
        <f>+'[1]Podklady QZ'!E277</f>
        <v>0.25290688390838978</v>
      </c>
      <c r="F31" s="244">
        <f>+'[1]Podklady QZ'!F277</f>
        <v>872052.09200000006</v>
      </c>
      <c r="G31" s="74">
        <f>+'[1]Podklady QZ'!G277</f>
        <v>0.23360651376311473</v>
      </c>
      <c r="H31" s="244">
        <f>+'[1]Podklady QZ'!H277</f>
        <v>2071725.2080000001</v>
      </c>
      <c r="I31" s="74">
        <f>+'[1]Podklady QZ'!I277</f>
        <v>0.24588169757628625</v>
      </c>
      <c r="J31" s="130"/>
      <c r="K31" s="130"/>
      <c r="L31" s="130"/>
    </row>
    <row r="32" spans="1:13" x14ac:dyDescent="0.2">
      <c r="A32" s="58" t="s">
        <v>5</v>
      </c>
      <c r="B32" s="226">
        <f>+'[1]Podklady QZ'!B278</f>
        <v>299695.50399999996</v>
      </c>
      <c r="C32" s="243">
        <f>+'[1]Podklady QZ'!C278</f>
        <v>0.27310165249224333</v>
      </c>
      <c r="D32" s="244">
        <f>+'[1]Podklady QZ'!D278</f>
        <v>487820.70400000009</v>
      </c>
      <c r="E32" s="243">
        <f>+'[1]Podklady QZ'!E278</f>
        <v>0.28598816712091296</v>
      </c>
      <c r="F32" s="244">
        <f>+'[1]Podklady QZ'!F278</f>
        <v>606696.44500000007</v>
      </c>
      <c r="G32" s="74">
        <f>+'[1]Podklady QZ'!G278</f>
        <v>0.27259570637605557</v>
      </c>
      <c r="H32" s="244">
        <f>+'[1]Podklady QZ'!H278</f>
        <v>1394212.6530000002</v>
      </c>
      <c r="I32" s="74">
        <f>+'[1]Podklady QZ'!I278</f>
        <v>0.27724880559383924</v>
      </c>
      <c r="J32" s="130"/>
      <c r="K32" s="130"/>
      <c r="L32" s="130"/>
    </row>
    <row r="33" spans="1:12" ht="12.75" thickBot="1" x14ac:dyDescent="0.25">
      <c r="A33" s="59" t="s">
        <v>3</v>
      </c>
      <c r="B33" s="227">
        <f>+'[1]Podklady QZ'!B279</f>
        <v>11099.07</v>
      </c>
      <c r="C33" s="75">
        <f>+'[1]Podklady QZ'!C279</f>
        <v>0.10243326900846401</v>
      </c>
      <c r="D33" s="44">
        <f>+'[1]Podklady QZ'!D279</f>
        <v>17387.751</v>
      </c>
      <c r="E33" s="75">
        <f>+'[1]Podklady QZ'!E279</f>
        <v>9.7791431454837111E-2</v>
      </c>
      <c r="F33" s="44">
        <f>+'[1]Podklady QZ'!F279</f>
        <v>23987.326000000001</v>
      </c>
      <c r="G33" s="75">
        <f>+'[1]Podklady QZ'!G279</f>
        <v>0.10272863362752804</v>
      </c>
      <c r="H33" s="44">
        <f>+'[1]Podklady QZ'!H279</f>
        <v>52474.146999999997</v>
      </c>
      <c r="I33" s="75">
        <f>+'[1]Podklady QZ'!I279</f>
        <v>0.10097775865931069</v>
      </c>
      <c r="J33" s="130"/>
      <c r="K33" s="130"/>
      <c r="L33" s="130"/>
    </row>
    <row r="34" spans="1:12" ht="15" customHeight="1" x14ac:dyDescent="0.2">
      <c r="A34" s="308" t="s">
        <v>267</v>
      </c>
      <c r="B34" s="308"/>
      <c r="C34" s="308"/>
      <c r="D34" s="308"/>
      <c r="E34" s="309"/>
      <c r="F34" s="14"/>
      <c r="H34" s="13"/>
      <c r="I34" s="4" t="s">
        <v>87</v>
      </c>
    </row>
    <row r="35" spans="1:12" x14ac:dyDescent="0.2">
      <c r="A35" s="121"/>
      <c r="B35" s="121"/>
      <c r="C35" s="121"/>
      <c r="D35" s="121"/>
    </row>
    <row r="36" spans="1:12" x14ac:dyDescent="0.2">
      <c r="B36" s="130"/>
      <c r="D36" s="130"/>
      <c r="F36" s="130"/>
      <c r="G36" s="187" t="s">
        <v>192</v>
      </c>
      <c r="H36" s="232">
        <f>+'[1]Podklady QZ'!L248</f>
        <v>4.9286923400618375E-2</v>
      </c>
    </row>
    <row r="37" spans="1:12" x14ac:dyDescent="0.2">
      <c r="B37" s="130"/>
      <c r="C37" s="130"/>
      <c r="D37" s="130"/>
      <c r="E37" s="130"/>
      <c r="F37" s="130"/>
      <c r="G37" s="187" t="s">
        <v>190</v>
      </c>
      <c r="H37" s="232">
        <f>+'[1]Podklady QZ'!L249</f>
        <v>3.6055001847827867E-2</v>
      </c>
    </row>
    <row r="38" spans="1:12" x14ac:dyDescent="0.2">
      <c r="B38" s="130"/>
      <c r="C38" s="130"/>
      <c r="D38" s="130"/>
      <c r="E38" s="130"/>
      <c r="F38" s="130"/>
      <c r="G38" s="187" t="s">
        <v>191</v>
      </c>
      <c r="H38" s="232">
        <f>+'[1]Podklady QZ'!L250</f>
        <v>4.7212060785624045E-2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{4105871A-071C-47A5-A9BE-95384CA2BB68}</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{491E1478-57B9-432F-9F36-9D96C6885988}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4105871A-071C-47A5-A9BE-95384CA2BB68}">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491E1478-57B9-432F-9F36-9D96C6885988}">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customWidth="1"/>
    <col min="4" max="4" width="14.42578125" style="125" customWidth="1"/>
    <col min="5" max="5" width="8" style="125" customWidth="1"/>
    <col min="6" max="6" width="14.42578125" style="125" customWidth="1"/>
    <col min="7" max="7" width="8" style="125" customWidth="1"/>
    <col min="8" max="8" width="14.42578125" style="125" customWidth="1"/>
    <col min="9" max="9" width="8" style="125" customWidth="1"/>
    <col min="10" max="10" width="14.42578125" style="125" customWidth="1"/>
    <col min="11" max="11" width="8" style="125" customWidth="1"/>
    <col min="12" max="12" width="14.42578125" style="125" customWidth="1"/>
    <col min="13" max="13" width="8" style="125" customWidth="1"/>
    <col min="14" max="26" width="9.140625" style="125" customWidth="1"/>
    <col min="27" max="16384" width="9.140625" style="125"/>
  </cols>
  <sheetData>
    <row r="1" spans="1:21" ht="18.75" x14ac:dyDescent="0.3">
      <c r="A1" s="167" t="s">
        <v>56</v>
      </c>
      <c r="B1" s="176"/>
      <c r="C1" s="176"/>
      <c r="D1" s="176"/>
      <c r="E1" s="176"/>
      <c r="F1" s="176"/>
      <c r="G1" s="176"/>
      <c r="H1" s="176"/>
      <c r="I1" s="176"/>
      <c r="J1" s="176"/>
      <c r="K1" s="176"/>
      <c r="L1" s="176"/>
      <c r="M1" s="168" t="str">
        <f>Obsah!$A$1</f>
        <v>IV. čtvrtletí 2018</v>
      </c>
      <c r="N1" s="179"/>
      <c r="O1" s="176"/>
    </row>
    <row r="2" spans="1:21" ht="7.5" customHeight="1" x14ac:dyDescent="0.3">
      <c r="A2" s="167"/>
      <c r="B2" s="176"/>
      <c r="C2" s="176"/>
      <c r="D2" s="176"/>
      <c r="E2" s="176"/>
      <c r="F2" s="176"/>
      <c r="G2" s="176"/>
      <c r="H2" s="176"/>
      <c r="I2" s="176"/>
      <c r="J2" s="176"/>
      <c r="K2" s="176"/>
      <c r="L2" s="176"/>
      <c r="M2" s="176"/>
      <c r="N2" s="179"/>
      <c r="O2" s="176"/>
    </row>
    <row r="3" spans="1:21" x14ac:dyDescent="0.2">
      <c r="A3" s="56"/>
      <c r="B3" s="373"/>
      <c r="C3" s="373"/>
      <c r="D3" s="373"/>
      <c r="E3" s="373"/>
      <c r="F3" s="373"/>
      <c r="G3" s="374"/>
      <c r="H3" s="375"/>
      <c r="I3" s="373"/>
      <c r="J3" s="373"/>
      <c r="K3" s="373"/>
      <c r="L3" s="373"/>
      <c r="M3" s="373"/>
      <c r="N3" s="84"/>
    </row>
    <row r="4" spans="1:21" ht="13.5" customHeight="1" x14ac:dyDescent="0.2">
      <c r="A4" s="56"/>
      <c r="B4" s="376"/>
      <c r="C4" s="377"/>
      <c r="D4" s="377"/>
      <c r="E4" s="377"/>
      <c r="F4" s="377"/>
      <c r="G4" s="378"/>
      <c r="H4" s="376"/>
      <c r="I4" s="377"/>
      <c r="J4" s="377"/>
      <c r="K4" s="377"/>
      <c r="L4" s="377"/>
      <c r="M4" s="377"/>
      <c r="N4" s="85"/>
    </row>
    <row r="5" spans="1:21" x14ac:dyDescent="0.2">
      <c r="A5" s="26"/>
      <c r="B5" s="371"/>
      <c r="C5" s="379"/>
      <c r="D5" s="371"/>
      <c r="E5" s="379"/>
      <c r="F5" s="371"/>
      <c r="G5" s="379"/>
      <c r="H5" s="371"/>
      <c r="I5" s="379"/>
      <c r="J5" s="371"/>
      <c r="K5" s="379"/>
      <c r="L5" s="371"/>
      <c r="M5" s="372"/>
      <c r="N5" s="86"/>
    </row>
    <row r="6" spans="1:21" x14ac:dyDescent="0.2">
      <c r="A6" s="24"/>
      <c r="B6" s="96"/>
      <c r="C6" s="61"/>
      <c r="D6" s="61"/>
      <c r="E6" s="61"/>
      <c r="F6" s="61"/>
      <c r="G6" s="61"/>
      <c r="H6" s="61"/>
      <c r="I6" s="61"/>
      <c r="J6" s="61"/>
      <c r="K6" s="61"/>
      <c r="L6" s="61"/>
      <c r="M6" s="81"/>
      <c r="N6" s="86"/>
    </row>
    <row r="7" spans="1:21" x14ac:dyDescent="0.2">
      <c r="A7" s="366"/>
      <c r="B7" s="382"/>
      <c r="C7" s="383"/>
      <c r="D7" s="383"/>
      <c r="E7" s="383"/>
      <c r="F7" s="383"/>
      <c r="G7" s="384"/>
      <c r="H7" s="382"/>
      <c r="I7" s="383"/>
      <c r="J7" s="383"/>
      <c r="K7" s="383"/>
      <c r="L7" s="383"/>
      <c r="M7" s="383"/>
      <c r="N7" s="87"/>
    </row>
    <row r="8" spans="1:21" x14ac:dyDescent="0.2">
      <c r="A8" s="361"/>
      <c r="B8" s="63"/>
      <c r="C8" s="78"/>
      <c r="D8" s="64"/>
      <c r="E8" s="78"/>
      <c r="F8" s="64"/>
      <c r="G8" s="78"/>
      <c r="H8" s="63"/>
      <c r="I8" s="78"/>
      <c r="J8" s="64"/>
      <c r="K8" s="78"/>
      <c r="L8" s="64"/>
      <c r="M8" s="78"/>
      <c r="N8" s="88"/>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373"/>
      <c r="C18" s="373"/>
      <c r="D18" s="373"/>
      <c r="E18" s="373"/>
      <c r="F18" s="373"/>
      <c r="G18" s="374"/>
      <c r="H18" s="13"/>
      <c r="I18" s="13"/>
      <c r="J18" s="13"/>
      <c r="K18" s="13"/>
      <c r="L18" s="13"/>
      <c r="M18" s="13"/>
      <c r="N18" s="179"/>
      <c r="O18" s="176"/>
      <c r="P18" s="92"/>
      <c r="Q18" s="70"/>
      <c r="R18" s="14"/>
      <c r="S18" s="14"/>
      <c r="T18" s="14"/>
    </row>
    <row r="19" spans="1:20" x14ac:dyDescent="0.2">
      <c r="A19" s="68"/>
      <c r="B19" s="385"/>
      <c r="C19" s="386"/>
      <c r="D19" s="386"/>
      <c r="E19" s="386"/>
      <c r="F19" s="386"/>
      <c r="G19" s="386"/>
      <c r="H19" s="179"/>
      <c r="I19" s="180"/>
      <c r="J19" s="181"/>
      <c r="K19" s="83"/>
      <c r="L19" s="181"/>
      <c r="M19" s="182"/>
      <c r="N19" s="179"/>
      <c r="O19" s="176"/>
      <c r="P19" s="92"/>
      <c r="Q19" s="70"/>
      <c r="R19" s="14"/>
      <c r="S19" s="14"/>
      <c r="T19" s="14"/>
    </row>
    <row r="20" spans="1:20" x14ac:dyDescent="0.2">
      <c r="A20" s="69"/>
      <c r="B20" s="372"/>
      <c r="C20" s="379"/>
      <c r="D20" s="372"/>
      <c r="E20" s="379"/>
      <c r="F20" s="372"/>
      <c r="G20" s="379"/>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380"/>
      <c r="B22" s="382"/>
      <c r="C22" s="383"/>
      <c r="D22" s="383"/>
      <c r="E22" s="383"/>
      <c r="F22" s="383"/>
      <c r="G22" s="383"/>
      <c r="H22" s="179"/>
      <c r="I22" s="180"/>
      <c r="J22" s="181"/>
      <c r="K22" s="83"/>
      <c r="L22" s="181"/>
      <c r="M22" s="182"/>
      <c r="N22" s="179"/>
      <c r="O22" s="176"/>
      <c r="P22" s="92"/>
      <c r="Q22" s="70"/>
      <c r="R22" s="14"/>
      <c r="S22" s="14"/>
      <c r="T22" s="14"/>
    </row>
    <row r="23" spans="1:20" x14ac:dyDescent="0.2">
      <c r="A23" s="381"/>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4" ht="18.75" x14ac:dyDescent="0.3">
      <c r="A1" s="167" t="s">
        <v>57</v>
      </c>
      <c r="M1" s="168" t="str">
        <f>Obsah!$A$1</f>
        <v>IV. čtvrtletí 2018</v>
      </c>
    </row>
    <row r="2" spans="1:24" ht="7.5" customHeight="1" x14ac:dyDescent="0.2"/>
    <row r="3" spans="1:24" x14ac:dyDescent="0.2">
      <c r="A3" s="56"/>
      <c r="B3" s="373"/>
      <c r="C3" s="373"/>
      <c r="D3" s="373"/>
      <c r="E3" s="373"/>
      <c r="F3" s="373"/>
      <c r="G3" s="374"/>
      <c r="H3" s="375"/>
      <c r="I3" s="373"/>
      <c r="J3" s="373"/>
      <c r="K3" s="373"/>
      <c r="L3" s="373"/>
      <c r="M3" s="373"/>
      <c r="N3" s="15"/>
    </row>
    <row r="4" spans="1:24" x14ac:dyDescent="0.2">
      <c r="A4" s="56"/>
      <c r="B4" s="376"/>
      <c r="C4" s="377"/>
      <c r="D4" s="377"/>
      <c r="E4" s="377"/>
      <c r="F4" s="377"/>
      <c r="G4" s="378"/>
      <c r="H4" s="376"/>
      <c r="I4" s="377"/>
      <c r="J4" s="377"/>
      <c r="K4" s="377"/>
      <c r="L4" s="377"/>
      <c r="M4" s="377"/>
      <c r="N4" s="71"/>
    </row>
    <row r="5" spans="1:24" x14ac:dyDescent="0.2">
      <c r="A5" s="26"/>
      <c r="B5" s="371"/>
      <c r="C5" s="379"/>
      <c r="D5" s="371"/>
      <c r="E5" s="379"/>
      <c r="F5" s="371"/>
      <c r="G5" s="379"/>
      <c r="H5" s="371"/>
      <c r="I5" s="379"/>
      <c r="J5" s="371"/>
      <c r="K5" s="379"/>
      <c r="L5" s="371"/>
      <c r="M5" s="372"/>
      <c r="N5" s="91"/>
    </row>
    <row r="6" spans="1:24" x14ac:dyDescent="0.2">
      <c r="A6" s="24"/>
      <c r="B6" s="96"/>
      <c r="C6" s="61"/>
      <c r="D6" s="61"/>
      <c r="E6" s="61"/>
      <c r="F6" s="61"/>
      <c r="G6" s="61"/>
      <c r="H6" s="61"/>
      <c r="I6" s="61"/>
      <c r="J6" s="61"/>
      <c r="K6" s="61"/>
      <c r="L6" s="61"/>
      <c r="M6" s="62"/>
      <c r="N6" s="91"/>
    </row>
    <row r="7" spans="1:24" x14ac:dyDescent="0.2">
      <c r="A7" s="366"/>
      <c r="B7" s="382"/>
      <c r="C7" s="383"/>
      <c r="D7" s="383"/>
      <c r="E7" s="383"/>
      <c r="F7" s="383"/>
      <c r="G7" s="384"/>
      <c r="H7" s="382"/>
      <c r="I7" s="383"/>
      <c r="J7" s="383"/>
      <c r="K7" s="383"/>
      <c r="L7" s="383"/>
      <c r="M7" s="383"/>
      <c r="N7" s="72"/>
    </row>
    <row r="8" spans="1:24" x14ac:dyDescent="0.2">
      <c r="A8" s="361"/>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373"/>
      <c r="C18" s="373"/>
      <c r="D18" s="373"/>
      <c r="E18" s="373"/>
      <c r="F18" s="373"/>
      <c r="G18" s="374"/>
      <c r="H18" s="176"/>
      <c r="I18" s="176"/>
      <c r="J18" s="176"/>
      <c r="K18" s="176"/>
      <c r="L18" s="176"/>
      <c r="M18" s="176"/>
      <c r="N18" s="179"/>
      <c r="O18" s="176"/>
    </row>
    <row r="19" spans="1:15" x14ac:dyDescent="0.2">
      <c r="A19" s="68"/>
      <c r="B19" s="385"/>
      <c r="C19" s="386"/>
      <c r="D19" s="386"/>
      <c r="E19" s="386"/>
      <c r="F19" s="386"/>
      <c r="G19" s="386"/>
      <c r="H19" s="179"/>
      <c r="I19" s="180"/>
      <c r="J19" s="181"/>
      <c r="K19" s="83"/>
      <c r="L19" s="181"/>
      <c r="M19" s="182"/>
      <c r="N19" s="179"/>
      <c r="O19" s="176"/>
    </row>
    <row r="20" spans="1:15" x14ac:dyDescent="0.2">
      <c r="A20" s="69"/>
      <c r="B20" s="372"/>
      <c r="C20" s="379"/>
      <c r="D20" s="372"/>
      <c r="E20" s="379"/>
      <c r="F20" s="372"/>
      <c r="G20" s="379"/>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380"/>
      <c r="B22" s="382"/>
      <c r="C22" s="383"/>
      <c r="D22" s="383"/>
      <c r="E22" s="383"/>
      <c r="F22" s="383"/>
      <c r="G22" s="383"/>
      <c r="H22" s="179"/>
      <c r="I22" s="180"/>
      <c r="J22" s="181"/>
      <c r="K22" s="83"/>
      <c r="L22" s="181"/>
      <c r="M22" s="182"/>
      <c r="N22" s="179"/>
      <c r="O22" s="176"/>
    </row>
    <row r="23" spans="1:15" x14ac:dyDescent="0.2">
      <c r="A23" s="381"/>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K38"/>
  <sheetViews>
    <sheetView showGridLines="0" zoomScaleNormal="100" workbookViewId="0">
      <selection activeCell="D40" sqref="D40"/>
    </sheetView>
  </sheetViews>
  <sheetFormatPr defaultRowHeight="12" x14ac:dyDescent="0.2"/>
  <cols>
    <col min="1" max="1" width="8" style="125" customWidth="1"/>
    <col min="2" max="6" width="9.140625" style="125"/>
    <col min="7" max="7" width="9.140625" style="125" customWidth="1"/>
    <col min="8" max="8" width="9.140625" style="133" customWidth="1"/>
    <col min="9" max="9" width="9.140625" style="125" customWidth="1"/>
    <col min="10" max="10" width="9" style="125" customWidth="1"/>
    <col min="11" max="11" width="9.140625" style="125" customWidth="1"/>
    <col min="12" max="16384" width="9.140625" style="125"/>
  </cols>
  <sheetData>
    <row r="1" spans="1:11" ht="12.75" x14ac:dyDescent="0.2">
      <c r="A1" s="132" t="str">
        <f>Titulní!A30</f>
        <v>IV. čtvrtletí 2018</v>
      </c>
    </row>
    <row r="3" spans="1:11" x14ac:dyDescent="0.2">
      <c r="A3" s="134"/>
      <c r="B3" s="134"/>
      <c r="C3" s="134"/>
      <c r="D3" s="134"/>
      <c r="E3" s="134"/>
      <c r="F3" s="134"/>
      <c r="G3" s="134"/>
      <c r="H3" s="135"/>
      <c r="I3" s="134"/>
    </row>
    <row r="4" spans="1:11" x14ac:dyDescent="0.2">
      <c r="C4" s="136"/>
      <c r="D4" s="137"/>
      <c r="E4" s="137"/>
      <c r="F4" s="137"/>
      <c r="I4" s="138"/>
      <c r="J4" s="138"/>
      <c r="K4" s="138"/>
    </row>
    <row r="5" spans="1:11" x14ac:dyDescent="0.2">
      <c r="J5" s="138"/>
      <c r="K5" s="138"/>
    </row>
    <row r="6" spans="1:11" x14ac:dyDescent="0.2">
      <c r="J6" s="138"/>
      <c r="K6" s="138"/>
    </row>
    <row r="7" spans="1:11" ht="18.75" x14ac:dyDescent="0.2">
      <c r="A7" s="139" t="s">
        <v>46</v>
      </c>
      <c r="J7" s="138"/>
      <c r="K7" s="138"/>
    </row>
    <row r="8" spans="1:11" ht="12.75" x14ac:dyDescent="0.2">
      <c r="A8" s="140"/>
      <c r="B8" s="141"/>
      <c r="C8" s="141"/>
      <c r="D8" s="141"/>
      <c r="E8" s="141"/>
      <c r="F8" s="141"/>
      <c r="G8" s="141"/>
      <c r="H8" s="142"/>
      <c r="I8" s="141"/>
      <c r="J8" s="143"/>
      <c r="K8" s="143"/>
    </row>
    <row r="9" spans="1:11" s="141" customFormat="1" ht="15.95" customHeight="1" x14ac:dyDescent="0.2">
      <c r="A9" s="144">
        <v>1</v>
      </c>
      <c r="B9" s="145" t="s">
        <v>33</v>
      </c>
      <c r="C9" s="146"/>
      <c r="D9" s="146"/>
      <c r="E9" s="146"/>
      <c r="F9" s="146"/>
      <c r="G9" s="146"/>
      <c r="H9" s="147"/>
      <c r="I9" s="148"/>
      <c r="J9" s="149"/>
      <c r="K9" s="150" t="s">
        <v>25</v>
      </c>
    </row>
    <row r="10" spans="1:11" s="141" customFormat="1" ht="15.95" customHeight="1" x14ac:dyDescent="0.2">
      <c r="A10" s="144">
        <v>2</v>
      </c>
      <c r="B10" s="145" t="s">
        <v>54</v>
      </c>
      <c r="C10" s="146"/>
      <c r="D10" s="146"/>
      <c r="E10" s="146"/>
      <c r="F10" s="146"/>
      <c r="G10" s="146"/>
      <c r="H10" s="147"/>
      <c r="I10" s="148"/>
      <c r="J10" s="149"/>
      <c r="K10" s="150" t="s">
        <v>26</v>
      </c>
    </row>
    <row r="11" spans="1:11" s="141" customFormat="1" ht="15.95" customHeight="1" x14ac:dyDescent="0.2">
      <c r="A11" s="144">
        <v>3</v>
      </c>
      <c r="B11" s="151" t="s">
        <v>81</v>
      </c>
      <c r="C11" s="152"/>
      <c r="D11" s="152"/>
      <c r="E11" s="153"/>
      <c r="F11" s="153"/>
      <c r="G11" s="153"/>
      <c r="H11" s="152"/>
      <c r="I11" s="153"/>
      <c r="J11" s="152"/>
      <c r="K11" s="150" t="s">
        <v>27</v>
      </c>
    </row>
    <row r="12" spans="1:11" s="141" customFormat="1" ht="15.95" customHeight="1" x14ac:dyDescent="0.2">
      <c r="A12" s="144" t="s">
        <v>133</v>
      </c>
      <c r="B12" s="151" t="s">
        <v>159</v>
      </c>
      <c r="C12" s="152"/>
      <c r="D12" s="152"/>
      <c r="E12" s="153"/>
      <c r="F12" s="153"/>
      <c r="G12" s="153"/>
      <c r="H12" s="152"/>
      <c r="I12" s="153"/>
      <c r="J12" s="152"/>
      <c r="K12" s="150" t="s">
        <v>162</v>
      </c>
    </row>
    <row r="13" spans="1:11" s="141" customFormat="1" ht="15.95" customHeight="1" x14ac:dyDescent="0.2">
      <c r="A13" s="144" t="s">
        <v>134</v>
      </c>
      <c r="B13" s="151" t="s">
        <v>156</v>
      </c>
      <c r="C13" s="152"/>
      <c r="D13" s="152"/>
      <c r="E13" s="153"/>
      <c r="F13" s="153"/>
      <c r="G13" s="153"/>
      <c r="H13" s="152"/>
      <c r="I13" s="153"/>
      <c r="J13" s="152"/>
      <c r="K13" s="150" t="s">
        <v>163</v>
      </c>
    </row>
    <row r="14" spans="1:11" s="141" customFormat="1" ht="15.95" customHeight="1" x14ac:dyDescent="0.2">
      <c r="A14" s="144" t="s">
        <v>135</v>
      </c>
      <c r="B14" s="151" t="s">
        <v>160</v>
      </c>
      <c r="C14" s="152"/>
      <c r="D14" s="152"/>
      <c r="E14" s="153"/>
      <c r="F14" s="153"/>
      <c r="G14" s="153"/>
      <c r="H14" s="152"/>
      <c r="I14" s="153"/>
      <c r="J14" s="152"/>
      <c r="K14" s="150" t="s">
        <v>164</v>
      </c>
    </row>
    <row r="15" spans="1:11" s="141" customFormat="1" ht="15.95" customHeight="1" x14ac:dyDescent="0.2">
      <c r="A15" s="144" t="s">
        <v>136</v>
      </c>
      <c r="B15" s="151" t="s">
        <v>202</v>
      </c>
      <c r="C15" s="152"/>
      <c r="D15" s="152"/>
      <c r="E15" s="153"/>
      <c r="F15" s="153"/>
      <c r="G15" s="153"/>
      <c r="H15" s="152"/>
      <c r="I15" s="153"/>
      <c r="J15" s="152"/>
      <c r="K15" s="150" t="s">
        <v>165</v>
      </c>
    </row>
    <row r="16" spans="1:11" s="141" customFormat="1" ht="15.95" customHeight="1" x14ac:dyDescent="0.2">
      <c r="A16" s="144" t="s">
        <v>137</v>
      </c>
      <c r="B16" s="151" t="s">
        <v>203</v>
      </c>
      <c r="C16" s="152"/>
      <c r="D16" s="152"/>
      <c r="E16" s="153"/>
      <c r="F16" s="153"/>
      <c r="G16" s="153"/>
      <c r="H16" s="152"/>
      <c r="I16" s="153"/>
      <c r="J16" s="152"/>
      <c r="K16" s="150" t="s">
        <v>166</v>
      </c>
    </row>
    <row r="17" spans="1:11" s="141" customFormat="1" ht="15.95" customHeight="1" x14ac:dyDescent="0.2">
      <c r="A17" s="144" t="s">
        <v>138</v>
      </c>
      <c r="B17" s="151" t="s">
        <v>204</v>
      </c>
      <c r="C17" s="152"/>
      <c r="D17" s="154"/>
      <c r="E17" s="153"/>
      <c r="F17" s="153"/>
      <c r="G17" s="153"/>
      <c r="H17" s="152"/>
      <c r="I17" s="153"/>
      <c r="J17" s="152"/>
      <c r="K17" s="150" t="s">
        <v>167</v>
      </c>
    </row>
    <row r="18" spans="1:11" s="141" customFormat="1" ht="15.95" customHeight="1" x14ac:dyDescent="0.2">
      <c r="A18" s="144" t="s">
        <v>139</v>
      </c>
      <c r="B18" s="151" t="s">
        <v>210</v>
      </c>
      <c r="C18" s="152"/>
      <c r="D18" s="152"/>
      <c r="E18" s="153"/>
      <c r="F18" s="153"/>
      <c r="G18" s="153"/>
      <c r="H18" s="152"/>
      <c r="I18" s="153"/>
      <c r="J18" s="152"/>
      <c r="K18" s="150" t="s">
        <v>168</v>
      </c>
    </row>
    <row r="19" spans="1:11" s="141" customFormat="1" ht="15.95" customHeight="1" x14ac:dyDescent="0.2">
      <c r="A19" s="144">
        <v>6</v>
      </c>
      <c r="B19" s="151" t="s">
        <v>161</v>
      </c>
      <c r="C19" s="152"/>
      <c r="D19" s="152"/>
      <c r="E19" s="153"/>
      <c r="F19" s="153"/>
      <c r="G19" s="153"/>
      <c r="H19" s="152"/>
      <c r="I19" s="153"/>
      <c r="J19" s="152"/>
      <c r="K19" s="150" t="s">
        <v>169</v>
      </c>
    </row>
    <row r="20" spans="1:11" s="141" customFormat="1" ht="15.95" customHeight="1" x14ac:dyDescent="0.2">
      <c r="A20" s="144" t="s">
        <v>140</v>
      </c>
      <c r="B20" s="151" t="s">
        <v>199</v>
      </c>
      <c r="C20" s="152"/>
      <c r="D20" s="152"/>
      <c r="E20" s="153"/>
      <c r="F20" s="153"/>
      <c r="G20" s="153"/>
      <c r="H20" s="152"/>
      <c r="I20" s="153"/>
      <c r="J20" s="152"/>
      <c r="K20" s="150" t="s">
        <v>170</v>
      </c>
    </row>
    <row r="21" spans="1:11" s="141" customFormat="1" ht="15.95" customHeight="1" x14ac:dyDescent="0.2">
      <c r="A21" s="144" t="s">
        <v>141</v>
      </c>
      <c r="B21" s="151" t="s">
        <v>201</v>
      </c>
      <c r="C21" s="152"/>
      <c r="D21" s="152"/>
      <c r="E21" s="153"/>
      <c r="F21" s="153"/>
      <c r="G21" s="153"/>
      <c r="H21" s="152"/>
      <c r="I21" s="153"/>
      <c r="J21" s="152"/>
      <c r="K21" s="150" t="s">
        <v>171</v>
      </c>
    </row>
    <row r="22" spans="1:11" s="141" customFormat="1" ht="15.95" customHeight="1" x14ac:dyDescent="0.2">
      <c r="A22" s="144" t="s">
        <v>142</v>
      </c>
      <c r="B22" s="151" t="s">
        <v>232</v>
      </c>
      <c r="C22" s="152"/>
      <c r="D22" s="152"/>
      <c r="E22" s="153"/>
      <c r="F22" s="153"/>
      <c r="G22" s="153"/>
      <c r="H22" s="152"/>
      <c r="I22" s="153"/>
      <c r="J22" s="152"/>
      <c r="K22" s="150" t="s">
        <v>172</v>
      </c>
    </row>
    <row r="23" spans="1:11" s="141" customFormat="1" ht="15.95" customHeight="1" x14ac:dyDescent="0.2">
      <c r="A23" s="144" t="s">
        <v>143</v>
      </c>
      <c r="B23" s="151" t="s">
        <v>233</v>
      </c>
      <c r="C23" s="152"/>
      <c r="D23" s="152"/>
      <c r="E23" s="153"/>
      <c r="F23" s="153"/>
      <c r="G23" s="153"/>
      <c r="H23" s="152"/>
      <c r="I23" s="153"/>
      <c r="J23" s="152"/>
      <c r="K23" s="150" t="s">
        <v>173</v>
      </c>
    </row>
    <row r="24" spans="1:11" s="141" customFormat="1" ht="15.95" customHeight="1" x14ac:dyDescent="0.2">
      <c r="A24" s="144" t="s">
        <v>144</v>
      </c>
      <c r="B24" s="151" t="s">
        <v>220</v>
      </c>
      <c r="C24" s="152"/>
      <c r="D24" s="152"/>
      <c r="E24" s="153"/>
      <c r="F24" s="153"/>
      <c r="G24" s="153"/>
      <c r="H24" s="152"/>
      <c r="I24" s="153"/>
      <c r="J24" s="152"/>
      <c r="K24" s="150" t="s">
        <v>174</v>
      </c>
    </row>
    <row r="25" spans="1:11" s="141" customFormat="1" ht="15.95" customHeight="1" x14ac:dyDescent="0.2">
      <c r="A25" s="144" t="s">
        <v>145</v>
      </c>
      <c r="B25" s="151" t="s">
        <v>221</v>
      </c>
      <c r="C25" s="152"/>
      <c r="D25" s="152"/>
      <c r="E25" s="153"/>
      <c r="F25" s="153"/>
      <c r="G25" s="153"/>
      <c r="H25" s="152"/>
      <c r="I25" s="153"/>
      <c r="J25" s="152"/>
      <c r="K25" s="150" t="s">
        <v>175</v>
      </c>
    </row>
    <row r="26" spans="1:11" s="141" customFormat="1" ht="15.95" customHeight="1" x14ac:dyDescent="0.2">
      <c r="A26" s="144" t="s">
        <v>146</v>
      </c>
      <c r="B26" s="151" t="s">
        <v>230</v>
      </c>
      <c r="C26" s="152"/>
      <c r="D26" s="152"/>
      <c r="E26" s="153"/>
      <c r="F26" s="153"/>
      <c r="G26" s="153"/>
      <c r="H26" s="152"/>
      <c r="I26" s="153"/>
      <c r="J26" s="152"/>
      <c r="K26" s="150" t="s">
        <v>176</v>
      </c>
    </row>
    <row r="27" spans="1:11" s="141" customFormat="1" ht="15.95" customHeight="1" x14ac:dyDescent="0.2">
      <c r="A27" s="144" t="s">
        <v>147</v>
      </c>
      <c r="B27" s="151" t="s">
        <v>222</v>
      </c>
      <c r="C27" s="152"/>
      <c r="D27" s="152"/>
      <c r="E27" s="153"/>
      <c r="F27" s="153"/>
      <c r="G27" s="153"/>
      <c r="H27" s="152"/>
      <c r="I27" s="153"/>
      <c r="J27" s="152"/>
      <c r="K27" s="150" t="s">
        <v>177</v>
      </c>
    </row>
    <row r="28" spans="1:11" s="141" customFormat="1" ht="15.95" customHeight="1" x14ac:dyDescent="0.2">
      <c r="A28" s="144" t="s">
        <v>148</v>
      </c>
      <c r="B28" s="151" t="s">
        <v>223</v>
      </c>
      <c r="C28" s="152"/>
      <c r="D28" s="152"/>
      <c r="E28" s="153"/>
      <c r="F28" s="153"/>
      <c r="G28" s="153"/>
      <c r="H28" s="152"/>
      <c r="I28" s="153"/>
      <c r="J28" s="152"/>
      <c r="K28" s="150" t="s">
        <v>178</v>
      </c>
    </row>
    <row r="29" spans="1:11" s="141" customFormat="1" ht="15.95" customHeight="1" x14ac:dyDescent="0.2">
      <c r="A29" s="144" t="s">
        <v>149</v>
      </c>
      <c r="B29" s="151" t="s">
        <v>224</v>
      </c>
      <c r="C29" s="152"/>
      <c r="D29" s="152"/>
      <c r="E29" s="153"/>
      <c r="F29" s="153"/>
      <c r="G29" s="153"/>
      <c r="H29" s="152"/>
      <c r="I29" s="153"/>
      <c r="J29" s="152"/>
      <c r="K29" s="150" t="s">
        <v>179</v>
      </c>
    </row>
    <row r="30" spans="1:11" s="141" customFormat="1" ht="15.95" customHeight="1" x14ac:dyDescent="0.2">
      <c r="A30" s="144" t="s">
        <v>150</v>
      </c>
      <c r="B30" s="151" t="s">
        <v>225</v>
      </c>
      <c r="C30" s="152"/>
      <c r="D30" s="152"/>
      <c r="E30" s="153"/>
      <c r="F30" s="153"/>
      <c r="G30" s="153"/>
      <c r="H30" s="152"/>
      <c r="I30" s="153"/>
      <c r="J30" s="152"/>
      <c r="K30" s="150" t="s">
        <v>180</v>
      </c>
    </row>
    <row r="31" spans="1:11" s="141" customFormat="1" ht="15.95" customHeight="1" x14ac:dyDescent="0.2">
      <c r="A31" s="144" t="s">
        <v>151</v>
      </c>
      <c r="B31" s="151" t="s">
        <v>226</v>
      </c>
      <c r="C31" s="152"/>
      <c r="D31" s="152"/>
      <c r="E31" s="153"/>
      <c r="F31" s="153"/>
      <c r="G31" s="153"/>
      <c r="H31" s="152"/>
      <c r="I31" s="153"/>
      <c r="J31" s="152"/>
      <c r="K31" s="150" t="s">
        <v>181</v>
      </c>
    </row>
    <row r="32" spans="1:11" s="141" customFormat="1" ht="15.95" customHeight="1" x14ac:dyDescent="0.2">
      <c r="A32" s="144" t="s">
        <v>152</v>
      </c>
      <c r="B32" s="151" t="s">
        <v>227</v>
      </c>
      <c r="C32" s="152"/>
      <c r="D32" s="152"/>
      <c r="E32" s="153"/>
      <c r="F32" s="153"/>
      <c r="G32" s="153"/>
      <c r="H32" s="152"/>
      <c r="I32" s="153"/>
      <c r="J32" s="152"/>
      <c r="K32" s="150" t="s">
        <v>182</v>
      </c>
    </row>
    <row r="33" spans="1:11" s="141" customFormat="1" ht="15.95" customHeight="1" x14ac:dyDescent="0.2">
      <c r="A33" s="144" t="s">
        <v>153</v>
      </c>
      <c r="B33" s="151" t="s">
        <v>228</v>
      </c>
      <c r="C33" s="152"/>
      <c r="D33" s="152"/>
      <c r="E33" s="153"/>
      <c r="F33" s="153"/>
      <c r="G33" s="153"/>
      <c r="H33" s="152"/>
      <c r="I33" s="153"/>
      <c r="J33" s="152"/>
      <c r="K33" s="150" t="s">
        <v>183</v>
      </c>
    </row>
    <row r="34" spans="1:11" s="141" customFormat="1" ht="15.95" customHeight="1" x14ac:dyDescent="0.2">
      <c r="A34" s="144" t="s">
        <v>154</v>
      </c>
      <c r="B34" s="151" t="s">
        <v>229</v>
      </c>
      <c r="C34" s="152"/>
      <c r="D34" s="152"/>
      <c r="E34" s="153"/>
      <c r="F34" s="153"/>
      <c r="G34" s="153"/>
      <c r="H34" s="152"/>
      <c r="I34" s="153"/>
      <c r="J34" s="152"/>
      <c r="K34" s="150" t="s">
        <v>184</v>
      </c>
    </row>
    <row r="35" spans="1:11" s="141" customFormat="1" ht="15.95" customHeight="1" x14ac:dyDescent="0.2">
      <c r="A35" s="144" t="s">
        <v>155</v>
      </c>
      <c r="B35" s="151" t="s">
        <v>231</v>
      </c>
      <c r="C35" s="152"/>
      <c r="D35" s="152"/>
      <c r="E35" s="153"/>
      <c r="F35" s="153"/>
      <c r="G35" s="153"/>
      <c r="H35" s="152"/>
      <c r="I35" s="153"/>
      <c r="J35" s="152"/>
      <c r="K35" s="150" t="s">
        <v>185</v>
      </c>
    </row>
    <row r="36" spans="1:11" s="141" customFormat="1" ht="15.95" customHeight="1" x14ac:dyDescent="0.2">
      <c r="A36" s="144" t="s">
        <v>276</v>
      </c>
      <c r="B36" s="151" t="s">
        <v>277</v>
      </c>
      <c r="C36" s="152"/>
      <c r="D36" s="152"/>
      <c r="E36" s="153"/>
      <c r="F36" s="153"/>
      <c r="G36" s="153"/>
      <c r="H36" s="152"/>
      <c r="I36" s="153"/>
      <c r="J36" s="152"/>
      <c r="K36" s="150" t="s">
        <v>278</v>
      </c>
    </row>
    <row r="37" spans="1:11" s="141" customFormat="1" ht="15.95" customHeight="1" x14ac:dyDescent="0.2">
      <c r="A37" s="144" t="s">
        <v>300</v>
      </c>
      <c r="B37" s="151" t="s">
        <v>303</v>
      </c>
      <c r="C37" s="152"/>
      <c r="D37" s="152"/>
      <c r="E37" s="153"/>
      <c r="F37" s="153"/>
      <c r="G37" s="153"/>
      <c r="H37" s="152"/>
      <c r="I37" s="153"/>
      <c r="J37" s="152"/>
      <c r="K37" s="150" t="s">
        <v>283</v>
      </c>
    </row>
    <row r="38" spans="1:11" s="141" customFormat="1" ht="15.95" customHeight="1" x14ac:dyDescent="0.2">
      <c r="A38" s="144" t="s">
        <v>301</v>
      </c>
      <c r="B38" s="151" t="s">
        <v>304</v>
      </c>
      <c r="C38" s="152"/>
      <c r="D38" s="152"/>
      <c r="E38" s="153"/>
      <c r="F38" s="153"/>
      <c r="G38" s="153"/>
      <c r="H38" s="152"/>
      <c r="I38" s="153"/>
      <c r="J38" s="152"/>
      <c r="K38" s="150" t="s">
        <v>302</v>
      </c>
    </row>
  </sheetData>
  <sortState ref="B22:B35">
    <sortCondition ref="B22:B35"/>
  </sortState>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58</v>
      </c>
      <c r="B1" s="176"/>
      <c r="C1" s="176"/>
      <c r="D1" s="176"/>
      <c r="E1" s="176"/>
      <c r="F1" s="176"/>
      <c r="G1" s="176"/>
      <c r="H1" s="176"/>
      <c r="I1" s="176"/>
      <c r="J1" s="176"/>
      <c r="K1" s="176"/>
      <c r="L1" s="176"/>
      <c r="M1" s="168" t="str">
        <f>Obsah!$A$1</f>
        <v>IV. čtvrtletí 2018</v>
      </c>
      <c r="N1" s="176"/>
      <c r="O1" s="176"/>
    </row>
    <row r="2" spans="1:21" ht="7.5" customHeight="1" x14ac:dyDescent="0.3">
      <c r="A2" s="167"/>
      <c r="B2" s="176"/>
      <c r="C2" s="176"/>
      <c r="D2" s="176"/>
      <c r="E2" s="176"/>
      <c r="F2" s="176"/>
      <c r="G2" s="176"/>
      <c r="H2" s="176"/>
      <c r="I2" s="176"/>
      <c r="J2" s="176"/>
      <c r="K2" s="176"/>
      <c r="L2" s="176"/>
      <c r="M2" s="176"/>
      <c r="N2" s="176"/>
      <c r="O2" s="176"/>
    </row>
    <row r="3" spans="1:21" x14ac:dyDescent="0.2">
      <c r="A3" s="56"/>
      <c r="B3" s="373"/>
      <c r="C3" s="373"/>
      <c r="D3" s="373"/>
      <c r="E3" s="373"/>
      <c r="F3" s="373"/>
      <c r="G3" s="374"/>
      <c r="H3" s="375"/>
      <c r="I3" s="373"/>
      <c r="J3" s="373"/>
      <c r="K3" s="373"/>
      <c r="L3" s="373"/>
      <c r="M3" s="373"/>
      <c r="N3" s="15"/>
    </row>
    <row r="4" spans="1:21" ht="13.5" customHeight="1" x14ac:dyDescent="0.2">
      <c r="A4" s="56"/>
      <c r="B4" s="376"/>
      <c r="C4" s="377"/>
      <c r="D4" s="377"/>
      <c r="E4" s="377"/>
      <c r="F4" s="377"/>
      <c r="G4" s="378"/>
      <c r="H4" s="376"/>
      <c r="I4" s="377"/>
      <c r="J4" s="377"/>
      <c r="K4" s="377"/>
      <c r="L4" s="377"/>
      <c r="M4" s="377"/>
      <c r="N4" s="71"/>
    </row>
    <row r="5" spans="1:21" x14ac:dyDescent="0.2">
      <c r="A5" s="26"/>
      <c r="B5" s="371"/>
      <c r="C5" s="379"/>
      <c r="D5" s="371"/>
      <c r="E5" s="379"/>
      <c r="F5" s="371"/>
      <c r="G5" s="379"/>
      <c r="H5" s="371"/>
      <c r="I5" s="379"/>
      <c r="J5" s="371"/>
      <c r="K5" s="379"/>
      <c r="L5" s="371"/>
      <c r="M5" s="372"/>
      <c r="N5" s="91"/>
    </row>
    <row r="6" spans="1:21" x14ac:dyDescent="0.2">
      <c r="A6" s="24"/>
      <c r="B6" s="96"/>
      <c r="C6" s="61"/>
      <c r="D6" s="61"/>
      <c r="E6" s="61"/>
      <c r="F6" s="61"/>
      <c r="G6" s="61"/>
      <c r="H6" s="61"/>
      <c r="I6" s="61"/>
      <c r="J6" s="61"/>
      <c r="K6" s="61"/>
      <c r="L6" s="61"/>
      <c r="M6" s="81"/>
      <c r="N6" s="91"/>
    </row>
    <row r="7" spans="1:21" x14ac:dyDescent="0.2">
      <c r="A7" s="366"/>
      <c r="B7" s="382"/>
      <c r="C7" s="383"/>
      <c r="D7" s="383"/>
      <c r="E7" s="383"/>
      <c r="F7" s="383"/>
      <c r="G7" s="384"/>
      <c r="H7" s="382"/>
      <c r="I7" s="383"/>
      <c r="J7" s="383"/>
      <c r="K7" s="383"/>
      <c r="L7" s="383"/>
      <c r="M7" s="383"/>
      <c r="N7" s="72"/>
    </row>
    <row r="8" spans="1:21" x14ac:dyDescent="0.2">
      <c r="A8" s="361"/>
      <c r="B8" s="63"/>
      <c r="C8" s="78"/>
      <c r="D8" s="64"/>
      <c r="E8" s="78"/>
      <c r="F8" s="64"/>
      <c r="G8" s="78"/>
      <c r="H8" s="63"/>
      <c r="I8" s="78"/>
      <c r="J8" s="64"/>
      <c r="K8" s="78"/>
      <c r="L8" s="64"/>
      <c r="M8" s="78"/>
      <c r="N8" s="2"/>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373"/>
      <c r="C18" s="373"/>
      <c r="D18" s="373"/>
      <c r="E18" s="373"/>
      <c r="F18" s="373"/>
      <c r="G18" s="374"/>
      <c r="H18" s="13"/>
      <c r="I18" s="13"/>
      <c r="J18" s="13"/>
      <c r="K18" s="13"/>
      <c r="L18" s="13"/>
      <c r="M18" s="13"/>
      <c r="N18" s="179"/>
      <c r="O18" s="176"/>
      <c r="P18" s="92"/>
      <c r="Q18" s="70"/>
      <c r="R18" s="14"/>
      <c r="S18" s="14"/>
      <c r="T18" s="14"/>
    </row>
    <row r="19" spans="1:20" x14ac:dyDescent="0.2">
      <c r="A19" s="68"/>
      <c r="B19" s="385"/>
      <c r="C19" s="386"/>
      <c r="D19" s="386"/>
      <c r="E19" s="386"/>
      <c r="F19" s="386"/>
      <c r="G19" s="386"/>
      <c r="H19" s="179"/>
      <c r="I19" s="180"/>
      <c r="J19" s="181"/>
      <c r="K19" s="83"/>
      <c r="L19" s="181"/>
      <c r="M19" s="182"/>
      <c r="N19" s="179"/>
      <c r="O19" s="176"/>
      <c r="P19" s="92"/>
      <c r="Q19" s="70"/>
      <c r="R19" s="14"/>
      <c r="S19" s="14"/>
      <c r="T19" s="14"/>
    </row>
    <row r="20" spans="1:20" x14ac:dyDescent="0.2">
      <c r="A20" s="69"/>
      <c r="B20" s="372"/>
      <c r="C20" s="379"/>
      <c r="D20" s="372"/>
      <c r="E20" s="379"/>
      <c r="F20" s="372"/>
      <c r="G20" s="379"/>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380"/>
      <c r="B22" s="382"/>
      <c r="C22" s="383"/>
      <c r="D22" s="383"/>
      <c r="E22" s="383"/>
      <c r="F22" s="383"/>
      <c r="G22" s="383"/>
      <c r="H22" s="179"/>
      <c r="I22" s="180"/>
      <c r="J22" s="181"/>
      <c r="K22" s="83"/>
      <c r="L22" s="181"/>
      <c r="M22" s="182"/>
      <c r="N22" s="179"/>
      <c r="O22" s="176"/>
      <c r="P22" s="92"/>
      <c r="Q22" s="70"/>
      <c r="R22" s="14"/>
      <c r="S22" s="14"/>
      <c r="T22" s="14"/>
    </row>
    <row r="23" spans="1:20" x14ac:dyDescent="0.2">
      <c r="A23" s="381"/>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4" ht="18.75" x14ac:dyDescent="0.3">
      <c r="A1" s="167" t="s">
        <v>59</v>
      </c>
      <c r="M1" s="168" t="str">
        <f>Obsah!$A$1</f>
        <v>IV. čtvrtletí 2018</v>
      </c>
    </row>
    <row r="2" spans="1:24" ht="7.5" customHeight="1" x14ac:dyDescent="0.2"/>
    <row r="3" spans="1:24" x14ac:dyDescent="0.2">
      <c r="A3" s="56"/>
      <c r="B3" s="373"/>
      <c r="C3" s="373"/>
      <c r="D3" s="373"/>
      <c r="E3" s="373"/>
      <c r="F3" s="373"/>
      <c r="G3" s="374"/>
      <c r="H3" s="375"/>
      <c r="I3" s="373"/>
      <c r="J3" s="373"/>
      <c r="K3" s="373"/>
      <c r="L3" s="373"/>
      <c r="M3" s="373"/>
      <c r="N3" s="15"/>
    </row>
    <row r="4" spans="1:24" x14ac:dyDescent="0.2">
      <c r="A4" s="56"/>
      <c r="B4" s="376"/>
      <c r="C4" s="377"/>
      <c r="D4" s="377"/>
      <c r="E4" s="377"/>
      <c r="F4" s="377"/>
      <c r="G4" s="378"/>
      <c r="H4" s="376"/>
      <c r="I4" s="377"/>
      <c r="J4" s="377"/>
      <c r="K4" s="377"/>
      <c r="L4" s="377"/>
      <c r="M4" s="377"/>
      <c r="N4" s="71"/>
    </row>
    <row r="5" spans="1:24" x14ac:dyDescent="0.2">
      <c r="A5" s="26"/>
      <c r="B5" s="371"/>
      <c r="C5" s="379"/>
      <c r="D5" s="371"/>
      <c r="E5" s="379"/>
      <c r="F5" s="371"/>
      <c r="G5" s="379"/>
      <c r="H5" s="371"/>
      <c r="I5" s="379"/>
      <c r="J5" s="371"/>
      <c r="K5" s="379"/>
      <c r="L5" s="371"/>
      <c r="M5" s="372"/>
      <c r="N5" s="91"/>
    </row>
    <row r="6" spans="1:24" x14ac:dyDescent="0.2">
      <c r="A6" s="24"/>
      <c r="B6" s="96"/>
      <c r="C6" s="61"/>
      <c r="D6" s="61"/>
      <c r="E6" s="61"/>
      <c r="F6" s="61"/>
      <c r="G6" s="61"/>
      <c r="H6" s="61"/>
      <c r="I6" s="61"/>
      <c r="J6" s="61"/>
      <c r="K6" s="61"/>
      <c r="L6" s="61"/>
      <c r="M6" s="62"/>
      <c r="N6" s="91"/>
    </row>
    <row r="7" spans="1:24" x14ac:dyDescent="0.2">
      <c r="A7" s="366"/>
      <c r="B7" s="382"/>
      <c r="C7" s="383"/>
      <c r="D7" s="383"/>
      <c r="E7" s="383"/>
      <c r="F7" s="383"/>
      <c r="G7" s="384"/>
      <c r="H7" s="382"/>
      <c r="I7" s="383"/>
      <c r="J7" s="383"/>
      <c r="K7" s="383"/>
      <c r="L7" s="383"/>
      <c r="M7" s="383"/>
      <c r="N7" s="72"/>
    </row>
    <row r="8" spans="1:24" x14ac:dyDescent="0.2">
      <c r="A8" s="361"/>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373"/>
      <c r="C18" s="373"/>
      <c r="D18" s="373"/>
      <c r="E18" s="373"/>
      <c r="F18" s="373"/>
      <c r="G18" s="374"/>
      <c r="H18" s="176"/>
      <c r="I18" s="176"/>
      <c r="J18" s="176"/>
      <c r="K18" s="176"/>
      <c r="L18" s="176"/>
      <c r="M18" s="176"/>
      <c r="N18" s="179"/>
      <c r="O18" s="176"/>
    </row>
    <row r="19" spans="1:15" x14ac:dyDescent="0.2">
      <c r="A19" s="68"/>
      <c r="B19" s="385"/>
      <c r="C19" s="386"/>
      <c r="D19" s="386"/>
      <c r="E19" s="386"/>
      <c r="F19" s="386"/>
      <c r="G19" s="386"/>
      <c r="H19" s="179"/>
      <c r="I19" s="180"/>
      <c r="J19" s="181"/>
      <c r="K19" s="83"/>
      <c r="L19" s="181"/>
      <c r="M19" s="182"/>
      <c r="N19" s="179"/>
      <c r="O19" s="176"/>
    </row>
    <row r="20" spans="1:15" x14ac:dyDescent="0.2">
      <c r="A20" s="69"/>
      <c r="B20" s="372"/>
      <c r="C20" s="379"/>
      <c r="D20" s="372"/>
      <c r="E20" s="379"/>
      <c r="F20" s="372"/>
      <c r="G20" s="379"/>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380"/>
      <c r="B22" s="382"/>
      <c r="C22" s="383"/>
      <c r="D22" s="383"/>
      <c r="E22" s="383"/>
      <c r="F22" s="383"/>
      <c r="G22" s="383"/>
      <c r="H22" s="179"/>
      <c r="I22" s="180"/>
      <c r="J22" s="181"/>
      <c r="K22" s="83"/>
      <c r="L22" s="181"/>
      <c r="M22" s="182"/>
      <c r="N22" s="179"/>
      <c r="O22" s="176"/>
    </row>
    <row r="23" spans="1:15" x14ac:dyDescent="0.2">
      <c r="A23" s="381"/>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60</v>
      </c>
      <c r="B1" s="176"/>
      <c r="C1" s="176"/>
      <c r="D1" s="176"/>
      <c r="E1" s="176"/>
      <c r="F1" s="176"/>
      <c r="G1" s="176"/>
      <c r="H1" s="176"/>
      <c r="I1" s="176"/>
      <c r="J1" s="176"/>
      <c r="K1" s="176"/>
      <c r="L1" s="176"/>
      <c r="M1" s="168" t="str">
        <f>Obsah!$A$1</f>
        <v>IV. čtvrtletí 2018</v>
      </c>
      <c r="N1" s="176"/>
      <c r="O1" s="176"/>
    </row>
    <row r="2" spans="1:21" ht="7.5" customHeight="1" x14ac:dyDescent="0.3">
      <c r="A2" s="167"/>
      <c r="B2" s="176"/>
      <c r="C2" s="176"/>
      <c r="D2" s="176"/>
      <c r="E2" s="176"/>
      <c r="F2" s="176"/>
      <c r="G2" s="176"/>
      <c r="H2" s="176"/>
      <c r="I2" s="176"/>
      <c r="J2" s="176"/>
      <c r="K2" s="176"/>
      <c r="L2" s="176"/>
      <c r="M2" s="176"/>
      <c r="N2" s="176"/>
      <c r="O2" s="176"/>
    </row>
    <row r="3" spans="1:21" x14ac:dyDescent="0.2">
      <c r="A3" s="56"/>
      <c r="B3" s="373"/>
      <c r="C3" s="373"/>
      <c r="D3" s="373"/>
      <c r="E3" s="373"/>
      <c r="F3" s="373"/>
      <c r="G3" s="374"/>
      <c r="H3" s="375"/>
      <c r="I3" s="373"/>
      <c r="J3" s="373"/>
      <c r="K3" s="373"/>
      <c r="L3" s="373"/>
      <c r="M3" s="373"/>
      <c r="N3" s="15"/>
    </row>
    <row r="4" spans="1:21" ht="13.5" customHeight="1" x14ac:dyDescent="0.2">
      <c r="A4" s="56"/>
      <c r="B4" s="376"/>
      <c r="C4" s="377"/>
      <c r="D4" s="377"/>
      <c r="E4" s="377"/>
      <c r="F4" s="377"/>
      <c r="G4" s="378"/>
      <c r="H4" s="376"/>
      <c r="I4" s="377"/>
      <c r="J4" s="377"/>
      <c r="K4" s="377"/>
      <c r="L4" s="377"/>
      <c r="M4" s="377"/>
      <c r="N4" s="71"/>
    </row>
    <row r="5" spans="1:21" x14ac:dyDescent="0.2">
      <c r="A5" s="26"/>
      <c r="B5" s="371"/>
      <c r="C5" s="379"/>
      <c r="D5" s="371"/>
      <c r="E5" s="379"/>
      <c r="F5" s="371"/>
      <c r="G5" s="379"/>
      <c r="H5" s="371"/>
      <c r="I5" s="379"/>
      <c r="J5" s="371"/>
      <c r="K5" s="379"/>
      <c r="L5" s="371"/>
      <c r="M5" s="372"/>
      <c r="N5" s="91"/>
    </row>
    <row r="6" spans="1:21" x14ac:dyDescent="0.2">
      <c r="A6" s="24"/>
      <c r="B6" s="96"/>
      <c r="C6" s="61"/>
      <c r="D6" s="61"/>
      <c r="E6" s="61"/>
      <c r="F6" s="61"/>
      <c r="G6" s="61"/>
      <c r="H6" s="61"/>
      <c r="I6" s="61"/>
      <c r="J6" s="61"/>
      <c r="K6" s="61"/>
      <c r="L6" s="61"/>
      <c r="M6" s="81"/>
      <c r="N6" s="91"/>
    </row>
    <row r="7" spans="1:21" x14ac:dyDescent="0.2">
      <c r="A7" s="366"/>
      <c r="B7" s="382"/>
      <c r="C7" s="383"/>
      <c r="D7" s="383"/>
      <c r="E7" s="383"/>
      <c r="F7" s="383"/>
      <c r="G7" s="384"/>
      <c r="H7" s="382"/>
      <c r="I7" s="383"/>
      <c r="J7" s="383"/>
      <c r="K7" s="383"/>
      <c r="L7" s="383"/>
      <c r="M7" s="383"/>
      <c r="N7" s="72"/>
    </row>
    <row r="8" spans="1:21" x14ac:dyDescent="0.2">
      <c r="A8" s="361"/>
      <c r="B8" s="63"/>
      <c r="C8" s="78"/>
      <c r="D8" s="64"/>
      <c r="E8" s="78"/>
      <c r="F8" s="64"/>
      <c r="G8" s="78"/>
      <c r="H8" s="63"/>
      <c r="I8" s="78"/>
      <c r="J8" s="64"/>
      <c r="K8" s="78"/>
      <c r="L8" s="64"/>
      <c r="M8" s="78"/>
      <c r="N8" s="2"/>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373"/>
      <c r="C18" s="373"/>
      <c r="D18" s="373"/>
      <c r="E18" s="373"/>
      <c r="F18" s="373"/>
      <c r="G18" s="374"/>
      <c r="H18" s="13"/>
      <c r="I18" s="13"/>
      <c r="J18" s="13"/>
      <c r="K18" s="13"/>
      <c r="L18" s="13"/>
      <c r="M18" s="13"/>
      <c r="N18" s="179"/>
      <c r="O18" s="176"/>
      <c r="P18" s="92"/>
      <c r="Q18" s="70"/>
      <c r="R18" s="14"/>
      <c r="S18" s="14"/>
      <c r="T18" s="14"/>
    </row>
    <row r="19" spans="1:20" x14ac:dyDescent="0.2">
      <c r="A19" s="68"/>
      <c r="B19" s="385"/>
      <c r="C19" s="386"/>
      <c r="D19" s="386"/>
      <c r="E19" s="386"/>
      <c r="F19" s="386"/>
      <c r="G19" s="386"/>
      <c r="H19" s="179"/>
      <c r="I19" s="180"/>
      <c r="J19" s="181"/>
      <c r="K19" s="83"/>
      <c r="L19" s="181"/>
      <c r="M19" s="182"/>
      <c r="N19" s="179"/>
      <c r="O19" s="176"/>
      <c r="P19" s="92"/>
      <c r="Q19" s="70"/>
      <c r="R19" s="14"/>
      <c r="S19" s="14"/>
      <c r="T19" s="14"/>
    </row>
    <row r="20" spans="1:20" x14ac:dyDescent="0.2">
      <c r="A20" s="69"/>
      <c r="B20" s="372"/>
      <c r="C20" s="379"/>
      <c r="D20" s="372"/>
      <c r="E20" s="379"/>
      <c r="F20" s="372"/>
      <c r="G20" s="379"/>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380"/>
      <c r="B22" s="382"/>
      <c r="C22" s="383"/>
      <c r="D22" s="383"/>
      <c r="E22" s="383"/>
      <c r="F22" s="383"/>
      <c r="G22" s="383"/>
      <c r="H22" s="179"/>
      <c r="I22" s="180"/>
      <c r="J22" s="181"/>
      <c r="K22" s="83"/>
      <c r="L22" s="181"/>
      <c r="M22" s="182"/>
      <c r="N22" s="179"/>
      <c r="O22" s="176"/>
      <c r="P22" s="92"/>
      <c r="Q22" s="70"/>
      <c r="R22" s="14"/>
      <c r="S22" s="14"/>
      <c r="T22" s="14"/>
    </row>
    <row r="23" spans="1:20" x14ac:dyDescent="0.2">
      <c r="A23" s="381"/>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4" ht="18.75" x14ac:dyDescent="0.3">
      <c r="A1" s="167" t="s">
        <v>61</v>
      </c>
      <c r="M1" s="168" t="str">
        <f>Obsah!$A$1</f>
        <v>IV. čtvrtletí 2018</v>
      </c>
    </row>
    <row r="2" spans="1:24" ht="7.5" customHeight="1" x14ac:dyDescent="0.2"/>
    <row r="3" spans="1:24" x14ac:dyDescent="0.2">
      <c r="A3" s="56"/>
      <c r="B3" s="373"/>
      <c r="C3" s="373"/>
      <c r="D3" s="373"/>
      <c r="E3" s="373"/>
      <c r="F3" s="373"/>
      <c r="G3" s="374"/>
      <c r="H3" s="375"/>
      <c r="I3" s="373"/>
      <c r="J3" s="373"/>
      <c r="K3" s="373"/>
      <c r="L3" s="373"/>
      <c r="M3" s="373"/>
      <c r="N3" s="15"/>
    </row>
    <row r="4" spans="1:24" x14ac:dyDescent="0.2">
      <c r="A4" s="56"/>
      <c r="B4" s="376"/>
      <c r="C4" s="377"/>
      <c r="D4" s="377"/>
      <c r="E4" s="377"/>
      <c r="F4" s="377"/>
      <c r="G4" s="378"/>
      <c r="H4" s="376"/>
      <c r="I4" s="377"/>
      <c r="J4" s="377"/>
      <c r="K4" s="377"/>
      <c r="L4" s="377"/>
      <c r="M4" s="377"/>
      <c r="N4" s="71"/>
    </row>
    <row r="5" spans="1:24" x14ac:dyDescent="0.2">
      <c r="A5" s="26"/>
      <c r="B5" s="371"/>
      <c r="C5" s="379"/>
      <c r="D5" s="371"/>
      <c r="E5" s="379"/>
      <c r="F5" s="371"/>
      <c r="G5" s="379"/>
      <c r="H5" s="371"/>
      <c r="I5" s="379"/>
      <c r="J5" s="371"/>
      <c r="K5" s="379"/>
      <c r="L5" s="371"/>
      <c r="M5" s="372"/>
      <c r="N5" s="91"/>
    </row>
    <row r="6" spans="1:24" x14ac:dyDescent="0.2">
      <c r="A6" s="24"/>
      <c r="B6" s="96"/>
      <c r="C6" s="61"/>
      <c r="D6" s="61"/>
      <c r="E6" s="61"/>
      <c r="F6" s="61"/>
      <c r="G6" s="61"/>
      <c r="H6" s="61"/>
      <c r="I6" s="61"/>
      <c r="J6" s="61"/>
      <c r="K6" s="61"/>
      <c r="L6" s="61"/>
      <c r="M6" s="62"/>
      <c r="N6" s="91"/>
    </row>
    <row r="7" spans="1:24" x14ac:dyDescent="0.2">
      <c r="A7" s="366"/>
      <c r="B7" s="382"/>
      <c r="C7" s="383"/>
      <c r="D7" s="383"/>
      <c r="E7" s="383"/>
      <c r="F7" s="383"/>
      <c r="G7" s="384"/>
      <c r="H7" s="382"/>
      <c r="I7" s="383"/>
      <c r="J7" s="383"/>
      <c r="K7" s="383"/>
      <c r="L7" s="383"/>
      <c r="M7" s="383"/>
      <c r="N7" s="72"/>
    </row>
    <row r="8" spans="1:24" x14ac:dyDescent="0.2">
      <c r="A8" s="361"/>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373"/>
      <c r="C18" s="373"/>
      <c r="D18" s="373"/>
      <c r="E18" s="373"/>
      <c r="F18" s="373"/>
      <c r="G18" s="374"/>
      <c r="H18" s="176"/>
      <c r="I18" s="176"/>
      <c r="J18" s="176"/>
      <c r="K18" s="176"/>
      <c r="L18" s="176"/>
      <c r="M18" s="176"/>
      <c r="N18" s="179"/>
      <c r="O18" s="176"/>
    </row>
    <row r="19" spans="1:15" x14ac:dyDescent="0.2">
      <c r="A19" s="68"/>
      <c r="B19" s="385"/>
      <c r="C19" s="386"/>
      <c r="D19" s="386"/>
      <c r="E19" s="386"/>
      <c r="F19" s="386"/>
      <c r="G19" s="386"/>
      <c r="H19" s="179"/>
      <c r="I19" s="180"/>
      <c r="J19" s="181"/>
      <c r="K19" s="83"/>
      <c r="L19" s="181"/>
      <c r="M19" s="182"/>
      <c r="N19" s="179"/>
      <c r="O19" s="176"/>
    </row>
    <row r="20" spans="1:15" x14ac:dyDescent="0.2">
      <c r="A20" s="69"/>
      <c r="B20" s="372"/>
      <c r="C20" s="379"/>
      <c r="D20" s="372"/>
      <c r="E20" s="379"/>
      <c r="F20" s="372"/>
      <c r="G20" s="379"/>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380"/>
      <c r="B22" s="382"/>
      <c r="C22" s="383"/>
      <c r="D22" s="383"/>
      <c r="E22" s="383"/>
      <c r="F22" s="383"/>
      <c r="G22" s="383"/>
      <c r="H22" s="179"/>
      <c r="I22" s="180"/>
      <c r="J22" s="181"/>
      <c r="K22" s="83"/>
      <c r="L22" s="181"/>
      <c r="M22" s="182"/>
      <c r="N22" s="179"/>
      <c r="O22" s="176"/>
    </row>
    <row r="23" spans="1:15" x14ac:dyDescent="0.2">
      <c r="A23" s="381"/>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62</v>
      </c>
      <c r="B1" s="176"/>
      <c r="C1" s="176"/>
      <c r="D1" s="176"/>
      <c r="E1" s="176"/>
      <c r="F1" s="176"/>
      <c r="G1" s="176"/>
      <c r="H1" s="176"/>
      <c r="I1" s="176"/>
      <c r="J1" s="176"/>
      <c r="K1" s="176"/>
      <c r="L1" s="176"/>
      <c r="M1" s="168" t="str">
        <f>Obsah!$A$1</f>
        <v>IV. čtvrtletí 2018</v>
      </c>
      <c r="N1" s="176"/>
      <c r="O1" s="176"/>
    </row>
    <row r="2" spans="1:21" ht="7.5" customHeight="1" x14ac:dyDescent="0.3">
      <c r="A2" s="167"/>
      <c r="B2" s="176"/>
      <c r="C2" s="176"/>
      <c r="D2" s="176"/>
      <c r="E2" s="176"/>
      <c r="F2" s="176"/>
      <c r="G2" s="176"/>
      <c r="H2" s="176"/>
      <c r="I2" s="176"/>
      <c r="J2" s="176"/>
      <c r="K2" s="176"/>
      <c r="L2" s="176"/>
      <c r="M2" s="176"/>
      <c r="N2" s="176"/>
      <c r="O2" s="176"/>
    </row>
    <row r="3" spans="1:21" x14ac:dyDescent="0.2">
      <c r="A3" s="56"/>
      <c r="B3" s="373"/>
      <c r="C3" s="373"/>
      <c r="D3" s="373"/>
      <c r="E3" s="373"/>
      <c r="F3" s="373"/>
      <c r="G3" s="374"/>
      <c r="H3" s="375"/>
      <c r="I3" s="373"/>
      <c r="J3" s="373"/>
      <c r="K3" s="373"/>
      <c r="L3" s="373"/>
      <c r="M3" s="373"/>
      <c r="N3" s="15"/>
    </row>
    <row r="4" spans="1:21" ht="13.5" customHeight="1" x14ac:dyDescent="0.2">
      <c r="A4" s="56"/>
      <c r="B4" s="376"/>
      <c r="C4" s="377"/>
      <c r="D4" s="377"/>
      <c r="E4" s="377"/>
      <c r="F4" s="377"/>
      <c r="G4" s="378"/>
      <c r="H4" s="376"/>
      <c r="I4" s="377"/>
      <c r="J4" s="377"/>
      <c r="K4" s="377"/>
      <c r="L4" s="377"/>
      <c r="M4" s="377"/>
      <c r="N4" s="71"/>
    </row>
    <row r="5" spans="1:21" x14ac:dyDescent="0.2">
      <c r="A5" s="26"/>
      <c r="B5" s="371"/>
      <c r="C5" s="379"/>
      <c r="D5" s="371"/>
      <c r="E5" s="379"/>
      <c r="F5" s="371"/>
      <c r="G5" s="379"/>
      <c r="H5" s="371"/>
      <c r="I5" s="379"/>
      <c r="J5" s="371"/>
      <c r="K5" s="379"/>
      <c r="L5" s="371"/>
      <c r="M5" s="372"/>
      <c r="N5" s="91"/>
    </row>
    <row r="6" spans="1:21" x14ac:dyDescent="0.2">
      <c r="A6" s="24"/>
      <c r="B6" s="96"/>
      <c r="C6" s="61"/>
      <c r="D6" s="61"/>
      <c r="E6" s="61"/>
      <c r="F6" s="61"/>
      <c r="G6" s="61"/>
      <c r="H6" s="61"/>
      <c r="I6" s="61"/>
      <c r="J6" s="61"/>
      <c r="K6" s="61"/>
      <c r="L6" s="61"/>
      <c r="M6" s="81"/>
      <c r="N6" s="91"/>
    </row>
    <row r="7" spans="1:21" x14ac:dyDescent="0.2">
      <c r="A7" s="366"/>
      <c r="B7" s="382"/>
      <c r="C7" s="383"/>
      <c r="D7" s="383"/>
      <c r="E7" s="383"/>
      <c r="F7" s="383"/>
      <c r="G7" s="384"/>
      <c r="H7" s="382"/>
      <c r="I7" s="383"/>
      <c r="J7" s="383"/>
      <c r="K7" s="383"/>
      <c r="L7" s="383"/>
      <c r="M7" s="383"/>
      <c r="N7" s="72"/>
    </row>
    <row r="8" spans="1:21" x14ac:dyDescent="0.2">
      <c r="A8" s="361"/>
      <c r="B8" s="63"/>
      <c r="C8" s="78"/>
      <c r="D8" s="64"/>
      <c r="E8" s="78"/>
      <c r="F8" s="64"/>
      <c r="G8" s="78"/>
      <c r="H8" s="63"/>
      <c r="I8" s="78"/>
      <c r="J8" s="64"/>
      <c r="K8" s="78"/>
      <c r="L8" s="64"/>
      <c r="M8" s="78"/>
      <c r="N8" s="2"/>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373"/>
      <c r="C18" s="373"/>
      <c r="D18" s="373"/>
      <c r="E18" s="373"/>
      <c r="F18" s="373"/>
      <c r="G18" s="374"/>
      <c r="H18" s="13"/>
      <c r="I18" s="13"/>
      <c r="J18" s="13"/>
      <c r="K18" s="13"/>
      <c r="L18" s="13"/>
      <c r="M18" s="13"/>
      <c r="N18" s="179"/>
      <c r="O18" s="176"/>
      <c r="P18" s="92"/>
      <c r="Q18" s="70"/>
      <c r="R18" s="14"/>
      <c r="S18" s="14"/>
      <c r="T18" s="14"/>
    </row>
    <row r="19" spans="1:20" x14ac:dyDescent="0.2">
      <c r="A19" s="68"/>
      <c r="B19" s="385"/>
      <c r="C19" s="386"/>
      <c r="D19" s="386"/>
      <c r="E19" s="386"/>
      <c r="F19" s="386"/>
      <c r="G19" s="386"/>
      <c r="H19" s="179"/>
      <c r="I19" s="180"/>
      <c r="J19" s="181"/>
      <c r="K19" s="83"/>
      <c r="L19" s="181"/>
      <c r="M19" s="182"/>
      <c r="N19" s="179"/>
      <c r="O19" s="176"/>
      <c r="P19" s="92"/>
      <c r="Q19" s="70"/>
      <c r="R19" s="14"/>
      <c r="S19" s="14"/>
      <c r="T19" s="14"/>
    </row>
    <row r="20" spans="1:20" x14ac:dyDescent="0.2">
      <c r="A20" s="69"/>
      <c r="B20" s="372"/>
      <c r="C20" s="379"/>
      <c r="D20" s="372"/>
      <c r="E20" s="379"/>
      <c r="F20" s="372"/>
      <c r="G20" s="379"/>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380"/>
      <c r="B22" s="382"/>
      <c r="C22" s="383"/>
      <c r="D22" s="383"/>
      <c r="E22" s="383"/>
      <c r="F22" s="383"/>
      <c r="G22" s="383"/>
      <c r="H22" s="179"/>
      <c r="I22" s="180"/>
      <c r="J22" s="181"/>
      <c r="K22" s="83"/>
      <c r="L22" s="181"/>
      <c r="M22" s="182"/>
      <c r="N22" s="179"/>
      <c r="O22" s="176"/>
      <c r="P22" s="92"/>
      <c r="Q22" s="70"/>
      <c r="R22" s="14"/>
      <c r="S22" s="14"/>
      <c r="T22" s="14"/>
    </row>
    <row r="23" spans="1:20" x14ac:dyDescent="0.2">
      <c r="A23" s="381"/>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4" ht="18.75" x14ac:dyDescent="0.3">
      <c r="A1" s="167" t="s">
        <v>63</v>
      </c>
      <c r="M1" s="168" t="str">
        <f>Obsah!$A$1</f>
        <v>IV. čtvrtletí 2018</v>
      </c>
    </row>
    <row r="2" spans="1:24" ht="7.5" customHeight="1" x14ac:dyDescent="0.2"/>
    <row r="3" spans="1:24" x14ac:dyDescent="0.2">
      <c r="A3" s="56"/>
      <c r="B3" s="373"/>
      <c r="C3" s="373"/>
      <c r="D3" s="373"/>
      <c r="E3" s="373"/>
      <c r="F3" s="373"/>
      <c r="G3" s="374"/>
      <c r="H3" s="375"/>
      <c r="I3" s="373"/>
      <c r="J3" s="373"/>
      <c r="K3" s="373"/>
      <c r="L3" s="373"/>
      <c r="M3" s="373"/>
      <c r="N3" s="15"/>
    </row>
    <row r="4" spans="1:24" x14ac:dyDescent="0.2">
      <c r="A4" s="56"/>
      <c r="B4" s="376"/>
      <c r="C4" s="377"/>
      <c r="D4" s="377"/>
      <c r="E4" s="377"/>
      <c r="F4" s="377"/>
      <c r="G4" s="378"/>
      <c r="H4" s="376"/>
      <c r="I4" s="377"/>
      <c r="J4" s="377"/>
      <c r="K4" s="377"/>
      <c r="L4" s="377"/>
      <c r="M4" s="377"/>
      <c r="N4" s="71"/>
    </row>
    <row r="5" spans="1:24" x14ac:dyDescent="0.2">
      <c r="A5" s="26"/>
      <c r="B5" s="371"/>
      <c r="C5" s="379"/>
      <c r="D5" s="371"/>
      <c r="E5" s="379"/>
      <c r="F5" s="371"/>
      <c r="G5" s="379"/>
      <c r="H5" s="371"/>
      <c r="I5" s="379"/>
      <c r="J5" s="371"/>
      <c r="K5" s="379"/>
      <c r="L5" s="371"/>
      <c r="M5" s="372"/>
      <c r="N5" s="91"/>
    </row>
    <row r="6" spans="1:24" x14ac:dyDescent="0.2">
      <c r="A6" s="80"/>
      <c r="B6" s="96"/>
      <c r="C6" s="61"/>
      <c r="D6" s="61"/>
      <c r="E6" s="61"/>
      <c r="F6" s="61"/>
      <c r="G6" s="61"/>
      <c r="H6" s="61"/>
      <c r="I6" s="61"/>
      <c r="J6" s="61"/>
      <c r="K6" s="61"/>
      <c r="L6" s="61"/>
      <c r="M6" s="62"/>
      <c r="N6" s="91"/>
    </row>
    <row r="7" spans="1:24" x14ac:dyDescent="0.2">
      <c r="A7" s="366"/>
      <c r="B7" s="382"/>
      <c r="C7" s="383"/>
      <c r="D7" s="383"/>
      <c r="E7" s="383"/>
      <c r="F7" s="383"/>
      <c r="G7" s="384"/>
      <c r="H7" s="382"/>
      <c r="I7" s="383"/>
      <c r="J7" s="383"/>
      <c r="K7" s="383"/>
      <c r="L7" s="383"/>
      <c r="M7" s="383"/>
      <c r="N7" s="72"/>
    </row>
    <row r="8" spans="1:24" x14ac:dyDescent="0.2">
      <c r="A8" s="361"/>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373"/>
      <c r="C18" s="373"/>
      <c r="D18" s="373"/>
      <c r="E18" s="373"/>
      <c r="F18" s="373"/>
      <c r="G18" s="374"/>
      <c r="H18" s="176"/>
      <c r="I18" s="176"/>
      <c r="J18" s="176"/>
      <c r="K18" s="176"/>
      <c r="L18" s="176"/>
      <c r="M18" s="176"/>
      <c r="N18" s="179"/>
      <c r="O18" s="176"/>
    </row>
    <row r="19" spans="1:15" x14ac:dyDescent="0.2">
      <c r="A19" s="68"/>
      <c r="B19" s="385"/>
      <c r="C19" s="386"/>
      <c r="D19" s="386"/>
      <c r="E19" s="386"/>
      <c r="F19" s="386"/>
      <c r="G19" s="386"/>
      <c r="H19" s="179"/>
      <c r="I19" s="180"/>
      <c r="J19" s="181"/>
      <c r="K19" s="83"/>
      <c r="L19" s="181"/>
      <c r="M19" s="182"/>
      <c r="N19" s="179"/>
      <c r="O19" s="176"/>
    </row>
    <row r="20" spans="1:15" x14ac:dyDescent="0.2">
      <c r="A20" s="69"/>
      <c r="B20" s="372"/>
      <c r="C20" s="379"/>
      <c r="D20" s="372"/>
      <c r="E20" s="379"/>
      <c r="F20" s="372"/>
      <c r="G20" s="379"/>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380"/>
      <c r="B22" s="382"/>
      <c r="C22" s="383"/>
      <c r="D22" s="383"/>
      <c r="E22" s="383"/>
      <c r="F22" s="383"/>
      <c r="G22" s="383"/>
      <c r="H22" s="179"/>
      <c r="I22" s="180"/>
      <c r="J22" s="181"/>
      <c r="K22" s="83"/>
      <c r="L22" s="181"/>
      <c r="M22" s="182"/>
      <c r="N22" s="179"/>
      <c r="O22" s="176"/>
    </row>
    <row r="23" spans="1:15" x14ac:dyDescent="0.2">
      <c r="A23" s="381"/>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64</v>
      </c>
      <c r="B1" s="176"/>
      <c r="C1" s="176"/>
      <c r="D1" s="176"/>
      <c r="E1" s="176"/>
      <c r="F1" s="176"/>
      <c r="G1" s="176"/>
      <c r="H1" s="176"/>
      <c r="I1" s="176"/>
      <c r="J1" s="176"/>
      <c r="K1" s="176"/>
      <c r="L1" s="176"/>
      <c r="M1" s="168" t="str">
        <f>Obsah!$A$1</f>
        <v>IV. čtvrtletí 2018</v>
      </c>
      <c r="N1" s="176"/>
      <c r="O1" s="176"/>
    </row>
    <row r="2" spans="1:21" ht="7.5" customHeight="1" x14ac:dyDescent="0.3">
      <c r="A2" s="167"/>
      <c r="B2" s="176"/>
      <c r="C2" s="176"/>
      <c r="D2" s="176"/>
      <c r="E2" s="176"/>
      <c r="F2" s="176"/>
      <c r="G2" s="176"/>
      <c r="H2" s="176"/>
      <c r="I2" s="176"/>
      <c r="J2" s="176"/>
      <c r="K2" s="176"/>
      <c r="L2" s="176"/>
      <c r="M2" s="176"/>
      <c r="N2" s="176"/>
      <c r="O2" s="176"/>
    </row>
    <row r="3" spans="1:21" x14ac:dyDescent="0.2">
      <c r="A3" s="56"/>
      <c r="B3" s="373"/>
      <c r="C3" s="373"/>
      <c r="D3" s="373"/>
      <c r="E3" s="373"/>
      <c r="F3" s="373"/>
      <c r="G3" s="374"/>
      <c r="H3" s="375"/>
      <c r="I3" s="373"/>
      <c r="J3" s="373"/>
      <c r="K3" s="373"/>
      <c r="L3" s="373"/>
      <c r="M3" s="373"/>
      <c r="N3" s="15"/>
    </row>
    <row r="4" spans="1:21" ht="13.5" customHeight="1" x14ac:dyDescent="0.2">
      <c r="A4" s="56"/>
      <c r="B4" s="376"/>
      <c r="C4" s="377"/>
      <c r="D4" s="377"/>
      <c r="E4" s="377"/>
      <c r="F4" s="377"/>
      <c r="G4" s="378"/>
      <c r="H4" s="376"/>
      <c r="I4" s="377"/>
      <c r="J4" s="377"/>
      <c r="K4" s="377"/>
      <c r="L4" s="377"/>
      <c r="M4" s="377"/>
      <c r="N4" s="71"/>
    </row>
    <row r="5" spans="1:21" x14ac:dyDescent="0.2">
      <c r="A5" s="26"/>
      <c r="B5" s="371"/>
      <c r="C5" s="379"/>
      <c r="D5" s="371"/>
      <c r="E5" s="379"/>
      <c r="F5" s="371"/>
      <c r="G5" s="379"/>
      <c r="H5" s="371"/>
      <c r="I5" s="379"/>
      <c r="J5" s="371"/>
      <c r="K5" s="379"/>
      <c r="L5" s="371"/>
      <c r="M5" s="372"/>
      <c r="N5" s="91"/>
    </row>
    <row r="6" spans="1:21" x14ac:dyDescent="0.2">
      <c r="A6" s="24"/>
      <c r="B6" s="96"/>
      <c r="C6" s="61"/>
      <c r="D6" s="61"/>
      <c r="E6" s="61"/>
      <c r="F6" s="61"/>
      <c r="G6" s="61"/>
      <c r="H6" s="61"/>
      <c r="I6" s="61"/>
      <c r="J6" s="61"/>
      <c r="K6" s="61"/>
      <c r="L6" s="61"/>
      <c r="M6" s="81"/>
      <c r="N6" s="91"/>
    </row>
    <row r="7" spans="1:21" x14ac:dyDescent="0.2">
      <c r="A7" s="366"/>
      <c r="B7" s="382"/>
      <c r="C7" s="383"/>
      <c r="D7" s="383"/>
      <c r="E7" s="383"/>
      <c r="F7" s="383"/>
      <c r="G7" s="384"/>
      <c r="H7" s="382"/>
      <c r="I7" s="383"/>
      <c r="J7" s="383"/>
      <c r="K7" s="383"/>
      <c r="L7" s="383"/>
      <c r="M7" s="383"/>
      <c r="N7" s="72"/>
    </row>
    <row r="8" spans="1:21" x14ac:dyDescent="0.2">
      <c r="A8" s="361"/>
      <c r="B8" s="63"/>
      <c r="C8" s="78"/>
      <c r="D8" s="64"/>
      <c r="E8" s="78"/>
      <c r="F8" s="64"/>
      <c r="G8" s="78"/>
      <c r="H8" s="63"/>
      <c r="I8" s="78"/>
      <c r="J8" s="64"/>
      <c r="K8" s="78"/>
      <c r="L8" s="64"/>
      <c r="M8" s="78"/>
      <c r="N8" s="2"/>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373"/>
      <c r="C18" s="373"/>
      <c r="D18" s="373"/>
      <c r="E18" s="373"/>
      <c r="F18" s="373"/>
      <c r="G18" s="374"/>
      <c r="H18" s="13"/>
      <c r="I18" s="13"/>
      <c r="J18" s="13"/>
      <c r="K18" s="13"/>
      <c r="L18" s="13"/>
      <c r="M18" s="13"/>
      <c r="N18" s="179"/>
      <c r="O18" s="176"/>
      <c r="P18" s="92"/>
      <c r="Q18" s="70"/>
      <c r="R18" s="14"/>
      <c r="S18" s="14"/>
      <c r="T18" s="14"/>
    </row>
    <row r="19" spans="1:20" x14ac:dyDescent="0.2">
      <c r="A19" s="68"/>
      <c r="B19" s="385"/>
      <c r="C19" s="386"/>
      <c r="D19" s="386"/>
      <c r="E19" s="386"/>
      <c r="F19" s="386"/>
      <c r="G19" s="386"/>
      <c r="H19" s="179"/>
      <c r="I19" s="180"/>
      <c r="J19" s="181"/>
      <c r="K19" s="83"/>
      <c r="L19" s="181"/>
      <c r="M19" s="182"/>
      <c r="N19" s="179"/>
      <c r="O19" s="176"/>
      <c r="P19" s="92"/>
      <c r="Q19" s="70"/>
      <c r="R19" s="14"/>
      <c r="S19" s="14"/>
      <c r="T19" s="14"/>
    </row>
    <row r="20" spans="1:20" x14ac:dyDescent="0.2">
      <c r="A20" s="69"/>
      <c r="B20" s="372"/>
      <c r="C20" s="379"/>
      <c r="D20" s="372"/>
      <c r="E20" s="379"/>
      <c r="F20" s="372"/>
      <c r="G20" s="379"/>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380"/>
      <c r="B22" s="382"/>
      <c r="C22" s="383"/>
      <c r="D22" s="383"/>
      <c r="E22" s="383"/>
      <c r="F22" s="383"/>
      <c r="G22" s="383"/>
      <c r="H22" s="179"/>
      <c r="I22" s="180"/>
      <c r="J22" s="181"/>
      <c r="K22" s="83"/>
      <c r="L22" s="181"/>
      <c r="M22" s="182"/>
      <c r="N22" s="179"/>
      <c r="O22" s="176"/>
      <c r="P22" s="92"/>
      <c r="Q22" s="70"/>
      <c r="R22" s="14"/>
      <c r="S22" s="14"/>
      <c r="T22" s="14"/>
    </row>
    <row r="23" spans="1:20" x14ac:dyDescent="0.2">
      <c r="A23" s="381"/>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4" ht="18.75" x14ac:dyDescent="0.3">
      <c r="A1" s="167" t="s">
        <v>65</v>
      </c>
      <c r="M1" s="168" t="str">
        <f>Obsah!$A$1</f>
        <v>IV. čtvrtletí 2018</v>
      </c>
    </row>
    <row r="2" spans="1:24" ht="7.5" customHeight="1" x14ac:dyDescent="0.2"/>
    <row r="3" spans="1:24" x14ac:dyDescent="0.2">
      <c r="A3" s="56"/>
      <c r="B3" s="373"/>
      <c r="C3" s="373"/>
      <c r="D3" s="373"/>
      <c r="E3" s="373"/>
      <c r="F3" s="373"/>
      <c r="G3" s="374"/>
      <c r="H3" s="375"/>
      <c r="I3" s="373"/>
      <c r="J3" s="373"/>
      <c r="K3" s="373"/>
      <c r="L3" s="373"/>
      <c r="M3" s="373"/>
      <c r="N3" s="15"/>
    </row>
    <row r="4" spans="1:24" x14ac:dyDescent="0.2">
      <c r="A4" s="56"/>
      <c r="B4" s="376"/>
      <c r="C4" s="377"/>
      <c r="D4" s="377"/>
      <c r="E4" s="377"/>
      <c r="F4" s="377"/>
      <c r="G4" s="378"/>
      <c r="H4" s="376"/>
      <c r="I4" s="377"/>
      <c r="J4" s="377"/>
      <c r="K4" s="377"/>
      <c r="L4" s="377"/>
      <c r="M4" s="377"/>
      <c r="N4" s="71"/>
    </row>
    <row r="5" spans="1:24" x14ac:dyDescent="0.2">
      <c r="A5" s="26"/>
      <c r="B5" s="371"/>
      <c r="C5" s="379"/>
      <c r="D5" s="371"/>
      <c r="E5" s="379"/>
      <c r="F5" s="371"/>
      <c r="G5" s="379"/>
      <c r="H5" s="371"/>
      <c r="I5" s="379"/>
      <c r="J5" s="371"/>
      <c r="K5" s="379"/>
      <c r="L5" s="371"/>
      <c r="M5" s="372"/>
      <c r="N5" s="91"/>
    </row>
    <row r="6" spans="1:24" x14ac:dyDescent="0.2">
      <c r="A6" s="24"/>
      <c r="B6" s="96"/>
      <c r="C6" s="61"/>
      <c r="D6" s="61"/>
      <c r="E6" s="61"/>
      <c r="F6" s="61"/>
      <c r="G6" s="61"/>
      <c r="H6" s="61"/>
      <c r="I6" s="61"/>
      <c r="J6" s="61"/>
      <c r="K6" s="61"/>
      <c r="L6" s="61"/>
      <c r="M6" s="62"/>
      <c r="N6" s="91"/>
    </row>
    <row r="7" spans="1:24" x14ac:dyDescent="0.2">
      <c r="A7" s="366"/>
      <c r="B7" s="382"/>
      <c r="C7" s="383"/>
      <c r="D7" s="383"/>
      <c r="E7" s="383"/>
      <c r="F7" s="383"/>
      <c r="G7" s="384"/>
      <c r="H7" s="382"/>
      <c r="I7" s="383"/>
      <c r="J7" s="383"/>
      <c r="K7" s="383"/>
      <c r="L7" s="383"/>
      <c r="M7" s="383"/>
      <c r="N7" s="72"/>
    </row>
    <row r="8" spans="1:24" x14ac:dyDescent="0.2">
      <c r="A8" s="361"/>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373"/>
      <c r="C18" s="373"/>
      <c r="D18" s="373"/>
      <c r="E18" s="373"/>
      <c r="F18" s="373"/>
      <c r="G18" s="374"/>
      <c r="H18" s="176"/>
      <c r="I18" s="176"/>
      <c r="J18" s="176"/>
      <c r="K18" s="176"/>
      <c r="L18" s="176"/>
      <c r="M18" s="176"/>
      <c r="N18" s="179"/>
      <c r="O18" s="176"/>
    </row>
    <row r="19" spans="1:15" x14ac:dyDescent="0.2">
      <c r="A19" s="68"/>
      <c r="B19" s="385"/>
      <c r="C19" s="386"/>
      <c r="D19" s="386"/>
      <c r="E19" s="386"/>
      <c r="F19" s="386"/>
      <c r="G19" s="386"/>
      <c r="H19" s="179"/>
      <c r="I19" s="180"/>
      <c r="J19" s="181"/>
      <c r="K19" s="83"/>
      <c r="L19" s="181"/>
      <c r="M19" s="182"/>
      <c r="N19" s="179"/>
      <c r="O19" s="176"/>
    </row>
    <row r="20" spans="1:15" x14ac:dyDescent="0.2">
      <c r="A20" s="69"/>
      <c r="B20" s="372"/>
      <c r="C20" s="379"/>
      <c r="D20" s="372"/>
      <c r="E20" s="379"/>
      <c r="F20" s="372"/>
      <c r="G20" s="379"/>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380"/>
      <c r="B22" s="382"/>
      <c r="C22" s="383"/>
      <c r="D22" s="383"/>
      <c r="E22" s="383"/>
      <c r="F22" s="383"/>
      <c r="G22" s="383"/>
      <c r="H22" s="179"/>
      <c r="I22" s="180"/>
      <c r="J22" s="181"/>
      <c r="K22" s="83"/>
      <c r="L22" s="181"/>
      <c r="M22" s="182"/>
      <c r="N22" s="179"/>
      <c r="O22" s="176"/>
    </row>
    <row r="23" spans="1:15" x14ac:dyDescent="0.2">
      <c r="A23" s="381"/>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U38"/>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66</v>
      </c>
      <c r="B1" s="176"/>
      <c r="C1" s="176"/>
      <c r="D1" s="176"/>
      <c r="E1" s="176"/>
      <c r="F1" s="176"/>
      <c r="G1" s="176"/>
      <c r="H1" s="176"/>
      <c r="I1" s="176"/>
      <c r="J1" s="176"/>
      <c r="K1" s="176"/>
      <c r="L1" s="176"/>
      <c r="M1" s="168" t="str">
        <f>Obsah!$A$1</f>
        <v>IV. čtvrtletí 2018</v>
      </c>
      <c r="N1" s="176"/>
      <c r="O1" s="176"/>
    </row>
    <row r="2" spans="1:21" ht="7.5" customHeight="1" x14ac:dyDescent="0.3">
      <c r="A2" s="167"/>
      <c r="B2" s="176"/>
      <c r="C2" s="176"/>
      <c r="D2" s="176"/>
      <c r="E2" s="176"/>
      <c r="F2" s="176"/>
      <c r="G2" s="176"/>
      <c r="H2" s="176"/>
      <c r="I2" s="176"/>
      <c r="J2" s="176"/>
      <c r="K2" s="176"/>
      <c r="L2" s="176"/>
      <c r="M2" s="176"/>
      <c r="N2" s="176"/>
      <c r="O2" s="176"/>
    </row>
    <row r="3" spans="1:21" x14ac:dyDescent="0.2">
      <c r="A3" s="56"/>
      <c r="B3" s="373"/>
      <c r="C3" s="373"/>
      <c r="D3" s="373"/>
      <c r="E3" s="373"/>
      <c r="F3" s="373"/>
      <c r="G3" s="374"/>
      <c r="H3" s="375"/>
      <c r="I3" s="373"/>
      <c r="J3" s="373"/>
      <c r="K3" s="373"/>
      <c r="L3" s="373"/>
      <c r="M3" s="373"/>
      <c r="N3" s="15"/>
    </row>
    <row r="4" spans="1:21" ht="13.5" customHeight="1" x14ac:dyDescent="0.2">
      <c r="A4" s="56"/>
      <c r="B4" s="376"/>
      <c r="C4" s="377"/>
      <c r="D4" s="377"/>
      <c r="E4" s="377"/>
      <c r="F4" s="377"/>
      <c r="G4" s="378"/>
      <c r="H4" s="376"/>
      <c r="I4" s="377"/>
      <c r="J4" s="377"/>
      <c r="K4" s="377"/>
      <c r="L4" s="377"/>
      <c r="M4" s="377"/>
      <c r="N4" s="71"/>
    </row>
    <row r="5" spans="1:21" x14ac:dyDescent="0.2">
      <c r="A5" s="26"/>
      <c r="B5" s="371"/>
      <c r="C5" s="379"/>
      <c r="D5" s="371"/>
      <c r="E5" s="379"/>
      <c r="F5" s="371"/>
      <c r="G5" s="379"/>
      <c r="H5" s="371"/>
      <c r="I5" s="379"/>
      <c r="J5" s="371"/>
      <c r="K5" s="379"/>
      <c r="L5" s="371"/>
      <c r="M5" s="372"/>
      <c r="N5" s="91"/>
    </row>
    <row r="6" spans="1:21" x14ac:dyDescent="0.2">
      <c r="A6" s="24"/>
      <c r="B6" s="96"/>
      <c r="C6" s="61"/>
      <c r="D6" s="61"/>
      <c r="E6" s="61"/>
      <c r="F6" s="61"/>
      <c r="G6" s="61"/>
      <c r="H6" s="61"/>
      <c r="I6" s="61"/>
      <c r="J6" s="61"/>
      <c r="K6" s="61"/>
      <c r="L6" s="61"/>
      <c r="M6" s="81"/>
      <c r="N6" s="91"/>
    </row>
    <row r="7" spans="1:21" x14ac:dyDescent="0.2">
      <c r="A7" s="366"/>
      <c r="B7" s="382"/>
      <c r="C7" s="383"/>
      <c r="D7" s="383"/>
      <c r="E7" s="383"/>
      <c r="F7" s="383"/>
      <c r="G7" s="384"/>
      <c r="H7" s="382"/>
      <c r="I7" s="383"/>
      <c r="J7" s="383"/>
      <c r="K7" s="383"/>
      <c r="L7" s="383"/>
      <c r="M7" s="383"/>
      <c r="N7" s="72"/>
    </row>
    <row r="8" spans="1:21" x14ac:dyDescent="0.2">
      <c r="A8" s="361"/>
      <c r="B8" s="63"/>
      <c r="C8" s="78"/>
      <c r="D8" s="64"/>
      <c r="E8" s="78"/>
      <c r="F8" s="64"/>
      <c r="G8" s="78"/>
      <c r="H8" s="63"/>
      <c r="I8" s="78"/>
      <c r="J8" s="64"/>
      <c r="K8" s="78"/>
      <c r="L8" s="64"/>
      <c r="M8" s="78"/>
      <c r="N8" s="2"/>
    </row>
    <row r="9" spans="1:21" x14ac:dyDescent="0.2">
      <c r="A9" s="65"/>
      <c r="B9" s="169"/>
      <c r="C9" s="170"/>
      <c r="D9" s="31"/>
      <c r="E9" s="170"/>
      <c r="F9" s="31"/>
      <c r="G9" s="170"/>
      <c r="H9" s="169"/>
      <c r="I9" s="170"/>
      <c r="J9" s="31"/>
      <c r="K9" s="170"/>
      <c r="L9" s="31"/>
      <c r="M9" s="170"/>
      <c r="N9" s="83"/>
      <c r="O9" s="182"/>
    </row>
    <row r="10" spans="1:21" x14ac:dyDescent="0.2">
      <c r="A10" s="65"/>
      <c r="B10" s="169"/>
      <c r="C10" s="170"/>
      <c r="D10" s="31"/>
      <c r="E10" s="170"/>
      <c r="F10" s="31"/>
      <c r="G10" s="170"/>
      <c r="H10" s="169"/>
      <c r="I10" s="170"/>
      <c r="J10" s="31"/>
      <c r="K10" s="170"/>
      <c r="L10" s="31"/>
      <c r="M10" s="170"/>
      <c r="N10" s="83"/>
      <c r="O10" s="182"/>
    </row>
    <row r="11" spans="1:21" x14ac:dyDescent="0.2">
      <c r="A11" s="55"/>
      <c r="B11" s="52"/>
      <c r="C11" s="170"/>
      <c r="D11" s="19"/>
      <c r="E11" s="170"/>
      <c r="F11" s="19"/>
      <c r="G11" s="170"/>
      <c r="H11" s="52"/>
      <c r="I11" s="170"/>
      <c r="J11" s="19"/>
      <c r="K11" s="170"/>
      <c r="L11" s="19"/>
      <c r="M11" s="170"/>
      <c r="N11" s="83"/>
      <c r="O11" s="182"/>
    </row>
    <row r="12" spans="1:21" x14ac:dyDescent="0.2">
      <c r="A12" s="55"/>
      <c r="B12" s="169"/>
      <c r="C12" s="170"/>
      <c r="D12" s="31"/>
      <c r="E12" s="170"/>
      <c r="F12" s="31"/>
      <c r="G12" s="170"/>
      <c r="H12" s="169"/>
      <c r="I12" s="170"/>
      <c r="J12" s="31"/>
      <c r="K12" s="170"/>
      <c r="L12" s="31"/>
      <c r="M12" s="170"/>
      <c r="N12" s="83"/>
      <c r="O12" s="182"/>
    </row>
    <row r="13" spans="1:21" x14ac:dyDescent="0.2">
      <c r="A13" s="55"/>
      <c r="B13" s="52"/>
      <c r="C13" s="170"/>
      <c r="D13" s="19"/>
      <c r="E13" s="170"/>
      <c r="F13" s="19"/>
      <c r="G13" s="170"/>
      <c r="H13" s="52"/>
      <c r="I13" s="170"/>
      <c r="J13" s="19"/>
      <c r="K13" s="170"/>
      <c r="L13" s="19"/>
      <c r="M13" s="170"/>
      <c r="N13" s="83"/>
      <c r="O13" s="182"/>
    </row>
    <row r="14" spans="1:21" x14ac:dyDescent="0.2">
      <c r="A14" s="55"/>
      <c r="B14" s="169"/>
      <c r="C14" s="170"/>
      <c r="D14" s="31"/>
      <c r="E14" s="170"/>
      <c r="F14" s="31"/>
      <c r="G14" s="170"/>
      <c r="H14" s="169"/>
      <c r="I14" s="170"/>
      <c r="J14" s="31"/>
      <c r="K14" s="170"/>
      <c r="L14" s="31"/>
      <c r="M14" s="170"/>
      <c r="N14" s="83"/>
      <c r="O14" s="182"/>
      <c r="P14" s="30"/>
      <c r="Q14" s="70"/>
      <c r="R14" s="14"/>
      <c r="S14" s="14"/>
      <c r="T14" s="14"/>
      <c r="U14" s="14"/>
    </row>
    <row r="15" spans="1:21" x14ac:dyDescent="0.2">
      <c r="A15" s="55"/>
      <c r="B15" s="169"/>
      <c r="C15" s="170"/>
      <c r="D15" s="31"/>
      <c r="E15" s="172"/>
      <c r="F15" s="31"/>
      <c r="G15" s="172"/>
      <c r="H15" s="169"/>
      <c r="I15" s="172"/>
      <c r="J15" s="31"/>
      <c r="K15" s="172"/>
      <c r="L15" s="31"/>
      <c r="M15" s="172"/>
      <c r="N15" s="83"/>
      <c r="O15" s="182"/>
      <c r="P15" s="30"/>
      <c r="Q15" s="70"/>
      <c r="R15" s="14"/>
      <c r="S15" s="14"/>
      <c r="T15" s="14"/>
      <c r="U15" s="14"/>
    </row>
    <row r="16" spans="1:21" ht="12.75" thickBot="1" x14ac:dyDescent="0.25">
      <c r="A16" s="25"/>
      <c r="B16" s="45"/>
      <c r="C16" s="173"/>
      <c r="D16" s="8"/>
      <c r="E16" s="174"/>
      <c r="F16" s="8"/>
      <c r="G16" s="174"/>
      <c r="H16" s="45"/>
      <c r="I16" s="175"/>
      <c r="J16" s="8"/>
      <c r="K16" s="175"/>
      <c r="L16" s="8"/>
      <c r="M16" s="175"/>
      <c r="N16" s="83"/>
      <c r="O16" s="182"/>
      <c r="P16" s="30"/>
      <c r="Q16" s="70"/>
      <c r="R16" s="14"/>
      <c r="S16" s="14"/>
      <c r="T16" s="14"/>
      <c r="U16" s="14"/>
    </row>
    <row r="17" spans="1:20" x14ac:dyDescent="0.2">
      <c r="A17" s="28"/>
      <c r="B17" s="176"/>
      <c r="C17" s="176"/>
      <c r="D17" s="176"/>
      <c r="E17" s="176"/>
      <c r="F17" s="176"/>
      <c r="G17" s="176"/>
      <c r="H17" s="176"/>
      <c r="I17" s="176"/>
      <c r="J17" s="176"/>
      <c r="K17" s="176"/>
      <c r="L17" s="177"/>
      <c r="M17" s="177"/>
      <c r="N17" s="178"/>
      <c r="O17" s="177"/>
    </row>
    <row r="18" spans="1:20" x14ac:dyDescent="0.2">
      <c r="A18" s="82"/>
      <c r="B18" s="373"/>
      <c r="C18" s="373"/>
      <c r="D18" s="373"/>
      <c r="E18" s="373"/>
      <c r="F18" s="373"/>
      <c r="G18" s="374"/>
      <c r="H18" s="13"/>
      <c r="I18" s="13"/>
      <c r="J18" s="13"/>
      <c r="K18" s="13"/>
      <c r="L18" s="13"/>
      <c r="M18" s="13"/>
      <c r="N18" s="179"/>
      <c r="O18" s="176"/>
      <c r="P18" s="92"/>
      <c r="Q18" s="70"/>
      <c r="R18" s="14"/>
      <c r="S18" s="14"/>
      <c r="T18" s="14"/>
    </row>
    <row r="19" spans="1:20" x14ac:dyDescent="0.2">
      <c r="A19" s="68"/>
      <c r="B19" s="385"/>
      <c r="C19" s="386"/>
      <c r="D19" s="386"/>
      <c r="E19" s="386"/>
      <c r="F19" s="386"/>
      <c r="G19" s="386"/>
      <c r="H19" s="179"/>
      <c r="I19" s="180"/>
      <c r="J19" s="181"/>
      <c r="K19" s="83"/>
      <c r="L19" s="181"/>
      <c r="M19" s="182"/>
      <c r="N19" s="179"/>
      <c r="O19" s="176"/>
      <c r="P19" s="92"/>
      <c r="Q19" s="70"/>
      <c r="R19" s="14"/>
      <c r="S19" s="14"/>
      <c r="T19" s="14"/>
    </row>
    <row r="20" spans="1:20" x14ac:dyDescent="0.2">
      <c r="A20" s="69"/>
      <c r="B20" s="372"/>
      <c r="C20" s="379"/>
      <c r="D20" s="372"/>
      <c r="E20" s="379"/>
      <c r="F20" s="372"/>
      <c r="G20" s="379"/>
      <c r="H20" s="179"/>
      <c r="I20" s="180"/>
      <c r="J20" s="181"/>
      <c r="K20" s="83"/>
      <c r="L20" s="181"/>
      <c r="M20" s="182"/>
      <c r="N20" s="179"/>
      <c r="O20" s="176"/>
      <c r="P20" s="92"/>
      <c r="Q20" s="70"/>
      <c r="R20" s="76"/>
      <c r="S20" s="76"/>
      <c r="T20" s="76"/>
    </row>
    <row r="21" spans="1:20" x14ac:dyDescent="0.2">
      <c r="A21" s="95"/>
      <c r="B21" s="96"/>
      <c r="C21" s="61"/>
      <c r="D21" s="61"/>
      <c r="E21" s="61"/>
      <c r="F21" s="61"/>
      <c r="G21" s="81"/>
      <c r="H21" s="179"/>
      <c r="I21" s="180"/>
      <c r="J21" s="181"/>
      <c r="K21" s="83"/>
      <c r="L21" s="181"/>
      <c r="M21" s="182"/>
      <c r="N21" s="179"/>
      <c r="O21" s="176"/>
      <c r="P21" s="92"/>
      <c r="Q21" s="70"/>
      <c r="R21" s="14"/>
      <c r="S21" s="14"/>
      <c r="T21" s="14"/>
    </row>
    <row r="22" spans="1:20" x14ac:dyDescent="0.2">
      <c r="A22" s="380"/>
      <c r="B22" s="382"/>
      <c r="C22" s="383"/>
      <c r="D22" s="383"/>
      <c r="E22" s="383"/>
      <c r="F22" s="383"/>
      <c r="G22" s="383"/>
      <c r="H22" s="179"/>
      <c r="I22" s="180"/>
      <c r="J22" s="181"/>
      <c r="K22" s="83"/>
      <c r="L22" s="181"/>
      <c r="M22" s="182"/>
      <c r="N22" s="179"/>
      <c r="O22" s="176"/>
      <c r="P22" s="92"/>
      <c r="Q22" s="70"/>
      <c r="R22" s="14"/>
      <c r="S22" s="14"/>
      <c r="T22" s="14"/>
    </row>
    <row r="23" spans="1:20" x14ac:dyDescent="0.2">
      <c r="A23" s="381"/>
      <c r="B23" s="63"/>
      <c r="C23" s="79"/>
      <c r="D23" s="64"/>
      <c r="E23" s="79"/>
      <c r="F23" s="64"/>
      <c r="G23" s="79"/>
      <c r="H23" s="176"/>
      <c r="I23" s="176"/>
      <c r="J23" s="181"/>
      <c r="K23" s="83"/>
      <c r="L23" s="181"/>
      <c r="M23" s="182"/>
      <c r="N23" s="179"/>
      <c r="O23" s="176"/>
      <c r="P23" s="92"/>
      <c r="Q23" s="70"/>
      <c r="R23" s="73"/>
      <c r="S23" s="76"/>
      <c r="T23" s="76"/>
    </row>
    <row r="24" spans="1:20" x14ac:dyDescent="0.2">
      <c r="A24" s="58"/>
      <c r="B24" s="89"/>
      <c r="C24" s="74"/>
      <c r="D24" s="34"/>
      <c r="E24" s="74"/>
      <c r="F24" s="34"/>
      <c r="G24" s="74"/>
      <c r="H24" s="176"/>
      <c r="I24" s="176"/>
      <c r="J24" s="181"/>
      <c r="K24" s="83"/>
      <c r="L24" s="181"/>
      <c r="M24" s="182"/>
      <c r="N24" s="179"/>
      <c r="O24" s="180"/>
      <c r="T24" s="177"/>
    </row>
    <row r="25" spans="1:20" x14ac:dyDescent="0.2">
      <c r="A25" s="58"/>
      <c r="B25" s="89"/>
      <c r="C25" s="74"/>
      <c r="D25" s="34"/>
      <c r="E25" s="74"/>
      <c r="F25" s="34"/>
      <c r="G25" s="74"/>
      <c r="H25" s="176"/>
      <c r="I25" s="176"/>
      <c r="J25" s="181"/>
      <c r="K25" s="83"/>
      <c r="L25" s="181"/>
      <c r="M25" s="182"/>
      <c r="N25" s="179"/>
      <c r="O25" s="180"/>
    </row>
    <row r="26" spans="1:20" x14ac:dyDescent="0.2">
      <c r="A26" s="58"/>
      <c r="B26" s="89"/>
      <c r="C26" s="74"/>
      <c r="D26" s="34"/>
      <c r="E26" s="74"/>
      <c r="F26" s="34"/>
      <c r="G26" s="74"/>
      <c r="H26" s="176"/>
      <c r="I26" s="176"/>
      <c r="J26" s="181"/>
      <c r="K26" s="83"/>
      <c r="L26" s="181"/>
      <c r="M26" s="182"/>
      <c r="N26" s="179"/>
      <c r="O26" s="180"/>
    </row>
    <row r="27" spans="1:20" ht="12.75" thickBot="1" x14ac:dyDescent="0.25">
      <c r="A27" s="59"/>
      <c r="B27" s="90"/>
      <c r="C27" s="75"/>
      <c r="D27" s="44"/>
      <c r="E27" s="75"/>
      <c r="F27" s="44"/>
      <c r="G27" s="75"/>
      <c r="H27" s="176"/>
      <c r="I27" s="176"/>
      <c r="J27" s="176"/>
      <c r="K27" s="176"/>
      <c r="L27" s="176"/>
      <c r="M27" s="176"/>
      <c r="N27" s="179"/>
      <c r="O27" s="180"/>
    </row>
    <row r="28" spans="1:20" x14ac:dyDescent="0.2">
      <c r="A28" s="30"/>
      <c r="B28" s="30"/>
      <c r="C28" s="70"/>
      <c r="D28" s="14"/>
      <c r="E28" s="14"/>
      <c r="F28" s="14"/>
      <c r="G28" s="177"/>
      <c r="H28" s="176"/>
      <c r="I28" s="176"/>
      <c r="J28" s="176"/>
      <c r="K28" s="176"/>
      <c r="L28" s="176"/>
      <c r="M28" s="176"/>
    </row>
    <row r="29" spans="1:20" x14ac:dyDescent="0.2">
      <c r="H29" s="176"/>
      <c r="I29" s="176"/>
      <c r="J29" s="176"/>
      <c r="K29" s="176"/>
      <c r="L29" s="176"/>
      <c r="M29" s="176"/>
    </row>
    <row r="30" spans="1:20" x14ac:dyDescent="0.2">
      <c r="J30" s="181"/>
      <c r="K30" s="181"/>
      <c r="L30" s="181"/>
      <c r="M30" s="181"/>
    </row>
    <row r="31" spans="1:20" x14ac:dyDescent="0.2">
      <c r="H31" s="181"/>
      <c r="I31" s="183"/>
      <c r="J31" s="181"/>
      <c r="K31" s="171"/>
      <c r="L31" s="171"/>
      <c r="M31" s="171"/>
    </row>
    <row r="32" spans="1:20" ht="12.75" customHeight="1" x14ac:dyDescent="0.2">
      <c r="H32" s="181"/>
      <c r="I32" s="183"/>
      <c r="J32" s="181"/>
      <c r="K32" s="171"/>
      <c r="L32" s="171"/>
      <c r="M32" s="171"/>
    </row>
    <row r="33" spans="8:13" x14ac:dyDescent="0.2">
      <c r="H33" s="181"/>
      <c r="I33" s="183"/>
      <c r="J33" s="181"/>
      <c r="K33" s="171"/>
      <c r="L33" s="171"/>
      <c r="M33" s="171"/>
    </row>
    <row r="34" spans="8:13" ht="13.5" customHeight="1" x14ac:dyDescent="0.2">
      <c r="H34" s="181"/>
      <c r="I34" s="183"/>
      <c r="J34" s="181"/>
      <c r="K34" s="171"/>
      <c r="L34" s="171"/>
      <c r="M34" s="171"/>
    </row>
    <row r="35" spans="8:13" ht="12.7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X39"/>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customWidth="1"/>
    <col min="8" max="8" width="14.42578125" style="125" customWidth="1"/>
    <col min="9" max="9" width="8" style="125" bestFit="1" customWidth="1"/>
    <col min="10" max="10" width="14.42578125" style="125" customWidth="1"/>
    <col min="11" max="11" width="8" style="125" customWidth="1"/>
    <col min="12" max="12" width="14.42578125" style="125" customWidth="1"/>
    <col min="13" max="13" width="8" style="125" customWidth="1"/>
    <col min="14" max="26" width="9.140625" style="125" customWidth="1"/>
    <col min="27" max="16384" width="9.140625" style="125"/>
  </cols>
  <sheetData>
    <row r="1" spans="1:24" ht="18.75" x14ac:dyDescent="0.3">
      <c r="A1" s="167" t="s">
        <v>67</v>
      </c>
      <c r="M1" s="168" t="str">
        <f>Obsah!$A$1</f>
        <v>IV. čtvrtletí 2018</v>
      </c>
    </row>
    <row r="2" spans="1:24" ht="7.5" customHeight="1" x14ac:dyDescent="0.2"/>
    <row r="3" spans="1:24" x14ac:dyDescent="0.2">
      <c r="A3" s="56"/>
      <c r="B3" s="373"/>
      <c r="C3" s="373"/>
      <c r="D3" s="373"/>
      <c r="E3" s="373"/>
      <c r="F3" s="373"/>
      <c r="G3" s="374"/>
      <c r="H3" s="375"/>
      <c r="I3" s="373"/>
      <c r="J3" s="373"/>
      <c r="K3" s="373"/>
      <c r="L3" s="373"/>
      <c r="M3" s="373"/>
      <c r="N3" s="15"/>
    </row>
    <row r="4" spans="1:24" x14ac:dyDescent="0.2">
      <c r="A4" s="56"/>
      <c r="B4" s="376"/>
      <c r="C4" s="377"/>
      <c r="D4" s="377"/>
      <c r="E4" s="377"/>
      <c r="F4" s="377"/>
      <c r="G4" s="378"/>
      <c r="H4" s="376"/>
      <c r="I4" s="377"/>
      <c r="J4" s="377"/>
      <c r="K4" s="377"/>
      <c r="L4" s="377"/>
      <c r="M4" s="377"/>
      <c r="N4" s="71"/>
    </row>
    <row r="5" spans="1:24" x14ac:dyDescent="0.2">
      <c r="A5" s="26"/>
      <c r="B5" s="371"/>
      <c r="C5" s="379"/>
      <c r="D5" s="371"/>
      <c r="E5" s="379"/>
      <c r="F5" s="371"/>
      <c r="G5" s="379"/>
      <c r="H5" s="371"/>
      <c r="I5" s="379"/>
      <c r="J5" s="371"/>
      <c r="K5" s="379"/>
      <c r="L5" s="371"/>
      <c r="M5" s="372"/>
      <c r="N5" s="91"/>
    </row>
    <row r="6" spans="1:24" x14ac:dyDescent="0.2">
      <c r="A6" s="24"/>
      <c r="B6" s="96"/>
      <c r="C6" s="61"/>
      <c r="D6" s="61"/>
      <c r="E6" s="61"/>
      <c r="F6" s="61"/>
      <c r="G6" s="61"/>
      <c r="H6" s="61"/>
      <c r="I6" s="61"/>
      <c r="J6" s="61"/>
      <c r="K6" s="61"/>
      <c r="L6" s="61"/>
      <c r="M6" s="62"/>
      <c r="N6" s="91"/>
    </row>
    <row r="7" spans="1:24" x14ac:dyDescent="0.2">
      <c r="A7" s="366"/>
      <c r="B7" s="382"/>
      <c r="C7" s="383"/>
      <c r="D7" s="383"/>
      <c r="E7" s="383"/>
      <c r="F7" s="383"/>
      <c r="G7" s="384"/>
      <c r="H7" s="382"/>
      <c r="I7" s="383"/>
      <c r="J7" s="383"/>
      <c r="K7" s="383"/>
      <c r="L7" s="383"/>
      <c r="M7" s="383"/>
      <c r="N7" s="72"/>
    </row>
    <row r="8" spans="1:24" x14ac:dyDescent="0.2">
      <c r="A8" s="361"/>
      <c r="B8" s="63"/>
      <c r="C8" s="78"/>
      <c r="D8" s="64"/>
      <c r="E8" s="78"/>
      <c r="F8" s="64"/>
      <c r="G8" s="78"/>
      <c r="H8" s="63"/>
      <c r="I8" s="78"/>
      <c r="J8" s="64"/>
      <c r="K8" s="78"/>
      <c r="L8" s="64"/>
      <c r="M8" s="78"/>
      <c r="N8" s="2"/>
    </row>
    <row r="9" spans="1:24" x14ac:dyDescent="0.2">
      <c r="A9" s="65"/>
      <c r="B9" s="169"/>
      <c r="C9" s="170"/>
      <c r="D9" s="31"/>
      <c r="E9" s="170"/>
      <c r="F9" s="31"/>
      <c r="G9" s="170"/>
      <c r="H9" s="169"/>
      <c r="I9" s="170"/>
      <c r="J9" s="31"/>
      <c r="K9" s="170"/>
      <c r="L9" s="31"/>
      <c r="M9" s="170"/>
      <c r="N9" s="83"/>
      <c r="O9" s="182"/>
      <c r="X9" s="171"/>
    </row>
    <row r="10" spans="1:24" x14ac:dyDescent="0.2">
      <c r="A10" s="55"/>
      <c r="B10" s="169"/>
      <c r="C10" s="170"/>
      <c r="D10" s="31"/>
      <c r="E10" s="170"/>
      <c r="F10" s="31"/>
      <c r="G10" s="170"/>
      <c r="H10" s="169"/>
      <c r="I10" s="170"/>
      <c r="J10" s="31"/>
      <c r="K10" s="170"/>
      <c r="L10" s="31"/>
      <c r="M10" s="170"/>
      <c r="N10" s="83"/>
      <c r="O10" s="182"/>
      <c r="X10" s="171"/>
    </row>
    <row r="11" spans="1:24" x14ac:dyDescent="0.2">
      <c r="A11" s="55"/>
      <c r="B11" s="52"/>
      <c r="C11" s="170"/>
      <c r="D11" s="19"/>
      <c r="E11" s="170"/>
      <c r="F11" s="19"/>
      <c r="G11" s="170"/>
      <c r="H11" s="52"/>
      <c r="I11" s="170"/>
      <c r="J11" s="19"/>
      <c r="K11" s="170"/>
      <c r="L11" s="19"/>
      <c r="M11" s="170"/>
      <c r="N11" s="83"/>
      <c r="O11" s="182"/>
      <c r="X11" s="171"/>
    </row>
    <row r="12" spans="1:24" x14ac:dyDescent="0.2">
      <c r="A12" s="55"/>
      <c r="B12" s="169"/>
      <c r="C12" s="170"/>
      <c r="D12" s="31"/>
      <c r="E12" s="170"/>
      <c r="F12" s="31"/>
      <c r="G12" s="170"/>
      <c r="H12" s="169"/>
      <c r="I12" s="170"/>
      <c r="J12" s="31"/>
      <c r="K12" s="170"/>
      <c r="L12" s="31"/>
      <c r="M12" s="170"/>
      <c r="N12" s="83"/>
      <c r="O12" s="182"/>
      <c r="X12" s="171"/>
    </row>
    <row r="13" spans="1:24" x14ac:dyDescent="0.2">
      <c r="A13" s="55"/>
      <c r="B13" s="52"/>
      <c r="C13" s="170"/>
      <c r="D13" s="19"/>
      <c r="E13" s="170"/>
      <c r="F13" s="19"/>
      <c r="G13" s="170"/>
      <c r="H13" s="52"/>
      <c r="I13" s="170"/>
      <c r="J13" s="19"/>
      <c r="K13" s="170"/>
      <c r="L13" s="19"/>
      <c r="M13" s="170"/>
      <c r="N13" s="83"/>
      <c r="O13" s="182"/>
      <c r="X13" s="171"/>
    </row>
    <row r="14" spans="1:24" x14ac:dyDescent="0.2">
      <c r="A14" s="55"/>
      <c r="B14" s="169"/>
      <c r="C14" s="170"/>
      <c r="D14" s="31"/>
      <c r="E14" s="170"/>
      <c r="F14" s="31"/>
      <c r="G14" s="170"/>
      <c r="H14" s="169"/>
      <c r="I14" s="170"/>
      <c r="J14" s="31"/>
      <c r="K14" s="170"/>
      <c r="L14" s="31"/>
      <c r="M14" s="170"/>
      <c r="N14" s="83"/>
      <c r="O14" s="182"/>
      <c r="P14" s="30"/>
      <c r="Q14" s="70"/>
      <c r="R14" s="14"/>
      <c r="S14" s="14"/>
      <c r="T14" s="14"/>
      <c r="U14" s="14"/>
      <c r="X14" s="171"/>
    </row>
    <row r="15" spans="1:24" x14ac:dyDescent="0.2">
      <c r="A15" s="55"/>
      <c r="B15" s="169"/>
      <c r="C15" s="170"/>
      <c r="D15" s="31"/>
      <c r="E15" s="172"/>
      <c r="F15" s="31"/>
      <c r="G15" s="172"/>
      <c r="H15" s="169"/>
      <c r="I15" s="172"/>
      <c r="J15" s="31"/>
      <c r="K15" s="172"/>
      <c r="L15" s="31"/>
      <c r="M15" s="172"/>
      <c r="N15" s="83"/>
      <c r="O15" s="182"/>
      <c r="P15" s="30"/>
      <c r="Q15" s="70"/>
      <c r="R15" s="14"/>
      <c r="S15" s="14"/>
      <c r="T15" s="14"/>
      <c r="U15" s="14"/>
      <c r="X15" s="171"/>
    </row>
    <row r="16" spans="1:24" ht="12.75" thickBot="1" x14ac:dyDescent="0.25">
      <c r="A16" s="25"/>
      <c r="B16" s="45"/>
      <c r="C16" s="173"/>
      <c r="D16" s="8"/>
      <c r="E16" s="174"/>
      <c r="F16" s="8"/>
      <c r="G16" s="174"/>
      <c r="H16" s="45"/>
      <c r="I16" s="175"/>
      <c r="J16" s="8"/>
      <c r="K16" s="175"/>
      <c r="L16" s="8"/>
      <c r="M16" s="175"/>
      <c r="N16" s="83"/>
      <c r="O16" s="182"/>
      <c r="P16" s="30"/>
      <c r="Q16" s="70"/>
      <c r="R16" s="14"/>
      <c r="S16" s="14"/>
      <c r="T16" s="14"/>
      <c r="U16" s="14"/>
      <c r="X16" s="171"/>
    </row>
    <row r="17" spans="1:15" x14ac:dyDescent="0.2">
      <c r="A17" s="28"/>
      <c r="B17" s="176"/>
      <c r="C17" s="176"/>
      <c r="D17" s="176"/>
      <c r="E17" s="176"/>
      <c r="F17" s="176"/>
      <c r="G17" s="176"/>
      <c r="H17" s="176"/>
      <c r="I17" s="176"/>
      <c r="J17" s="176"/>
      <c r="K17" s="176"/>
      <c r="L17" s="177"/>
      <c r="M17" s="177"/>
      <c r="N17" s="178"/>
      <c r="O17" s="177"/>
    </row>
    <row r="18" spans="1:15" x14ac:dyDescent="0.2">
      <c r="A18" s="57"/>
      <c r="B18" s="373"/>
      <c r="C18" s="373"/>
      <c r="D18" s="373"/>
      <c r="E18" s="373"/>
      <c r="F18" s="373"/>
      <c r="G18" s="374"/>
      <c r="H18" s="176"/>
      <c r="I18" s="176"/>
      <c r="J18" s="176"/>
      <c r="K18" s="176"/>
      <c r="L18" s="176"/>
      <c r="M18" s="176"/>
      <c r="N18" s="179"/>
      <c r="O18" s="176"/>
    </row>
    <row r="19" spans="1:15" x14ac:dyDescent="0.2">
      <c r="A19" s="68"/>
      <c r="B19" s="385"/>
      <c r="C19" s="386"/>
      <c r="D19" s="386"/>
      <c r="E19" s="386"/>
      <c r="F19" s="386"/>
      <c r="G19" s="386"/>
      <c r="H19" s="179"/>
      <c r="I19" s="180"/>
      <c r="J19" s="181"/>
      <c r="K19" s="83"/>
      <c r="L19" s="181"/>
      <c r="M19" s="182"/>
      <c r="N19" s="179"/>
      <c r="O19" s="176"/>
    </row>
    <row r="20" spans="1:15" x14ac:dyDescent="0.2">
      <c r="A20" s="69"/>
      <c r="B20" s="372"/>
      <c r="C20" s="379"/>
      <c r="D20" s="372"/>
      <c r="E20" s="379"/>
      <c r="F20" s="372"/>
      <c r="G20" s="379"/>
      <c r="H20" s="179"/>
      <c r="I20" s="180"/>
      <c r="J20" s="181"/>
      <c r="K20" s="83"/>
      <c r="L20" s="181"/>
      <c r="M20" s="182"/>
      <c r="N20" s="179"/>
      <c r="O20" s="176"/>
    </row>
    <row r="21" spans="1:15" x14ac:dyDescent="0.2">
      <c r="A21" s="95"/>
      <c r="B21" s="96"/>
      <c r="C21" s="61"/>
      <c r="D21" s="61"/>
      <c r="E21" s="61"/>
      <c r="F21" s="61"/>
      <c r="G21" s="81"/>
      <c r="H21" s="179"/>
      <c r="I21" s="180"/>
      <c r="J21" s="181"/>
      <c r="K21" s="83"/>
      <c r="L21" s="181"/>
      <c r="M21" s="182"/>
      <c r="N21" s="179"/>
      <c r="O21" s="176"/>
    </row>
    <row r="22" spans="1:15" x14ac:dyDescent="0.2">
      <c r="A22" s="380"/>
      <c r="B22" s="382"/>
      <c r="C22" s="383"/>
      <c r="D22" s="383"/>
      <c r="E22" s="383"/>
      <c r="F22" s="383"/>
      <c r="G22" s="383"/>
      <c r="H22" s="179"/>
      <c r="I22" s="180"/>
      <c r="J22" s="181"/>
      <c r="K22" s="83"/>
      <c r="L22" s="181"/>
      <c r="M22" s="182"/>
      <c r="N22" s="179"/>
      <c r="O22" s="176"/>
    </row>
    <row r="23" spans="1:15" x14ac:dyDescent="0.2">
      <c r="A23" s="381"/>
      <c r="B23" s="63"/>
      <c r="C23" s="79"/>
      <c r="D23" s="64"/>
      <c r="E23" s="79"/>
      <c r="F23" s="64"/>
      <c r="G23" s="79"/>
      <c r="H23" s="176"/>
      <c r="I23" s="176"/>
      <c r="J23" s="181"/>
      <c r="K23" s="83"/>
      <c r="L23" s="181"/>
      <c r="M23" s="182"/>
      <c r="N23" s="179"/>
      <c r="O23" s="176"/>
    </row>
    <row r="24" spans="1:15" x14ac:dyDescent="0.2">
      <c r="A24" s="58"/>
      <c r="B24" s="89"/>
      <c r="C24" s="74"/>
      <c r="D24" s="34"/>
      <c r="E24" s="74"/>
      <c r="F24" s="34"/>
      <c r="G24" s="74"/>
      <c r="H24" s="176"/>
      <c r="I24" s="176"/>
      <c r="J24" s="181"/>
      <c r="K24" s="83"/>
      <c r="L24" s="181"/>
      <c r="M24" s="182"/>
      <c r="N24" s="179"/>
      <c r="O24" s="180"/>
    </row>
    <row r="25" spans="1:15" x14ac:dyDescent="0.2">
      <c r="A25" s="58"/>
      <c r="B25" s="89"/>
      <c r="C25" s="74"/>
      <c r="D25" s="34"/>
      <c r="E25" s="74"/>
      <c r="F25" s="34"/>
      <c r="G25" s="74"/>
      <c r="H25" s="176"/>
      <c r="I25" s="176"/>
      <c r="J25" s="181"/>
      <c r="K25" s="83"/>
      <c r="L25" s="181"/>
      <c r="M25" s="182"/>
      <c r="N25" s="179"/>
      <c r="O25" s="180"/>
    </row>
    <row r="26" spans="1:15" x14ac:dyDescent="0.2">
      <c r="A26" s="58"/>
      <c r="B26" s="89"/>
      <c r="C26" s="74"/>
      <c r="D26" s="34"/>
      <c r="E26" s="74"/>
      <c r="F26" s="34"/>
      <c r="G26" s="74"/>
      <c r="H26" s="176"/>
      <c r="I26" s="176"/>
      <c r="J26" s="181"/>
      <c r="K26" s="83"/>
      <c r="L26" s="181"/>
      <c r="M26" s="182"/>
      <c r="N26" s="179"/>
      <c r="O26" s="180"/>
    </row>
    <row r="27" spans="1:15" ht="12.75" thickBot="1" x14ac:dyDescent="0.25">
      <c r="A27" s="59"/>
      <c r="B27" s="90"/>
      <c r="C27" s="75"/>
      <c r="D27" s="44"/>
      <c r="E27" s="75"/>
      <c r="F27" s="44"/>
      <c r="G27" s="75"/>
      <c r="H27" s="176"/>
      <c r="I27" s="176"/>
      <c r="J27" s="176"/>
      <c r="K27" s="176"/>
      <c r="L27" s="176"/>
      <c r="M27" s="176"/>
      <c r="N27" s="179"/>
      <c r="O27" s="180"/>
    </row>
    <row r="28" spans="1:15" x14ac:dyDescent="0.2">
      <c r="A28" s="30"/>
      <c r="B28" s="30"/>
      <c r="C28" s="70"/>
      <c r="D28" s="14"/>
      <c r="E28" s="14"/>
      <c r="F28" s="14"/>
      <c r="G28" s="177"/>
      <c r="H28" s="176"/>
      <c r="I28" s="176"/>
      <c r="J28" s="176"/>
      <c r="K28" s="176"/>
      <c r="L28" s="176"/>
      <c r="M28" s="176"/>
      <c r="N28" s="176"/>
      <c r="O28" s="176"/>
    </row>
    <row r="29" spans="1:15" x14ac:dyDescent="0.2">
      <c r="A29" s="30"/>
      <c r="B29" s="30"/>
      <c r="C29" s="70"/>
      <c r="D29" s="14"/>
      <c r="E29" s="14"/>
      <c r="F29" s="14"/>
      <c r="G29" s="177"/>
      <c r="H29" s="176"/>
      <c r="I29" s="176"/>
      <c r="J29" s="176"/>
      <c r="K29" s="176"/>
      <c r="L29" s="176"/>
      <c r="M29" s="176"/>
      <c r="N29" s="176"/>
      <c r="O29" s="176"/>
    </row>
    <row r="30" spans="1:15" x14ac:dyDescent="0.2">
      <c r="J30" s="181"/>
      <c r="K30" s="181"/>
      <c r="L30" s="181"/>
      <c r="M30" s="181"/>
    </row>
    <row r="31" spans="1:15" x14ac:dyDescent="0.2">
      <c r="H31" s="181"/>
      <c r="I31" s="183"/>
      <c r="J31" s="181"/>
      <c r="K31" s="171"/>
      <c r="L31" s="171"/>
      <c r="M31" s="171"/>
    </row>
    <row r="32" spans="1:15" x14ac:dyDescent="0.2">
      <c r="H32" s="181"/>
      <c r="I32" s="183"/>
      <c r="J32" s="181"/>
      <c r="K32" s="171"/>
      <c r="L32" s="171"/>
      <c r="M32" s="171"/>
    </row>
    <row r="33" spans="8:13" ht="12.75" customHeight="1" x14ac:dyDescent="0.2">
      <c r="H33" s="181"/>
      <c r="I33" s="183"/>
      <c r="J33" s="181"/>
      <c r="K33" s="171"/>
      <c r="L33" s="171"/>
      <c r="M33" s="171"/>
    </row>
    <row r="34" spans="8:13" x14ac:dyDescent="0.2">
      <c r="H34" s="181"/>
      <c r="I34" s="183"/>
      <c r="J34" s="181"/>
      <c r="K34" s="171"/>
      <c r="L34" s="171"/>
      <c r="M34" s="171"/>
    </row>
    <row r="35" spans="8:13" ht="13.5" customHeight="1" x14ac:dyDescent="0.2">
      <c r="H35" s="181"/>
      <c r="I35" s="183"/>
      <c r="J35" s="181"/>
      <c r="K35" s="171"/>
      <c r="L35" s="171"/>
      <c r="M35" s="171"/>
    </row>
    <row r="36" spans="8:13" ht="12.75" customHeight="1" x14ac:dyDescent="0.2">
      <c r="H36" s="181"/>
      <c r="I36" s="183"/>
      <c r="J36" s="181"/>
      <c r="K36" s="171"/>
      <c r="L36" s="171"/>
      <c r="M36" s="171"/>
    </row>
    <row r="37" spans="8:13" ht="12.75" customHeight="1" x14ac:dyDescent="0.2">
      <c r="H37" s="181"/>
      <c r="I37" s="183"/>
      <c r="J37" s="181"/>
      <c r="K37" s="171"/>
      <c r="L37" s="171"/>
      <c r="M37" s="171"/>
    </row>
    <row r="38" spans="8:13" ht="12.75" customHeight="1" x14ac:dyDescent="0.2">
      <c r="H38" s="181"/>
      <c r="I38" s="183"/>
      <c r="J38" s="181"/>
      <c r="K38" s="171"/>
      <c r="L38" s="171"/>
      <c r="M38" s="171"/>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P50"/>
  <sheetViews>
    <sheetView showGridLines="0" workbookViewId="0">
      <selection activeCell="I33" sqref="I33"/>
    </sheetView>
  </sheetViews>
  <sheetFormatPr defaultRowHeight="12" x14ac:dyDescent="0.2"/>
  <cols>
    <col min="1" max="1" width="4.7109375" style="125" customWidth="1"/>
    <col min="2" max="2" width="2.5703125" style="125" customWidth="1"/>
    <col min="3" max="8" width="11.7109375" style="125" customWidth="1"/>
    <col min="9" max="9" width="21.85546875" style="125" customWidth="1"/>
    <col min="10" max="10" width="11.5703125" style="125" customWidth="1"/>
    <col min="11" max="13" width="9.140625" style="125" customWidth="1"/>
    <col min="14" max="16384" width="9.140625" style="125"/>
  </cols>
  <sheetData>
    <row r="1" spans="1:12" s="156" customFormat="1" ht="18.75" x14ac:dyDescent="0.3">
      <c r="A1" s="155" t="s">
        <v>45</v>
      </c>
    </row>
    <row r="2" spans="1:12" ht="4.5" customHeight="1" x14ac:dyDescent="0.2"/>
    <row r="3" spans="1:12" ht="12.75" customHeight="1" x14ac:dyDescent="0.2">
      <c r="A3" s="157" t="s">
        <v>187</v>
      </c>
      <c r="B3" s="157"/>
      <c r="C3" s="158" t="s">
        <v>188</v>
      </c>
    </row>
    <row r="4" spans="1:12" ht="12.75" customHeight="1" x14ac:dyDescent="0.2">
      <c r="A4" s="157" t="s">
        <v>213</v>
      </c>
      <c r="B4" s="157"/>
      <c r="C4" s="158" t="s">
        <v>214</v>
      </c>
    </row>
    <row r="5" spans="1:12" s="159" customFormat="1" ht="13.15" customHeight="1" x14ac:dyDescent="0.25">
      <c r="A5" s="157" t="s">
        <v>110</v>
      </c>
      <c r="B5" s="157"/>
      <c r="C5" s="158" t="s">
        <v>111</v>
      </c>
      <c r="D5" s="22"/>
      <c r="E5" s="22"/>
      <c r="F5" s="22"/>
      <c r="G5" s="22"/>
      <c r="H5" s="22"/>
      <c r="I5" s="22"/>
      <c r="J5" s="138"/>
      <c r="K5" s="160"/>
      <c r="L5" s="160"/>
    </row>
    <row r="6" spans="1:12" s="159" customFormat="1" ht="7.5" customHeight="1" x14ac:dyDescent="0.25">
      <c r="A6" s="157"/>
      <c r="B6" s="157"/>
      <c r="C6" s="158"/>
      <c r="D6" s="22"/>
      <c r="E6" s="22"/>
      <c r="F6" s="22"/>
      <c r="G6" s="22"/>
      <c r="H6" s="22"/>
      <c r="I6" s="22"/>
      <c r="J6" s="138"/>
      <c r="K6" s="160"/>
      <c r="L6" s="160"/>
    </row>
    <row r="7" spans="1:12" s="159" customFormat="1" ht="13.15" customHeight="1" x14ac:dyDescent="0.25">
      <c r="A7" s="285" t="s">
        <v>273</v>
      </c>
      <c r="B7" s="285"/>
      <c r="C7" s="286" t="s">
        <v>279</v>
      </c>
      <c r="D7" s="22"/>
      <c r="E7" s="22"/>
      <c r="F7" s="22"/>
      <c r="G7" s="22"/>
      <c r="H7" s="22"/>
      <c r="I7" s="22"/>
      <c r="J7" s="138"/>
      <c r="K7" s="160"/>
      <c r="L7" s="160"/>
    </row>
    <row r="8" spans="1:12" s="159" customFormat="1" ht="13.15" customHeight="1" x14ac:dyDescent="0.25">
      <c r="A8" s="285" t="s">
        <v>274</v>
      </c>
      <c r="B8" s="285"/>
      <c r="C8" s="286" t="s">
        <v>280</v>
      </c>
      <c r="D8" s="22"/>
      <c r="E8" s="22"/>
      <c r="F8" s="22"/>
      <c r="G8" s="22"/>
      <c r="H8" s="22"/>
      <c r="I8" s="22"/>
      <c r="J8" s="138"/>
      <c r="K8" s="160"/>
      <c r="L8" s="160"/>
    </row>
    <row r="9" spans="1:12" s="159" customFormat="1" ht="7.5" customHeight="1" x14ac:dyDescent="0.25">
      <c r="A9" s="157"/>
      <c r="B9" s="157"/>
      <c r="C9" s="158"/>
      <c r="D9" s="22"/>
      <c r="E9" s="22"/>
      <c r="F9" s="22"/>
      <c r="G9" s="22"/>
      <c r="H9" s="22"/>
      <c r="I9" s="22"/>
      <c r="J9" s="138"/>
      <c r="K9" s="160"/>
      <c r="L9" s="160"/>
    </row>
    <row r="10" spans="1:12" s="159" customFormat="1" ht="13.15" customHeight="1" x14ac:dyDescent="0.25">
      <c r="A10" s="157" t="s">
        <v>101</v>
      </c>
      <c r="B10" s="157"/>
      <c r="C10" s="158" t="s">
        <v>218</v>
      </c>
      <c r="D10" s="22"/>
      <c r="E10" s="22"/>
      <c r="F10" s="22"/>
      <c r="G10" s="22"/>
      <c r="H10" s="22"/>
      <c r="I10" s="22"/>
      <c r="J10" s="13"/>
    </row>
    <row r="11" spans="1:12" s="159" customFormat="1" ht="13.15" customHeight="1" x14ac:dyDescent="0.25">
      <c r="A11" s="157" t="s">
        <v>92</v>
      </c>
      <c r="B11" s="157"/>
      <c r="C11" s="158" t="s">
        <v>121</v>
      </c>
      <c r="D11" s="22"/>
      <c r="E11" s="22"/>
      <c r="F11" s="22"/>
      <c r="G11" s="22"/>
      <c r="H11" s="22"/>
      <c r="I11" s="22"/>
      <c r="J11" s="125"/>
    </row>
    <row r="12" spans="1:12" s="159" customFormat="1" ht="13.15" customHeight="1" x14ac:dyDescent="0.25">
      <c r="A12" s="157" t="s">
        <v>93</v>
      </c>
      <c r="B12" s="157"/>
      <c r="C12" s="158" t="s">
        <v>122</v>
      </c>
      <c r="D12" s="22"/>
      <c r="E12" s="22"/>
      <c r="F12" s="22"/>
      <c r="G12" s="22"/>
      <c r="H12" s="22"/>
      <c r="I12" s="22"/>
      <c r="J12" s="125"/>
    </row>
    <row r="13" spans="1:12" s="159" customFormat="1" ht="13.15" customHeight="1" x14ac:dyDescent="0.25">
      <c r="A13" s="157" t="s">
        <v>94</v>
      </c>
      <c r="B13" s="157"/>
      <c r="C13" s="158" t="s">
        <v>123</v>
      </c>
      <c r="D13" s="22"/>
      <c r="E13" s="22"/>
      <c r="F13" s="22"/>
      <c r="G13" s="22"/>
      <c r="H13" s="22"/>
      <c r="I13" s="22"/>
      <c r="J13" s="125"/>
    </row>
    <row r="14" spans="1:12" s="159" customFormat="1" ht="13.15" customHeight="1" x14ac:dyDescent="0.25">
      <c r="A14" s="157" t="s">
        <v>104</v>
      </c>
      <c r="B14" s="157"/>
      <c r="C14" s="158" t="s">
        <v>217</v>
      </c>
      <c r="D14" s="22"/>
      <c r="E14" s="22"/>
      <c r="F14" s="22"/>
      <c r="G14" s="22"/>
      <c r="H14" s="22"/>
      <c r="I14" s="22"/>
      <c r="J14" s="125"/>
    </row>
    <row r="15" spans="1:12" s="159" customFormat="1" ht="13.15" customHeight="1" x14ac:dyDescent="0.25">
      <c r="A15" s="157" t="s">
        <v>95</v>
      </c>
      <c r="B15" s="157"/>
      <c r="C15" s="158" t="s">
        <v>124</v>
      </c>
      <c r="D15" s="22"/>
      <c r="E15" s="22"/>
      <c r="F15" s="22"/>
      <c r="G15" s="22"/>
      <c r="H15" s="22"/>
      <c r="I15" s="22"/>
      <c r="J15" s="125"/>
    </row>
    <row r="16" spans="1:12" s="159" customFormat="1" ht="13.15" customHeight="1" x14ac:dyDescent="0.25">
      <c r="A16" s="157" t="s">
        <v>96</v>
      </c>
      <c r="B16" s="157"/>
      <c r="C16" s="158" t="s">
        <v>125</v>
      </c>
      <c r="D16" s="22"/>
      <c r="E16" s="22"/>
      <c r="F16" s="22"/>
      <c r="G16" s="22"/>
      <c r="H16" s="22"/>
      <c r="I16" s="22"/>
      <c r="J16" s="125"/>
    </row>
    <row r="17" spans="1:16" s="159" customFormat="1" ht="13.15" customHeight="1" x14ac:dyDescent="0.25">
      <c r="A17" s="157" t="s">
        <v>97</v>
      </c>
      <c r="B17" s="157"/>
      <c r="C17" s="158" t="s">
        <v>126</v>
      </c>
      <c r="D17" s="22"/>
      <c r="E17" s="22"/>
      <c r="F17" s="22"/>
      <c r="G17" s="22"/>
      <c r="H17" s="22"/>
      <c r="I17" s="22"/>
      <c r="J17" s="125"/>
      <c r="L17" s="161"/>
      <c r="M17" s="161"/>
      <c r="N17" s="161"/>
      <c r="O17" s="161"/>
      <c r="P17" s="161"/>
    </row>
    <row r="18" spans="1:16" s="159" customFormat="1" ht="13.15" customHeight="1" x14ac:dyDescent="0.25">
      <c r="A18" s="157" t="s">
        <v>98</v>
      </c>
      <c r="B18" s="157"/>
      <c r="C18" s="158" t="s">
        <v>127</v>
      </c>
      <c r="D18" s="22"/>
      <c r="E18" s="22"/>
      <c r="F18" s="22"/>
      <c r="G18" s="22"/>
      <c r="H18" s="22"/>
      <c r="I18" s="22"/>
      <c r="J18" s="125"/>
      <c r="L18" s="161"/>
      <c r="M18" s="161"/>
      <c r="N18" s="161"/>
      <c r="O18" s="161"/>
      <c r="P18" s="161"/>
    </row>
    <row r="19" spans="1:16" s="159" customFormat="1" ht="13.15" customHeight="1" x14ac:dyDescent="0.25">
      <c r="A19" s="157" t="s">
        <v>99</v>
      </c>
      <c r="B19" s="157"/>
      <c r="C19" s="158" t="s">
        <v>128</v>
      </c>
      <c r="D19" s="22"/>
      <c r="E19" s="22"/>
      <c r="F19" s="22"/>
      <c r="G19" s="22"/>
      <c r="H19" s="22"/>
      <c r="I19" s="22"/>
      <c r="J19" s="125"/>
      <c r="L19" s="161"/>
      <c r="M19" s="161"/>
      <c r="N19" s="161"/>
      <c r="O19" s="161"/>
      <c r="P19" s="161"/>
    </row>
    <row r="20" spans="1:16" s="159" customFormat="1" ht="13.15" customHeight="1" x14ac:dyDescent="0.25">
      <c r="A20" s="157" t="s">
        <v>100</v>
      </c>
      <c r="B20" s="157"/>
      <c r="C20" s="158" t="s">
        <v>129</v>
      </c>
      <c r="D20" s="22"/>
      <c r="E20" s="22"/>
      <c r="F20" s="22"/>
      <c r="G20" s="22"/>
      <c r="H20" s="22"/>
      <c r="I20" s="22"/>
      <c r="J20" s="125"/>
      <c r="L20" s="161"/>
      <c r="M20" s="161"/>
      <c r="N20" s="161"/>
      <c r="O20" s="161"/>
      <c r="P20" s="161"/>
    </row>
    <row r="21" spans="1:16" s="159" customFormat="1" ht="13.15" customHeight="1" x14ac:dyDescent="0.25">
      <c r="A21" s="157" t="s">
        <v>102</v>
      </c>
      <c r="B21" s="157"/>
      <c r="C21" s="158" t="s">
        <v>130</v>
      </c>
      <c r="D21" s="22"/>
      <c r="E21" s="22"/>
      <c r="F21" s="22"/>
      <c r="G21" s="22"/>
      <c r="H21" s="22"/>
      <c r="I21" s="22"/>
      <c r="J21" s="125"/>
      <c r="L21" s="161"/>
      <c r="M21" s="161"/>
      <c r="N21" s="161"/>
      <c r="O21" s="161"/>
      <c r="P21" s="161"/>
    </row>
    <row r="22" spans="1:16" s="159" customFormat="1" ht="13.15" customHeight="1" x14ac:dyDescent="0.25">
      <c r="A22" s="157" t="s">
        <v>103</v>
      </c>
      <c r="B22" s="157"/>
      <c r="C22" s="158" t="s">
        <v>131</v>
      </c>
      <c r="D22" s="22"/>
      <c r="E22" s="22"/>
      <c r="F22" s="22"/>
      <c r="G22" s="22"/>
      <c r="H22" s="22"/>
      <c r="I22" s="22"/>
      <c r="J22" s="125"/>
      <c r="L22" s="161"/>
      <c r="M22" s="161"/>
      <c r="N22" s="161"/>
      <c r="O22" s="161"/>
      <c r="P22" s="161"/>
    </row>
    <row r="23" spans="1:16" s="159" customFormat="1" ht="13.15" customHeight="1" x14ac:dyDescent="0.25">
      <c r="A23" s="157" t="s">
        <v>105</v>
      </c>
      <c r="B23" s="157"/>
      <c r="C23" s="158" t="s">
        <v>132</v>
      </c>
      <c r="D23" s="22"/>
      <c r="E23" s="22"/>
      <c r="F23" s="22"/>
      <c r="G23" s="22"/>
      <c r="H23" s="22"/>
      <c r="I23" s="22"/>
      <c r="J23" s="125"/>
      <c r="L23" s="161"/>
      <c r="M23" s="161"/>
      <c r="N23" s="161"/>
      <c r="O23" s="161"/>
      <c r="P23" s="161"/>
    </row>
    <row r="24" spans="1:16" s="159" customFormat="1" ht="7.5" customHeight="1" x14ac:dyDescent="0.25">
      <c r="B24" s="125"/>
      <c r="C24" s="125"/>
      <c r="D24" s="125"/>
      <c r="E24" s="125"/>
      <c r="F24" s="125"/>
      <c r="G24" s="125"/>
      <c r="H24" s="125"/>
      <c r="I24" s="125"/>
      <c r="J24" s="125"/>
    </row>
    <row r="25" spans="1:16" s="159" customFormat="1" ht="14.1" customHeight="1" x14ac:dyDescent="0.25">
      <c r="A25" s="157" t="s">
        <v>112</v>
      </c>
      <c r="B25" s="157"/>
      <c r="C25" s="158"/>
      <c r="D25" s="125"/>
      <c r="E25" s="125"/>
      <c r="F25" s="125"/>
      <c r="G25" s="125"/>
      <c r="H25" s="125"/>
      <c r="I25" s="125"/>
      <c r="J25" s="125"/>
    </row>
    <row r="26" spans="1:16" s="164" customFormat="1" ht="13.15" customHeight="1" x14ac:dyDescent="0.2">
      <c r="A26" s="158" t="s">
        <v>263</v>
      </c>
      <c r="B26" s="163"/>
      <c r="C26" s="163"/>
      <c r="D26" s="163"/>
      <c r="E26" s="163"/>
      <c r="F26" s="163"/>
      <c r="G26" s="163"/>
      <c r="H26" s="163"/>
      <c r="I26" s="163"/>
      <c r="J26" s="163"/>
    </row>
    <row r="27" spans="1:16" s="164" customFormat="1" ht="13.15" customHeight="1" x14ac:dyDescent="0.2">
      <c r="A27" s="287" t="s">
        <v>281</v>
      </c>
      <c r="B27" s="163"/>
      <c r="C27" s="163"/>
      <c r="D27" s="163"/>
      <c r="E27" s="163"/>
      <c r="F27" s="163"/>
      <c r="G27" s="163"/>
      <c r="H27" s="163"/>
      <c r="I27" s="163"/>
      <c r="J27" s="163"/>
    </row>
    <row r="28" spans="1:16" s="164" customFormat="1" ht="13.15" customHeight="1" x14ac:dyDescent="0.2">
      <c r="A28" s="288" t="s">
        <v>282</v>
      </c>
      <c r="B28" s="163"/>
      <c r="C28" s="163"/>
      <c r="D28" s="163"/>
      <c r="E28" s="163"/>
      <c r="F28" s="163"/>
      <c r="G28" s="163"/>
      <c r="H28" s="163"/>
      <c r="I28" s="163"/>
      <c r="J28" s="163"/>
    </row>
    <row r="29" spans="1:16" s="166" customFormat="1" ht="18" customHeight="1" x14ac:dyDescent="0.25">
      <c r="A29" s="157" t="s">
        <v>117</v>
      </c>
      <c r="B29" s="165"/>
      <c r="C29" s="165"/>
      <c r="D29" s="165"/>
      <c r="E29" s="165"/>
      <c r="F29" s="165"/>
      <c r="G29" s="165"/>
      <c r="H29" s="165"/>
      <c r="I29" s="165"/>
      <c r="J29" s="165"/>
    </row>
    <row r="30" spans="1:16" s="164" customFormat="1" ht="13.15" customHeight="1" x14ac:dyDescent="0.2">
      <c r="A30" s="158" t="s">
        <v>118</v>
      </c>
      <c r="B30" s="163"/>
      <c r="C30" s="163"/>
      <c r="D30" s="163"/>
      <c r="E30" s="163"/>
      <c r="F30" s="163"/>
      <c r="G30" s="163"/>
      <c r="H30" s="163"/>
      <c r="I30" s="163"/>
      <c r="J30" s="163"/>
    </row>
    <row r="31" spans="1:16" s="166" customFormat="1" ht="18" customHeight="1" x14ac:dyDescent="0.25">
      <c r="A31" s="157" t="s">
        <v>113</v>
      </c>
      <c r="B31" s="165"/>
      <c r="C31" s="165"/>
      <c r="D31" s="165"/>
      <c r="E31" s="165"/>
      <c r="F31" s="165"/>
      <c r="G31" s="165"/>
      <c r="H31" s="165"/>
      <c r="I31" s="165"/>
      <c r="J31" s="165"/>
    </row>
    <row r="32" spans="1:16" s="164" customFormat="1" ht="13.15" customHeight="1" x14ac:dyDescent="0.2">
      <c r="A32" s="158" t="s">
        <v>119</v>
      </c>
      <c r="B32" s="163"/>
      <c r="C32" s="163"/>
      <c r="D32" s="163"/>
      <c r="E32" s="163"/>
      <c r="F32" s="163"/>
      <c r="G32" s="163"/>
      <c r="H32" s="163"/>
      <c r="I32" s="163"/>
      <c r="J32" s="163"/>
    </row>
    <row r="33" spans="1:10" s="166" customFormat="1" ht="18" customHeight="1" x14ac:dyDescent="0.25">
      <c r="A33" s="157" t="s">
        <v>114</v>
      </c>
      <c r="B33" s="165"/>
      <c r="C33" s="165"/>
      <c r="D33" s="165"/>
      <c r="E33" s="165"/>
      <c r="F33" s="165"/>
      <c r="G33" s="165"/>
      <c r="H33" s="165"/>
      <c r="I33" s="165"/>
      <c r="J33" s="165"/>
    </row>
    <row r="34" spans="1:10" s="164" customFormat="1" ht="12.75" customHeight="1" x14ac:dyDescent="0.2">
      <c r="A34" s="158" t="s">
        <v>264</v>
      </c>
      <c r="B34" s="237"/>
      <c r="C34" s="237"/>
      <c r="D34" s="237"/>
      <c r="E34" s="237"/>
      <c r="F34" s="237"/>
      <c r="G34" s="237"/>
      <c r="H34" s="237"/>
      <c r="I34" s="237"/>
      <c r="J34" s="237"/>
    </row>
    <row r="35" spans="1:10" s="166" customFormat="1" ht="18" customHeight="1" x14ac:dyDescent="0.25">
      <c r="A35" s="157" t="s">
        <v>115</v>
      </c>
      <c r="B35" s="165"/>
      <c r="C35" s="165"/>
      <c r="D35" s="165"/>
      <c r="E35" s="165"/>
      <c r="F35" s="165"/>
      <c r="G35" s="165"/>
      <c r="H35" s="165"/>
      <c r="I35" s="165"/>
      <c r="J35" s="165"/>
    </row>
    <row r="36" spans="1:10" s="159" customFormat="1" ht="12.75" customHeight="1" x14ac:dyDescent="0.25">
      <c r="A36" s="162" t="s">
        <v>120</v>
      </c>
      <c r="B36" s="237"/>
      <c r="C36" s="237"/>
      <c r="D36" s="237"/>
      <c r="E36" s="237"/>
      <c r="F36" s="237"/>
      <c r="G36" s="237"/>
      <c r="H36" s="237"/>
      <c r="I36" s="237"/>
      <c r="J36" s="237"/>
    </row>
    <row r="37" spans="1:10" s="166" customFormat="1" ht="18" customHeight="1" x14ac:dyDescent="0.25">
      <c r="A37" s="138" t="s">
        <v>116</v>
      </c>
      <c r="B37" s="165"/>
      <c r="C37" s="165"/>
      <c r="D37" s="165"/>
      <c r="E37" s="165"/>
      <c r="F37" s="165"/>
      <c r="G37" s="165"/>
      <c r="H37" s="165"/>
      <c r="I37" s="165"/>
      <c r="J37" s="165"/>
    </row>
    <row r="38" spans="1:10" s="164" customFormat="1" ht="13.15" customHeight="1" x14ac:dyDescent="0.2">
      <c r="A38" s="162" t="s">
        <v>211</v>
      </c>
      <c r="B38" s="163"/>
      <c r="C38" s="163"/>
      <c r="D38" s="163"/>
      <c r="E38" s="163"/>
      <c r="F38" s="163"/>
      <c r="G38" s="163"/>
      <c r="H38" s="163"/>
      <c r="I38" s="163"/>
      <c r="J38" s="163"/>
    </row>
    <row r="39" spans="1:10" s="166" customFormat="1" ht="18" customHeight="1" x14ac:dyDescent="0.25">
      <c r="A39" s="138" t="s">
        <v>205</v>
      </c>
      <c r="B39" s="165"/>
      <c r="C39" s="165"/>
      <c r="D39" s="165"/>
      <c r="E39" s="165"/>
      <c r="F39" s="165"/>
      <c r="G39" s="165"/>
      <c r="H39" s="165"/>
      <c r="I39" s="165"/>
      <c r="J39" s="165"/>
    </row>
    <row r="40" spans="1:10" s="164" customFormat="1" ht="24.75" customHeight="1" x14ac:dyDescent="0.2">
      <c r="A40" s="327" t="s">
        <v>206</v>
      </c>
      <c r="B40" s="327"/>
      <c r="C40" s="327"/>
      <c r="D40" s="327"/>
      <c r="E40" s="327"/>
      <c r="F40" s="327"/>
      <c r="G40" s="327"/>
      <c r="H40" s="327"/>
      <c r="I40" s="327"/>
      <c r="J40" s="163"/>
    </row>
    <row r="41" spans="1:10" s="166" customFormat="1" ht="18" customHeight="1" x14ac:dyDescent="0.25">
      <c r="A41" s="138" t="s">
        <v>207</v>
      </c>
      <c r="B41" s="165"/>
      <c r="C41" s="165"/>
      <c r="D41" s="165"/>
      <c r="E41" s="165"/>
      <c r="F41" s="165"/>
      <c r="G41" s="165"/>
      <c r="H41" s="165"/>
      <c r="I41" s="165"/>
      <c r="J41" s="165"/>
    </row>
    <row r="42" spans="1:10" s="164" customFormat="1" ht="13.15" customHeight="1" x14ac:dyDescent="0.2">
      <c r="A42" s="162" t="s">
        <v>208</v>
      </c>
      <c r="B42" s="163"/>
      <c r="C42" s="163"/>
      <c r="D42" s="163"/>
      <c r="E42" s="163"/>
      <c r="F42" s="163"/>
      <c r="G42" s="163"/>
      <c r="H42" s="163"/>
      <c r="I42" s="163"/>
      <c r="J42" s="163"/>
    </row>
    <row r="43" spans="1:10" s="166" customFormat="1" ht="18" customHeight="1" x14ac:dyDescent="0.25">
      <c r="A43" s="138"/>
      <c r="B43" s="165"/>
      <c r="C43" s="165"/>
      <c r="D43" s="165"/>
      <c r="E43" s="165"/>
      <c r="F43" s="165"/>
      <c r="G43" s="165"/>
      <c r="H43" s="165"/>
      <c r="I43" s="165"/>
      <c r="J43" s="165"/>
    </row>
    <row r="44" spans="1:10" s="164" customFormat="1" ht="13.5" customHeight="1" x14ac:dyDescent="0.2">
      <c r="A44" s="162"/>
      <c r="B44" s="163"/>
      <c r="C44" s="163"/>
      <c r="D44" s="163"/>
      <c r="E44" s="163"/>
      <c r="F44" s="163"/>
      <c r="G44" s="163"/>
      <c r="H44" s="163"/>
      <c r="I44" s="163"/>
      <c r="J44" s="163"/>
    </row>
    <row r="45" spans="1:10" s="166" customFormat="1" ht="18" customHeight="1" x14ac:dyDescent="0.25">
      <c r="A45" s="138"/>
      <c r="B45" s="165"/>
      <c r="C45" s="165"/>
      <c r="D45" s="165"/>
      <c r="E45" s="165"/>
      <c r="F45" s="165"/>
      <c r="G45" s="165"/>
      <c r="H45" s="165"/>
      <c r="I45" s="165"/>
      <c r="J45" s="165"/>
    </row>
    <row r="46" spans="1:10" s="164" customFormat="1" ht="13.15" customHeight="1" x14ac:dyDescent="0.2">
      <c r="A46" s="162"/>
      <c r="B46" s="163"/>
      <c r="C46" s="163"/>
      <c r="D46" s="163"/>
      <c r="E46" s="163"/>
      <c r="F46" s="163"/>
      <c r="G46" s="163"/>
      <c r="H46" s="163"/>
      <c r="I46" s="163"/>
      <c r="J46" s="163"/>
    </row>
    <row r="47" spans="1:10" s="166" customFormat="1" ht="18" customHeight="1" x14ac:dyDescent="0.25">
      <c r="A47" s="138"/>
      <c r="B47" s="165"/>
      <c r="C47" s="165"/>
      <c r="D47" s="165"/>
      <c r="E47" s="165"/>
      <c r="F47" s="165"/>
      <c r="G47" s="165"/>
      <c r="H47" s="165"/>
      <c r="I47" s="165"/>
      <c r="J47" s="165"/>
    </row>
    <row r="48" spans="1:10" s="164" customFormat="1" ht="13.15" customHeight="1" x14ac:dyDescent="0.2">
      <c r="A48" s="162"/>
      <c r="B48" s="163"/>
      <c r="C48" s="163"/>
      <c r="D48" s="163"/>
      <c r="E48" s="163"/>
      <c r="F48" s="163"/>
      <c r="G48" s="163"/>
      <c r="H48" s="163"/>
      <c r="I48" s="163"/>
      <c r="J48" s="163"/>
    </row>
    <row r="49" spans="1:10" ht="15" customHeight="1" x14ac:dyDescent="0.2">
      <c r="A49" s="138"/>
    </row>
    <row r="50" spans="1:10" ht="24.75" customHeight="1" x14ac:dyDescent="0.2">
      <c r="A50" s="236"/>
      <c r="B50" s="237"/>
      <c r="C50" s="237"/>
      <c r="D50" s="237"/>
      <c r="E50" s="237"/>
      <c r="F50" s="237"/>
      <c r="G50" s="237"/>
      <c r="H50" s="237"/>
      <c r="I50" s="237"/>
      <c r="J50" s="237"/>
    </row>
  </sheetData>
  <sortState ref="A7:C20">
    <sortCondition ref="C7:C20"/>
  </sortState>
  <mergeCells count="1">
    <mergeCell ref="A40:I40"/>
  </mergeCells>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U45"/>
  <sheetViews>
    <sheetView showGridLines="0" zoomScaleNormal="100" workbookViewId="0">
      <selection activeCell="B3" sqref="B3:M6"/>
    </sheetView>
  </sheetViews>
  <sheetFormatPr defaultRowHeight="12" x14ac:dyDescent="0.2"/>
  <cols>
    <col min="1" max="1" width="9.42578125" style="125" customWidth="1"/>
    <col min="2" max="2" width="14.42578125" style="125" customWidth="1"/>
    <col min="3" max="3" width="8" style="125" bestFit="1" customWidth="1"/>
    <col min="4" max="4" width="14.42578125" style="125" customWidth="1"/>
    <col min="5" max="5" width="8" style="125" bestFit="1" customWidth="1"/>
    <col min="6" max="6" width="14.42578125" style="125" customWidth="1"/>
    <col min="7" max="7" width="8" style="125" bestFit="1" customWidth="1"/>
    <col min="8" max="8" width="14.42578125" style="125" customWidth="1"/>
    <col min="9" max="9" width="8" style="125" bestFit="1" customWidth="1"/>
    <col min="10" max="10" width="14.42578125" style="125" customWidth="1"/>
    <col min="11" max="11" width="8" style="125" bestFit="1" customWidth="1"/>
    <col min="12" max="12" width="14.42578125" style="125" customWidth="1"/>
    <col min="13" max="13" width="8" style="125" bestFit="1" customWidth="1"/>
    <col min="14" max="26" width="9.140625" style="125" customWidth="1"/>
    <col min="27" max="16384" width="9.140625" style="125"/>
  </cols>
  <sheetData>
    <row r="1" spans="1:21" ht="18.75" x14ac:dyDescent="0.3">
      <c r="A1" s="167" t="s">
        <v>68</v>
      </c>
      <c r="B1" s="176"/>
      <c r="C1" s="176"/>
      <c r="D1" s="176"/>
      <c r="E1" s="176"/>
      <c r="F1" s="176"/>
      <c r="G1" s="176"/>
      <c r="H1" s="176"/>
      <c r="I1" s="176"/>
      <c r="J1" s="176"/>
      <c r="K1" s="176"/>
      <c r="L1" s="176"/>
      <c r="M1" s="168" t="str">
        <f>Obsah!$A$1</f>
        <v>IV. čtvrtletí 2018</v>
      </c>
      <c r="N1" s="39"/>
      <c r="O1" s="39"/>
      <c r="P1" s="184"/>
    </row>
    <row r="2" spans="1:21" ht="7.5" customHeight="1" x14ac:dyDescent="0.3">
      <c r="A2" s="167"/>
      <c r="B2" s="176"/>
      <c r="C2" s="176"/>
      <c r="D2" s="176"/>
      <c r="E2" s="176"/>
      <c r="F2" s="176"/>
      <c r="G2" s="176"/>
      <c r="H2" s="176"/>
      <c r="I2" s="176"/>
      <c r="J2" s="176"/>
      <c r="K2" s="176"/>
      <c r="L2" s="176"/>
      <c r="M2" s="176"/>
      <c r="N2" s="39"/>
      <c r="O2" s="39"/>
      <c r="P2" s="184"/>
    </row>
    <row r="3" spans="1:21" x14ac:dyDescent="0.2">
      <c r="A3" s="56"/>
      <c r="B3" s="373"/>
      <c r="C3" s="373"/>
      <c r="D3" s="373"/>
      <c r="E3" s="373"/>
      <c r="F3" s="373"/>
      <c r="G3" s="374"/>
      <c r="H3" s="375"/>
      <c r="I3" s="373"/>
      <c r="J3" s="373"/>
      <c r="K3" s="373"/>
      <c r="L3" s="373"/>
      <c r="M3" s="373"/>
      <c r="N3" s="39"/>
      <c r="O3" s="184"/>
      <c r="P3" s="184"/>
    </row>
    <row r="4" spans="1:21" ht="13.5" customHeight="1" x14ac:dyDescent="0.2">
      <c r="A4" s="56"/>
      <c r="B4" s="376"/>
      <c r="C4" s="377"/>
      <c r="D4" s="377"/>
      <c r="E4" s="377"/>
      <c r="F4" s="377"/>
      <c r="G4" s="378"/>
      <c r="H4" s="376"/>
      <c r="I4" s="377"/>
      <c r="J4" s="377"/>
      <c r="K4" s="377"/>
      <c r="L4" s="377"/>
      <c r="M4" s="377"/>
      <c r="N4" s="39"/>
      <c r="O4" s="184"/>
      <c r="P4" s="184"/>
    </row>
    <row r="5" spans="1:21" x14ac:dyDescent="0.2">
      <c r="A5" s="26"/>
      <c r="B5" s="371"/>
      <c r="C5" s="379"/>
      <c r="D5" s="371"/>
      <c r="E5" s="379"/>
      <c r="F5" s="371"/>
      <c r="G5" s="379"/>
      <c r="H5" s="371"/>
      <c r="I5" s="379"/>
      <c r="J5" s="371"/>
      <c r="K5" s="379"/>
      <c r="L5" s="371"/>
      <c r="M5" s="372"/>
      <c r="N5" s="39"/>
      <c r="O5" s="184"/>
      <c r="P5" s="184"/>
    </row>
    <row r="6" spans="1:21" x14ac:dyDescent="0.2">
      <c r="A6" s="24"/>
      <c r="B6" s="96"/>
      <c r="C6" s="61"/>
      <c r="D6" s="61"/>
      <c r="E6" s="61"/>
      <c r="F6" s="61"/>
      <c r="G6" s="61"/>
      <c r="H6" s="61"/>
      <c r="I6" s="61"/>
      <c r="J6" s="61"/>
      <c r="K6" s="61"/>
      <c r="L6" s="61"/>
      <c r="M6" s="81"/>
      <c r="N6" s="39"/>
      <c r="O6" s="184"/>
      <c r="P6" s="184"/>
    </row>
    <row r="7" spans="1:21" x14ac:dyDescent="0.2">
      <c r="A7" s="366"/>
      <c r="B7" s="382"/>
      <c r="C7" s="383"/>
      <c r="D7" s="383"/>
      <c r="E7" s="383"/>
      <c r="F7" s="383"/>
      <c r="G7" s="384"/>
      <c r="H7" s="382"/>
      <c r="I7" s="383"/>
      <c r="J7" s="383"/>
      <c r="K7" s="383"/>
      <c r="L7" s="383"/>
      <c r="M7" s="383"/>
      <c r="N7" s="39"/>
      <c r="O7" s="184"/>
      <c r="P7" s="184"/>
    </row>
    <row r="8" spans="1:21" x14ac:dyDescent="0.2">
      <c r="A8" s="361"/>
      <c r="B8" s="63"/>
      <c r="C8" s="78"/>
      <c r="D8" s="64"/>
      <c r="E8" s="78"/>
      <c r="F8" s="64"/>
      <c r="G8" s="78"/>
      <c r="H8" s="63"/>
      <c r="I8" s="78"/>
      <c r="J8" s="64"/>
      <c r="K8" s="78"/>
      <c r="L8" s="64"/>
      <c r="M8" s="78"/>
      <c r="N8" s="39"/>
      <c r="O8" s="184"/>
      <c r="P8" s="184"/>
    </row>
    <row r="9" spans="1:21" x14ac:dyDescent="0.2">
      <c r="A9" s="65"/>
      <c r="B9" s="169"/>
      <c r="C9" s="170"/>
      <c r="D9" s="31"/>
      <c r="E9" s="170"/>
      <c r="F9" s="31"/>
      <c r="G9" s="170"/>
      <c r="H9" s="169"/>
      <c r="I9" s="170"/>
      <c r="J9" s="31"/>
      <c r="K9" s="170"/>
      <c r="L9" s="31"/>
      <c r="M9" s="170"/>
      <c r="N9" s="93"/>
      <c r="O9" s="185"/>
      <c r="P9" s="184"/>
    </row>
    <row r="10" spans="1:21" x14ac:dyDescent="0.2">
      <c r="A10" s="65"/>
      <c r="B10" s="169"/>
      <c r="C10" s="170"/>
      <c r="D10" s="31"/>
      <c r="E10" s="170"/>
      <c r="F10" s="31"/>
      <c r="G10" s="170"/>
      <c r="H10" s="169"/>
      <c r="I10" s="170"/>
      <c r="J10" s="31"/>
      <c r="K10" s="170"/>
      <c r="L10" s="31"/>
      <c r="M10" s="170"/>
      <c r="N10" s="93"/>
      <c r="O10" s="185"/>
      <c r="P10" s="184"/>
    </row>
    <row r="11" spans="1:21" x14ac:dyDescent="0.2">
      <c r="A11" s="55"/>
      <c r="B11" s="52"/>
      <c r="C11" s="170"/>
      <c r="D11" s="19"/>
      <c r="E11" s="170"/>
      <c r="F11" s="19"/>
      <c r="G11" s="170"/>
      <c r="H11" s="52"/>
      <c r="I11" s="170"/>
      <c r="J11" s="19"/>
      <c r="K11" s="170"/>
      <c r="L11" s="19"/>
      <c r="M11" s="170"/>
      <c r="N11" s="93"/>
      <c r="O11" s="185"/>
      <c r="P11" s="184"/>
    </row>
    <row r="12" spans="1:21" x14ac:dyDescent="0.2">
      <c r="A12" s="55"/>
      <c r="B12" s="169"/>
      <c r="C12" s="170"/>
      <c r="D12" s="31"/>
      <c r="E12" s="170"/>
      <c r="F12" s="31"/>
      <c r="G12" s="170"/>
      <c r="H12" s="169"/>
      <c r="I12" s="170"/>
      <c r="J12" s="31"/>
      <c r="K12" s="170"/>
      <c r="L12" s="31"/>
      <c r="M12" s="170"/>
      <c r="N12" s="93"/>
      <c r="O12" s="185"/>
      <c r="P12" s="184"/>
    </row>
    <row r="13" spans="1:21" x14ac:dyDescent="0.2">
      <c r="A13" s="55"/>
      <c r="B13" s="52"/>
      <c r="C13" s="170"/>
      <c r="D13" s="19"/>
      <c r="E13" s="170"/>
      <c r="F13" s="19"/>
      <c r="G13" s="170"/>
      <c r="H13" s="52"/>
      <c r="I13" s="170"/>
      <c r="J13" s="19"/>
      <c r="K13" s="170"/>
      <c r="L13" s="19"/>
      <c r="M13" s="170"/>
      <c r="N13" s="93"/>
      <c r="O13" s="185"/>
      <c r="P13" s="184"/>
    </row>
    <row r="14" spans="1:21" x14ac:dyDescent="0.2">
      <c r="A14" s="55"/>
      <c r="B14" s="169"/>
      <c r="C14" s="170"/>
      <c r="D14" s="31"/>
      <c r="E14" s="170"/>
      <c r="F14" s="31"/>
      <c r="G14" s="170"/>
      <c r="H14" s="169"/>
      <c r="I14" s="170"/>
      <c r="J14" s="31"/>
      <c r="K14" s="170"/>
      <c r="L14" s="31"/>
      <c r="M14" s="170"/>
      <c r="N14" s="93"/>
      <c r="O14" s="185"/>
      <c r="P14" s="39"/>
      <c r="Q14" s="70"/>
      <c r="R14" s="14"/>
      <c r="S14" s="14"/>
      <c r="T14" s="14"/>
      <c r="U14" s="14"/>
    </row>
    <row r="15" spans="1:21" x14ac:dyDescent="0.2">
      <c r="A15" s="55"/>
      <c r="B15" s="169"/>
      <c r="C15" s="170"/>
      <c r="D15" s="31"/>
      <c r="E15" s="172"/>
      <c r="F15" s="31"/>
      <c r="G15" s="172"/>
      <c r="H15" s="169"/>
      <c r="I15" s="172"/>
      <c r="J15" s="31"/>
      <c r="K15" s="172"/>
      <c r="L15" s="31"/>
      <c r="M15" s="172"/>
      <c r="N15" s="93"/>
      <c r="O15" s="185"/>
      <c r="P15" s="39"/>
      <c r="Q15" s="70"/>
      <c r="R15" s="14"/>
      <c r="S15" s="14"/>
      <c r="T15" s="14"/>
      <c r="U15" s="14"/>
    </row>
    <row r="16" spans="1:21" ht="12.75" thickBot="1" x14ac:dyDescent="0.25">
      <c r="A16" s="25"/>
      <c r="B16" s="45"/>
      <c r="C16" s="173"/>
      <c r="D16" s="8"/>
      <c r="E16" s="174"/>
      <c r="F16" s="8"/>
      <c r="G16" s="174"/>
      <c r="H16" s="45"/>
      <c r="I16" s="175"/>
      <c r="J16" s="8"/>
      <c r="K16" s="175"/>
      <c r="L16" s="8"/>
      <c r="M16" s="175"/>
      <c r="N16" s="93"/>
      <c r="O16" s="185"/>
      <c r="P16" s="39"/>
      <c r="Q16" s="70"/>
      <c r="R16" s="14"/>
      <c r="S16" s="14"/>
      <c r="T16" s="14"/>
      <c r="U16" s="14"/>
    </row>
    <row r="17" spans="1:20" x14ac:dyDescent="0.2">
      <c r="A17" s="28"/>
      <c r="B17" s="176"/>
      <c r="C17" s="176"/>
      <c r="D17" s="176"/>
      <c r="E17" s="176"/>
      <c r="F17" s="176"/>
      <c r="G17" s="176"/>
      <c r="H17" s="176"/>
      <c r="I17" s="176"/>
      <c r="J17" s="176"/>
      <c r="K17" s="176"/>
      <c r="L17" s="177"/>
      <c r="M17" s="177"/>
      <c r="N17" s="186"/>
      <c r="O17" s="184"/>
      <c r="P17" s="184"/>
    </row>
    <row r="18" spans="1:20" x14ac:dyDescent="0.2">
      <c r="A18" s="82"/>
      <c r="B18" s="373"/>
      <c r="C18" s="373"/>
      <c r="D18" s="373"/>
      <c r="E18" s="373"/>
      <c r="F18" s="373"/>
      <c r="G18" s="374"/>
      <c r="H18" s="13"/>
      <c r="I18" s="13"/>
      <c r="J18" s="13"/>
      <c r="K18" s="13"/>
      <c r="L18" s="13"/>
      <c r="M18" s="13"/>
      <c r="N18" s="187"/>
      <c r="O18" s="39"/>
      <c r="P18" s="94"/>
      <c r="Q18" s="70"/>
      <c r="R18" s="14"/>
      <c r="S18" s="14"/>
      <c r="T18" s="14"/>
    </row>
    <row r="19" spans="1:20" x14ac:dyDescent="0.2">
      <c r="A19" s="68"/>
      <c r="B19" s="385"/>
      <c r="C19" s="386"/>
      <c r="D19" s="386"/>
      <c r="E19" s="386"/>
      <c r="F19" s="386"/>
      <c r="G19" s="386"/>
      <c r="H19" s="179"/>
      <c r="I19" s="180"/>
      <c r="J19" s="181"/>
      <c r="K19" s="83"/>
      <c r="L19" s="181"/>
      <c r="M19" s="182"/>
      <c r="N19" s="187"/>
      <c r="O19" s="39"/>
      <c r="P19" s="94"/>
      <c r="Q19" s="70"/>
      <c r="R19" s="14"/>
      <c r="S19" s="14"/>
      <c r="T19" s="14"/>
    </row>
    <row r="20" spans="1:20" x14ac:dyDescent="0.2">
      <c r="A20" s="69"/>
      <c r="B20" s="372"/>
      <c r="C20" s="379"/>
      <c r="D20" s="372"/>
      <c r="E20" s="379"/>
      <c r="F20" s="372"/>
      <c r="G20" s="379"/>
      <c r="H20" s="179"/>
      <c r="I20" s="180"/>
      <c r="J20" s="181"/>
      <c r="K20" s="83"/>
      <c r="L20" s="181"/>
      <c r="M20" s="182"/>
      <c r="N20" s="187"/>
      <c r="O20" s="39"/>
      <c r="P20" s="94"/>
      <c r="Q20" s="70"/>
      <c r="R20" s="76"/>
      <c r="S20" s="76"/>
      <c r="T20" s="76"/>
    </row>
    <row r="21" spans="1:20" x14ac:dyDescent="0.2">
      <c r="A21" s="95"/>
      <c r="B21" s="96"/>
      <c r="C21" s="61"/>
      <c r="D21" s="61"/>
      <c r="E21" s="61"/>
      <c r="F21" s="61"/>
      <c r="G21" s="81"/>
      <c r="H21" s="179"/>
      <c r="I21" s="180"/>
      <c r="J21" s="181"/>
      <c r="K21" s="83"/>
      <c r="L21" s="181"/>
      <c r="M21" s="182"/>
      <c r="N21" s="187"/>
      <c r="O21" s="39"/>
      <c r="P21" s="94"/>
      <c r="Q21" s="70"/>
      <c r="R21" s="14"/>
      <c r="S21" s="14"/>
      <c r="T21" s="14"/>
    </row>
    <row r="22" spans="1:20" x14ac:dyDescent="0.2">
      <c r="A22" s="380"/>
      <c r="B22" s="382"/>
      <c r="C22" s="383"/>
      <c r="D22" s="383"/>
      <c r="E22" s="383"/>
      <c r="F22" s="383"/>
      <c r="G22" s="383"/>
      <c r="H22" s="179"/>
      <c r="I22" s="180"/>
      <c r="J22" s="181"/>
      <c r="K22" s="83"/>
      <c r="L22" s="181"/>
      <c r="M22" s="182"/>
      <c r="N22" s="187"/>
      <c r="O22" s="39"/>
      <c r="P22" s="94"/>
      <c r="Q22" s="70"/>
      <c r="R22" s="14"/>
      <c r="S22" s="14"/>
      <c r="T22" s="14"/>
    </row>
    <row r="23" spans="1:20" x14ac:dyDescent="0.2">
      <c r="A23" s="381"/>
      <c r="B23" s="63"/>
      <c r="C23" s="79"/>
      <c r="D23" s="64"/>
      <c r="E23" s="79"/>
      <c r="F23" s="64"/>
      <c r="G23" s="79"/>
      <c r="H23" s="176"/>
      <c r="I23" s="176"/>
      <c r="J23" s="181"/>
      <c r="K23" s="83"/>
      <c r="L23" s="181"/>
      <c r="M23" s="182"/>
      <c r="N23" s="187"/>
      <c r="O23" s="39"/>
      <c r="P23" s="94"/>
      <c r="Q23" s="70"/>
      <c r="R23" s="73"/>
      <c r="S23" s="76"/>
      <c r="T23" s="76"/>
    </row>
    <row r="24" spans="1:20" x14ac:dyDescent="0.2">
      <c r="A24" s="58"/>
      <c r="B24" s="89"/>
      <c r="C24" s="74"/>
      <c r="D24" s="34"/>
      <c r="E24" s="74"/>
      <c r="F24" s="34"/>
      <c r="G24" s="74"/>
      <c r="H24" s="176"/>
      <c r="I24" s="176"/>
      <c r="J24" s="181"/>
      <c r="K24" s="83"/>
      <c r="L24" s="181"/>
      <c r="M24" s="182"/>
      <c r="N24" s="187"/>
      <c r="O24" s="93"/>
      <c r="P24" s="184"/>
      <c r="T24" s="177"/>
    </row>
    <row r="25" spans="1:20" x14ac:dyDescent="0.2">
      <c r="A25" s="58"/>
      <c r="B25" s="89"/>
      <c r="C25" s="74"/>
      <c r="D25" s="34"/>
      <c r="E25" s="74"/>
      <c r="F25" s="34"/>
      <c r="G25" s="74"/>
      <c r="H25" s="176"/>
      <c r="I25" s="176"/>
      <c r="J25" s="181"/>
      <c r="K25" s="83"/>
      <c r="L25" s="181"/>
      <c r="M25" s="182"/>
      <c r="N25" s="187"/>
      <c r="O25" s="93"/>
      <c r="P25" s="184"/>
    </row>
    <row r="26" spans="1:20" x14ac:dyDescent="0.2">
      <c r="A26" s="58"/>
      <c r="B26" s="89"/>
      <c r="C26" s="74"/>
      <c r="D26" s="34"/>
      <c r="E26" s="74"/>
      <c r="F26" s="34"/>
      <c r="G26" s="74"/>
      <c r="H26" s="176"/>
      <c r="I26" s="176"/>
      <c r="J26" s="181"/>
      <c r="K26" s="83"/>
      <c r="L26" s="181"/>
      <c r="M26" s="182"/>
      <c r="N26" s="187"/>
      <c r="O26" s="93"/>
      <c r="P26" s="184"/>
    </row>
    <row r="27" spans="1:20" ht="12.75" thickBot="1" x14ac:dyDescent="0.25">
      <c r="A27" s="59"/>
      <c r="B27" s="90"/>
      <c r="C27" s="75"/>
      <c r="D27" s="44"/>
      <c r="E27" s="75"/>
      <c r="F27" s="44"/>
      <c r="G27" s="75"/>
      <c r="H27" s="176"/>
      <c r="I27" s="176"/>
      <c r="J27" s="176"/>
      <c r="K27" s="176"/>
      <c r="L27" s="176"/>
      <c r="M27" s="176"/>
      <c r="N27" s="187"/>
      <c r="O27" s="93"/>
      <c r="P27" s="184"/>
    </row>
    <row r="28" spans="1:20" x14ac:dyDescent="0.2">
      <c r="A28" s="30"/>
      <c r="B28" s="30"/>
      <c r="C28" s="70"/>
      <c r="D28" s="14"/>
      <c r="E28" s="14"/>
      <c r="F28" s="14"/>
      <c r="G28" s="177"/>
      <c r="H28" s="176"/>
      <c r="I28" s="176"/>
      <c r="J28" s="176"/>
      <c r="K28" s="176"/>
      <c r="L28" s="176"/>
      <c r="M28" s="176"/>
      <c r="N28" s="184"/>
      <c r="O28" s="184"/>
      <c r="P28" s="184"/>
    </row>
    <row r="29" spans="1:20" x14ac:dyDescent="0.2">
      <c r="H29" s="176"/>
      <c r="I29" s="176"/>
      <c r="J29" s="176"/>
      <c r="K29" s="176"/>
      <c r="L29" s="176"/>
      <c r="M29" s="176"/>
      <c r="N29" s="184"/>
      <c r="O29" s="184"/>
      <c r="P29" s="184"/>
    </row>
    <row r="30" spans="1:20" x14ac:dyDescent="0.2">
      <c r="J30" s="181"/>
      <c r="K30" s="181"/>
      <c r="L30" s="181"/>
      <c r="M30" s="181"/>
      <c r="N30" s="184"/>
      <c r="O30" s="184"/>
      <c r="P30" s="184"/>
    </row>
    <row r="31" spans="1:20" x14ac:dyDescent="0.2">
      <c r="H31" s="181"/>
      <c r="I31" s="183"/>
      <c r="J31" s="181"/>
      <c r="K31" s="171"/>
      <c r="L31" s="171"/>
      <c r="M31" s="171"/>
      <c r="N31" s="184"/>
      <c r="O31" s="184"/>
      <c r="P31" s="184"/>
    </row>
    <row r="32" spans="1:20" ht="12.75" customHeight="1" x14ac:dyDescent="0.2">
      <c r="H32" s="181"/>
      <c r="I32" s="183"/>
      <c r="J32" s="181"/>
      <c r="K32" s="171"/>
      <c r="L32" s="171"/>
      <c r="M32" s="171"/>
      <c r="N32" s="184"/>
      <c r="O32" s="184"/>
      <c r="P32" s="184"/>
    </row>
    <row r="33" spans="8:16" x14ac:dyDescent="0.2">
      <c r="H33" s="181"/>
      <c r="I33" s="183"/>
      <c r="J33" s="181"/>
      <c r="K33" s="171"/>
      <c r="L33" s="171"/>
      <c r="M33" s="171"/>
      <c r="N33" s="184"/>
      <c r="O33" s="184"/>
      <c r="P33" s="184"/>
    </row>
    <row r="34" spans="8:16" ht="13.5" customHeight="1" x14ac:dyDescent="0.2">
      <c r="H34" s="181"/>
      <c r="I34" s="183"/>
      <c r="J34" s="181"/>
      <c r="K34" s="171"/>
      <c r="L34" s="171"/>
      <c r="M34" s="171"/>
      <c r="N34" s="184"/>
      <c r="O34" s="184"/>
      <c r="P34" s="184"/>
    </row>
    <row r="35" spans="8:16" ht="12.75" customHeight="1" x14ac:dyDescent="0.2">
      <c r="H35" s="181"/>
      <c r="I35" s="183"/>
      <c r="J35" s="181"/>
      <c r="K35" s="171"/>
      <c r="L35" s="171"/>
      <c r="M35" s="171"/>
      <c r="N35" s="184"/>
      <c r="O35" s="184"/>
      <c r="P35" s="184"/>
    </row>
    <row r="36" spans="8:16" ht="12.75" customHeight="1" x14ac:dyDescent="0.2">
      <c r="H36" s="181"/>
      <c r="I36" s="183"/>
      <c r="J36" s="181"/>
      <c r="K36" s="171"/>
      <c r="L36" s="171"/>
      <c r="M36" s="171"/>
      <c r="N36" s="184"/>
      <c r="O36" s="184"/>
      <c r="P36" s="184"/>
    </row>
    <row r="37" spans="8:16" ht="12.75" customHeight="1" x14ac:dyDescent="0.2">
      <c r="H37" s="181"/>
      <c r="I37" s="183"/>
      <c r="J37" s="181"/>
      <c r="K37" s="171"/>
      <c r="L37" s="171"/>
      <c r="M37" s="171"/>
      <c r="N37" s="184"/>
      <c r="O37" s="184"/>
      <c r="P37" s="184"/>
    </row>
    <row r="38" spans="8:16" ht="12.75" customHeight="1" x14ac:dyDescent="0.2">
      <c r="H38" s="181"/>
      <c r="I38" s="183"/>
      <c r="J38" s="181"/>
      <c r="K38" s="171"/>
      <c r="L38" s="171"/>
      <c r="M38" s="171"/>
      <c r="N38" s="184"/>
      <c r="O38" s="184"/>
      <c r="P38" s="184"/>
    </row>
    <row r="39" spans="8:16" x14ac:dyDescent="0.2">
      <c r="N39" s="184"/>
      <c r="O39" s="184"/>
      <c r="P39" s="184"/>
    </row>
    <row r="40" spans="8:16" x14ac:dyDescent="0.2">
      <c r="N40" s="184"/>
      <c r="O40" s="184"/>
      <c r="P40" s="184"/>
    </row>
    <row r="41" spans="8:16" x14ac:dyDescent="0.2">
      <c r="N41" s="184"/>
      <c r="O41" s="184"/>
      <c r="P41" s="184"/>
    </row>
    <row r="42" spans="8:16" x14ac:dyDescent="0.2">
      <c r="N42" s="184"/>
      <c r="O42" s="184"/>
      <c r="P42" s="184"/>
    </row>
    <row r="43" spans="8:16" x14ac:dyDescent="0.2">
      <c r="N43" s="184"/>
      <c r="O43" s="184"/>
      <c r="P43" s="184"/>
    </row>
    <row r="44" spans="8:16" x14ac:dyDescent="0.2">
      <c r="N44" s="184"/>
      <c r="O44" s="184"/>
      <c r="P44" s="184"/>
    </row>
    <row r="45" spans="8:16" x14ac:dyDescent="0.2">
      <c r="N45" s="184"/>
      <c r="O45" s="184"/>
      <c r="P45" s="184"/>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Q28" sqref="Q28"/>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239</v>
      </c>
      <c r="I1" s="113" t="str">
        <f>Obsah!$A$1</f>
        <v>IV. čtvrtletí 2018</v>
      </c>
    </row>
    <row r="2" spans="1:15" ht="18.75" x14ac:dyDescent="0.3">
      <c r="A2" s="167"/>
      <c r="B2" s="181" t="str">
        <f>+B4</f>
        <v>Říjen</v>
      </c>
      <c r="C2" s="181" t="str">
        <f>+D4</f>
        <v>Listopad</v>
      </c>
      <c r="D2" s="181" t="str">
        <f>+F4</f>
        <v>Prosinec</v>
      </c>
      <c r="I2" s="300"/>
    </row>
    <row r="3" spans="1:15" ht="7.5" customHeight="1" x14ac:dyDescent="0.2"/>
    <row r="4" spans="1:15" x14ac:dyDescent="0.2">
      <c r="A4" s="26"/>
      <c r="B4" s="368" t="str">
        <f>'[1]Podklady QZ'!B250:C250</f>
        <v>Říjen</v>
      </c>
      <c r="C4" s="370"/>
      <c r="D4" s="368" t="str">
        <f>'[1]Podklady QZ'!D250:E250</f>
        <v>Listopad</v>
      </c>
      <c r="E4" s="370"/>
      <c r="F4" s="368" t="str">
        <f>'[1]Podklady QZ'!F250:G250</f>
        <v>Prosinec</v>
      </c>
      <c r="G4" s="369"/>
      <c r="H4" s="368" t="s">
        <v>7</v>
      </c>
      <c r="I4" s="369"/>
      <c r="M4" s="39"/>
      <c r="N4" s="91"/>
    </row>
    <row r="5" spans="1:15" x14ac:dyDescent="0.2">
      <c r="A5" s="24"/>
      <c r="B5" s="61" t="s">
        <v>53</v>
      </c>
      <c r="C5" s="61" t="s">
        <v>52</v>
      </c>
      <c r="D5" s="61" t="s">
        <v>53</v>
      </c>
      <c r="E5" s="61" t="s">
        <v>52</v>
      </c>
      <c r="F5" s="61" t="s">
        <v>53</v>
      </c>
      <c r="G5" s="311" t="s">
        <v>52</v>
      </c>
      <c r="H5" s="61" t="s">
        <v>53</v>
      </c>
      <c r="I5" s="311" t="s">
        <v>52</v>
      </c>
      <c r="J5" s="301"/>
      <c r="K5" s="301"/>
      <c r="L5" s="301"/>
      <c r="M5" s="301"/>
      <c r="N5" s="91"/>
    </row>
    <row r="6" spans="1:15" ht="13.5" x14ac:dyDescent="0.2">
      <c r="A6" s="306" t="s">
        <v>107</v>
      </c>
      <c r="B6" s="225">
        <f>+'[1]Podklady QZ'!B287</f>
        <v>2301.8110000000001</v>
      </c>
      <c r="C6" s="202">
        <f>+'[1]Podklady QZ'!C287</f>
        <v>5.401445221123044E-2</v>
      </c>
      <c r="D6" s="203">
        <f>+'[1]Podklady QZ'!D287</f>
        <v>2301.7510000000002</v>
      </c>
      <c r="E6" s="202">
        <f>+'[1]Podklady QZ'!E287</f>
        <v>5.3984005566911276E-2</v>
      </c>
      <c r="F6" s="203">
        <f>+'[1]Podklady QZ'!F287</f>
        <v>2304.5220000000004</v>
      </c>
      <c r="G6" s="202">
        <f>+'[1]Podklady QZ'!G287</f>
        <v>5.4046255225955651E-2</v>
      </c>
      <c r="H6" s="203">
        <f>+'[1]Podklady QZ'!H287</f>
        <v>2304.5220000000004</v>
      </c>
      <c r="I6" s="202">
        <f>+'[1]Podklady QZ'!I287</f>
        <v>5.4046255225955651E-2</v>
      </c>
      <c r="J6" s="302"/>
      <c r="K6" s="303"/>
      <c r="L6" s="302"/>
      <c r="M6" s="303"/>
      <c r="N6" s="2"/>
    </row>
    <row r="7" spans="1:15" x14ac:dyDescent="0.2">
      <c r="A7" s="307" t="s">
        <v>106</v>
      </c>
      <c r="B7" s="225">
        <f>+'[1]Podklady QZ'!B288</f>
        <v>562185.87999999977</v>
      </c>
      <c r="C7" s="202">
        <f>+'[1]Podklady QZ'!C288</f>
        <v>4.3217850923575982E-2</v>
      </c>
      <c r="D7" s="203">
        <f>+'[1]Podklady QZ'!D288</f>
        <v>766295.95399999956</v>
      </c>
      <c r="E7" s="202">
        <f>+'[1]Podklady QZ'!E288</f>
        <v>4.6142186453332235E-2</v>
      </c>
      <c r="F7" s="203">
        <f>+'[1]Podklady QZ'!F288</f>
        <v>905294.71899999981</v>
      </c>
      <c r="G7" s="202">
        <f>+'[1]Podklady QZ'!G288</f>
        <v>4.5359450180513898E-2</v>
      </c>
      <c r="H7" s="203">
        <f>+'[1]Podklady QZ'!H288</f>
        <v>2233776.5529999994</v>
      </c>
      <c r="I7" s="202">
        <f>+'[1]Podklady QZ'!I288</f>
        <v>4.5059710453860494E-2</v>
      </c>
      <c r="J7" s="302"/>
      <c r="K7" s="302"/>
      <c r="L7" s="302"/>
      <c r="M7" s="303"/>
      <c r="N7" s="2"/>
    </row>
    <row r="8" spans="1:15" x14ac:dyDescent="0.2">
      <c r="A8" s="307" t="s">
        <v>194</v>
      </c>
      <c r="B8" s="214">
        <f>+'[1]Podklady QZ'!B289</f>
        <v>359940.79499999998</v>
      </c>
      <c r="C8" s="201">
        <f>+'[1]Podklady QZ'!C289</f>
        <v>5.3577232873320786E-2</v>
      </c>
      <c r="D8" s="64">
        <f>+'[1]Podklady QZ'!D289</f>
        <v>535682.27800000005</v>
      </c>
      <c r="E8" s="201">
        <f>+'[1]Podklady QZ'!E289</f>
        <v>5.494692348686267E-2</v>
      </c>
      <c r="F8" s="64">
        <f>+'[1]Podklady QZ'!F289</f>
        <v>644884.26300000004</v>
      </c>
      <c r="G8" s="201">
        <f>+'[1]Podklady QZ'!G289</f>
        <v>5.303901322710014E-2</v>
      </c>
      <c r="H8" s="64">
        <f>+'[1]Podklady QZ'!H289</f>
        <v>1540507.3360000001</v>
      </c>
      <c r="I8" s="201">
        <f>+'[1]Podklady QZ'!I289</f>
        <v>5.3815100854956742E-2</v>
      </c>
      <c r="J8" s="130"/>
      <c r="K8" s="130"/>
      <c r="L8" s="130"/>
      <c r="M8" s="304"/>
      <c r="N8" s="176"/>
      <c r="O8" s="176"/>
    </row>
    <row r="9" spans="1:15" x14ac:dyDescent="0.2">
      <c r="A9" s="58" t="s">
        <v>44</v>
      </c>
      <c r="B9" s="226">
        <f>+'[1]Podklady QZ'!B290</f>
        <v>39019.305</v>
      </c>
      <c r="C9" s="74">
        <f>+'[1]Podklady QZ'!C290</f>
        <v>9.3417115470042861E-2</v>
      </c>
      <c r="D9" s="34">
        <f>+'[1]Podklady QZ'!D290</f>
        <v>56075.731999999996</v>
      </c>
      <c r="E9" s="74">
        <f>+'[1]Podklady QZ'!E290</f>
        <v>9.3314311007964099E-2</v>
      </c>
      <c r="F9" s="34">
        <f>+'[1]Podklady QZ'!F290</f>
        <v>67429.790999999997</v>
      </c>
      <c r="G9" s="74">
        <f>+'[1]Podklady QZ'!G290</f>
        <v>9.2286620900901062E-2</v>
      </c>
      <c r="H9" s="34">
        <f>+'[1]Podklady QZ'!H290</f>
        <v>162524.82799999998</v>
      </c>
      <c r="I9" s="74">
        <f>+'[1]Podklady QZ'!I290</f>
        <v>9.2909602671070554E-2</v>
      </c>
      <c r="J9" s="130"/>
      <c r="K9" s="305"/>
      <c r="L9" s="130"/>
      <c r="M9" s="304"/>
    </row>
    <row r="10" spans="1:15" x14ac:dyDescent="0.2">
      <c r="A10" s="58" t="s">
        <v>43</v>
      </c>
      <c r="B10" s="226">
        <f>+'[1]Podklady QZ'!B291</f>
        <v>5588.7639999999992</v>
      </c>
      <c r="C10" s="243">
        <f>+'[1]Podklady QZ'!C291</f>
        <v>0.1200170990249235</v>
      </c>
      <c r="D10" s="244">
        <f>+'[1]Podklady QZ'!D291</f>
        <v>6891.329999999999</v>
      </c>
      <c r="E10" s="243">
        <f>+'[1]Podklady QZ'!E291</f>
        <v>0.12423001046737794</v>
      </c>
      <c r="F10" s="244">
        <f>+'[1]Podklady QZ'!F291</f>
        <v>7870.1860000000006</v>
      </c>
      <c r="G10" s="74">
        <f>+'[1]Podklady QZ'!G291</f>
        <v>0.1204498061859967</v>
      </c>
      <c r="H10" s="244">
        <f>+'[1]Podklady QZ'!H291</f>
        <v>20350.28</v>
      </c>
      <c r="I10" s="74">
        <f>+'[1]Podklady QZ'!I291</f>
        <v>0.12158225119996896</v>
      </c>
      <c r="J10" s="130"/>
      <c r="K10" s="305"/>
      <c r="L10" s="130"/>
      <c r="M10" s="304"/>
    </row>
    <row r="11" spans="1:15" x14ac:dyDescent="0.2">
      <c r="A11" s="58" t="s">
        <v>42</v>
      </c>
      <c r="B11" s="226">
        <f>+'[1]Podklady QZ'!B292</f>
        <v>0</v>
      </c>
      <c r="C11" s="243">
        <f>+'[1]Podklady QZ'!C292</f>
        <v>0</v>
      </c>
      <c r="D11" s="244">
        <f>+'[1]Podklady QZ'!D292</f>
        <v>0</v>
      </c>
      <c r="E11" s="243">
        <f>+'[1]Podklady QZ'!E292</f>
        <v>0</v>
      </c>
      <c r="F11" s="244">
        <f>+'[1]Podklady QZ'!F292</f>
        <v>0</v>
      </c>
      <c r="G11" s="74">
        <f>+'[1]Podklady QZ'!G292</f>
        <v>0</v>
      </c>
      <c r="H11" s="244">
        <f>+'[1]Podklady QZ'!H292</f>
        <v>0</v>
      </c>
      <c r="I11" s="74">
        <f>+'[1]Podklady QZ'!I292</f>
        <v>0</v>
      </c>
      <c r="J11" s="130"/>
      <c r="K11" s="305"/>
      <c r="L11" s="130"/>
      <c r="M11" s="304"/>
    </row>
    <row r="12" spans="1:15" x14ac:dyDescent="0.2">
      <c r="A12" s="58" t="s">
        <v>70</v>
      </c>
      <c r="B12" s="226">
        <f>+'[1]Podklady QZ'!B293</f>
        <v>23.632999999999999</v>
      </c>
      <c r="C12" s="243">
        <f>+'[1]Podklady QZ'!C293</f>
        <v>1.5848129413760705E-2</v>
      </c>
      <c r="D12" s="244">
        <f>+'[1]Podklady QZ'!D293</f>
        <v>10.059999999999999</v>
      </c>
      <c r="E12" s="243">
        <f>+'[1]Podklady QZ'!E293</f>
        <v>7.5370371202824211E-3</v>
      </c>
      <c r="F12" s="244">
        <f>+'[1]Podklady QZ'!F293</f>
        <v>19.675999999999998</v>
      </c>
      <c r="G12" s="74">
        <f>+'[1]Podklady QZ'!G293</f>
        <v>3.6479298980448462E-3</v>
      </c>
      <c r="H12" s="244">
        <f>+'[1]Podklady QZ'!H293</f>
        <v>53.369</v>
      </c>
      <c r="I12" s="74">
        <f>+'[1]Podklady QZ'!I293</f>
        <v>6.4928136697883125E-3</v>
      </c>
      <c r="J12" s="130"/>
      <c r="K12" s="305"/>
      <c r="L12" s="130"/>
      <c r="M12" s="304"/>
    </row>
    <row r="13" spans="1:15" x14ac:dyDescent="0.2">
      <c r="A13" s="58" t="s">
        <v>71</v>
      </c>
      <c r="B13" s="226">
        <f>+'[1]Podklady QZ'!B294</f>
        <v>3.8959999999999999</v>
      </c>
      <c r="C13" s="243">
        <f>+'[1]Podklady QZ'!C294</f>
        <v>5.8656501145728894E-3</v>
      </c>
      <c r="D13" s="244">
        <f>+'[1]Podklady QZ'!D294</f>
        <v>8.6270000000000007</v>
      </c>
      <c r="E13" s="243">
        <f>+'[1]Podklady QZ'!E294</f>
        <v>1.0551653198336099E-2</v>
      </c>
      <c r="F13" s="244">
        <f>+'[1]Podklady QZ'!F294</f>
        <v>14.824</v>
      </c>
      <c r="G13" s="74">
        <f>+'[1]Podklady QZ'!G294</f>
        <v>1.2756612372468298E-2</v>
      </c>
      <c r="H13" s="244">
        <f>+'[1]Podklady QZ'!H294</f>
        <v>27.347000000000001</v>
      </c>
      <c r="I13" s="74">
        <f>+'[1]Podklady QZ'!I294</f>
        <v>1.0343561154929504E-2</v>
      </c>
      <c r="J13" s="130"/>
      <c r="K13" s="305"/>
      <c r="L13" s="130"/>
      <c r="M13" s="304"/>
    </row>
    <row r="14" spans="1:15" x14ac:dyDescent="0.2">
      <c r="A14" s="58" t="s">
        <v>72</v>
      </c>
      <c r="B14" s="226">
        <f>+'[1]Podklady QZ'!B295</f>
        <v>0</v>
      </c>
      <c r="C14" s="243">
        <f>+'[1]Podklady QZ'!C295</f>
        <v>0</v>
      </c>
      <c r="D14" s="244">
        <f>+'[1]Podklady QZ'!D295</f>
        <v>0</v>
      </c>
      <c r="E14" s="243">
        <f>+'[1]Podklady QZ'!E295</f>
        <v>0</v>
      </c>
      <c r="F14" s="244">
        <f>+'[1]Podklady QZ'!F295</f>
        <v>0</v>
      </c>
      <c r="G14" s="74">
        <f>+'[1]Podklady QZ'!G295</f>
        <v>0</v>
      </c>
      <c r="H14" s="244">
        <f>+'[1]Podklady QZ'!H295</f>
        <v>0</v>
      </c>
      <c r="I14" s="74">
        <f>+'[1]Podklady QZ'!I295</f>
        <v>0</v>
      </c>
      <c r="J14" s="130"/>
      <c r="K14" s="305"/>
      <c r="L14" s="130"/>
      <c r="M14" s="304"/>
    </row>
    <row r="15" spans="1:15" x14ac:dyDescent="0.2">
      <c r="A15" s="58" t="s">
        <v>41</v>
      </c>
      <c r="B15" s="226">
        <f>+'[1]Podklady QZ'!B296</f>
        <v>262689.91399999999</v>
      </c>
      <c r="C15" s="243">
        <f>+'[1]Podklady QZ'!C296</f>
        <v>8.1016144446967975E-2</v>
      </c>
      <c r="D15" s="244">
        <f>+'[1]Podklady QZ'!D296</f>
        <v>396789.42499999999</v>
      </c>
      <c r="E15" s="243">
        <f>+'[1]Podklady QZ'!E296</f>
        <v>8.357233750996329E-2</v>
      </c>
      <c r="F15" s="244">
        <f>+'[1]Podklady QZ'!F296</f>
        <v>477023.75300000003</v>
      </c>
      <c r="G15" s="74">
        <f>+'[1]Podklady QZ'!G296</f>
        <v>8.2232458603886366E-2</v>
      </c>
      <c r="H15" s="244">
        <f>+'[1]Podklady QZ'!H296</f>
        <v>1136503.0919999999</v>
      </c>
      <c r="I15" s="74">
        <f>+'[1]Podklady QZ'!I296</f>
        <v>8.2407767876461244E-2</v>
      </c>
      <c r="J15" s="130"/>
      <c r="K15" s="305"/>
      <c r="L15" s="130"/>
      <c r="M15" s="304"/>
    </row>
    <row r="16" spans="1:15" x14ac:dyDescent="0.2">
      <c r="A16" s="58" t="s">
        <v>84</v>
      </c>
      <c r="B16" s="226">
        <f>+'[1]Podklady QZ'!B297</f>
        <v>15207.2</v>
      </c>
      <c r="C16" s="243">
        <f>+'[1]Podklady QZ'!C297</f>
        <v>0.81170132644994897</v>
      </c>
      <c r="D16" s="244">
        <f>+'[1]Podklady QZ'!D297</f>
        <v>21462.67</v>
      </c>
      <c r="E16" s="243">
        <f>+'[1]Podklady QZ'!E297</f>
        <v>0.8046397117153864</v>
      </c>
      <c r="F16" s="244">
        <f>+'[1]Podklady QZ'!F297</f>
        <v>28558.2</v>
      </c>
      <c r="G16" s="74">
        <f>+'[1]Podklady QZ'!G297</f>
        <v>0.82424518799227653</v>
      </c>
      <c r="H16" s="244">
        <f>+'[1]Podklady QZ'!H297</f>
        <v>65228.069999999992</v>
      </c>
      <c r="I16" s="74">
        <f>+'[1]Podklady QZ'!I297</f>
        <v>0.81477737357617397</v>
      </c>
      <c r="J16" s="130"/>
      <c r="K16" s="305"/>
      <c r="L16" s="130"/>
      <c r="M16" s="304"/>
    </row>
    <row r="17" spans="1:13" x14ac:dyDescent="0.2">
      <c r="A17" s="58" t="s">
        <v>40</v>
      </c>
      <c r="B17" s="226">
        <f>+'[1]Podklady QZ'!B298</f>
        <v>0</v>
      </c>
      <c r="C17" s="243">
        <f>+'[1]Podklady QZ'!C298</f>
        <v>0</v>
      </c>
      <c r="D17" s="244">
        <f>+'[1]Podklady QZ'!D298</f>
        <v>0</v>
      </c>
      <c r="E17" s="243">
        <f>+'[1]Podklady QZ'!E298</f>
        <v>0</v>
      </c>
      <c r="F17" s="244">
        <f>+'[1]Podklady QZ'!F298</f>
        <v>0</v>
      </c>
      <c r="G17" s="74">
        <f>+'[1]Podklady QZ'!G298</f>
        <v>0</v>
      </c>
      <c r="H17" s="244">
        <f>+'[1]Podklady QZ'!H298</f>
        <v>0</v>
      </c>
      <c r="I17" s="74">
        <f>+'[1]Podklady QZ'!I298</f>
        <v>0</v>
      </c>
      <c r="J17" s="130"/>
      <c r="K17" s="305"/>
      <c r="L17" s="130"/>
      <c r="M17" s="304"/>
    </row>
    <row r="18" spans="1:13" x14ac:dyDescent="0.2">
      <c r="A18" s="58" t="s">
        <v>39</v>
      </c>
      <c r="B18" s="226">
        <f>+'[1]Podklady QZ'!B299</f>
        <v>0</v>
      </c>
      <c r="C18" s="243">
        <f>+'[1]Podklady QZ'!C299</f>
        <v>0</v>
      </c>
      <c r="D18" s="244">
        <f>+'[1]Podklady QZ'!D299</f>
        <v>0</v>
      </c>
      <c r="E18" s="243">
        <f>+'[1]Podklady QZ'!E299</f>
        <v>0</v>
      </c>
      <c r="F18" s="244">
        <f>+'[1]Podklady QZ'!F299</f>
        <v>0</v>
      </c>
      <c r="G18" s="74">
        <f>+'[1]Podklady QZ'!G299</f>
        <v>0</v>
      </c>
      <c r="H18" s="244">
        <f>+'[1]Podklady QZ'!H299</f>
        <v>0</v>
      </c>
      <c r="I18" s="74">
        <f>+'[1]Podklady QZ'!I299</f>
        <v>0</v>
      </c>
      <c r="J18" s="130"/>
      <c r="K18" s="305"/>
      <c r="L18" s="130"/>
      <c r="M18" s="304"/>
    </row>
    <row r="19" spans="1:13" x14ac:dyDescent="0.2">
      <c r="A19" s="58" t="s">
        <v>38</v>
      </c>
      <c r="B19" s="226">
        <f>+'[1]Podklady QZ'!B300</f>
        <v>0</v>
      </c>
      <c r="C19" s="243">
        <f>+'[1]Podklady QZ'!C300</f>
        <v>0</v>
      </c>
      <c r="D19" s="244">
        <f>+'[1]Podklady QZ'!D300</f>
        <v>8</v>
      </c>
      <c r="E19" s="243">
        <f>+'[1]Podklady QZ'!E300</f>
        <v>4.8201830705530199E-4</v>
      </c>
      <c r="F19" s="244">
        <f>+'[1]Podklady QZ'!F300</f>
        <v>0</v>
      </c>
      <c r="G19" s="74">
        <f>+'[1]Podklady QZ'!G300</f>
        <v>0</v>
      </c>
      <c r="H19" s="244">
        <f>+'[1]Podklady QZ'!H300</f>
        <v>8</v>
      </c>
      <c r="I19" s="74">
        <f>+'[1]Podklady QZ'!I300</f>
        <v>2.4477876940716999E-4</v>
      </c>
      <c r="J19" s="130"/>
      <c r="K19" s="305"/>
      <c r="L19" s="130"/>
      <c r="M19" s="304"/>
    </row>
    <row r="20" spans="1:13" x14ac:dyDescent="0.2">
      <c r="A20" s="58" t="s">
        <v>37</v>
      </c>
      <c r="B20" s="226">
        <f>+'[1]Podklady QZ'!B301</f>
        <v>950</v>
      </c>
      <c r="C20" s="243">
        <f>+'[1]Podklady QZ'!C301</f>
        <v>3.7639462275874409E-3</v>
      </c>
      <c r="D20" s="244">
        <f>+'[1]Podklady QZ'!D301</f>
        <v>855</v>
      </c>
      <c r="E20" s="243">
        <f>+'[1]Podklady QZ'!E301</f>
        <v>3.8986826396638992E-3</v>
      </c>
      <c r="F20" s="244">
        <f>+'[1]Podklady QZ'!F301</f>
        <v>666</v>
      </c>
      <c r="G20" s="74">
        <f>+'[1]Podklady QZ'!G301</f>
        <v>2.3678804428989429E-3</v>
      </c>
      <c r="H20" s="244">
        <f>+'[1]Podklady QZ'!H301</f>
        <v>2471</v>
      </c>
      <c r="I20" s="74">
        <f>+'[1]Podklady QZ'!I301</f>
        <v>3.2816985895572043E-3</v>
      </c>
      <c r="J20" s="130"/>
      <c r="K20" s="305"/>
      <c r="L20" s="130"/>
      <c r="M20" s="304"/>
    </row>
    <row r="21" spans="1:13" x14ac:dyDescent="0.2">
      <c r="A21" s="58" t="s">
        <v>36</v>
      </c>
      <c r="B21" s="226">
        <f>+'[1]Podklady QZ'!B302</f>
        <v>71.445999999999998</v>
      </c>
      <c r="C21" s="243">
        <f>+'[1]Podklady QZ'!C302</f>
        <v>2.1360625311721515E-4</v>
      </c>
      <c r="D21" s="244">
        <f>+'[1]Podklady QZ'!D302</f>
        <v>96.128</v>
      </c>
      <c r="E21" s="243">
        <f>+'[1]Podklady QZ'!E302</f>
        <v>2.6670455043220241E-4</v>
      </c>
      <c r="F21" s="244">
        <f>+'[1]Podklady QZ'!F302</f>
        <v>116.346</v>
      </c>
      <c r="G21" s="74">
        <f>+'[1]Podklady QZ'!G302</f>
        <v>2.544184013189643E-4</v>
      </c>
      <c r="H21" s="244">
        <f>+'[1]Podklady QZ'!H302</f>
        <v>283.92</v>
      </c>
      <c r="I21" s="74">
        <f>+'[1]Podklady QZ'!I302</f>
        <v>2.4641430153612368E-4</v>
      </c>
      <c r="J21" s="130"/>
      <c r="K21" s="305"/>
      <c r="L21" s="130"/>
      <c r="M21" s="304"/>
    </row>
    <row r="22" spans="1:13" x14ac:dyDescent="0.2">
      <c r="A22" s="58" t="s">
        <v>3</v>
      </c>
      <c r="B22" s="226">
        <f>+'[1]Podklady QZ'!B303</f>
        <v>0</v>
      </c>
      <c r="C22" s="243">
        <f>+'[1]Podklady QZ'!C303</f>
        <v>0</v>
      </c>
      <c r="D22" s="244">
        <f>+'[1]Podklady QZ'!D303</f>
        <v>0</v>
      </c>
      <c r="E22" s="243">
        <f>+'[1]Podklady QZ'!E303</f>
        <v>0</v>
      </c>
      <c r="F22" s="244">
        <f>+'[1]Podklady QZ'!F303</f>
        <v>0</v>
      </c>
      <c r="G22" s="74">
        <f>+'[1]Podklady QZ'!G303</f>
        <v>0</v>
      </c>
      <c r="H22" s="244">
        <f>+'[1]Podklady QZ'!H303</f>
        <v>0</v>
      </c>
      <c r="I22" s="74">
        <f>+'[1]Podklady QZ'!I303</f>
        <v>0</v>
      </c>
      <c r="J22" s="130"/>
      <c r="K22" s="305"/>
      <c r="L22" s="130"/>
      <c r="M22" s="304"/>
    </row>
    <row r="23" spans="1:13" x14ac:dyDescent="0.2">
      <c r="A23" s="58" t="s">
        <v>35</v>
      </c>
      <c r="B23" s="226">
        <f>+'[1]Podklady QZ'!B304</f>
        <v>446.57600000000002</v>
      </c>
      <c r="C23" s="243">
        <f>+'[1]Podklady QZ'!C304</f>
        <v>7.7484360886235532E-2</v>
      </c>
      <c r="D23" s="244">
        <f>+'[1]Podklady QZ'!D304</f>
        <v>1260.31</v>
      </c>
      <c r="E23" s="243">
        <f>+'[1]Podklady QZ'!E304</f>
        <v>0.14276640653700251</v>
      </c>
      <c r="F23" s="244">
        <f>+'[1]Podklady QZ'!F304</f>
        <v>712.35899999999992</v>
      </c>
      <c r="G23" s="74">
        <f>+'[1]Podklady QZ'!G304</f>
        <v>0.10161497803112932</v>
      </c>
      <c r="H23" s="244">
        <f>+'[1]Podklady QZ'!H304</f>
        <v>2419.2449999999999</v>
      </c>
      <c r="I23" s="74">
        <f>+'[1]Podklady QZ'!I304</f>
        <v>0.11199386526497944</v>
      </c>
      <c r="J23" s="130"/>
      <c r="K23" s="305"/>
      <c r="L23" s="130"/>
      <c r="M23" s="304"/>
    </row>
    <row r="24" spans="1:13" x14ac:dyDescent="0.2">
      <c r="A24" s="228" t="s">
        <v>34</v>
      </c>
      <c r="B24" s="229">
        <f>+'[1]Podklady QZ'!B305</f>
        <v>35940.061000000009</v>
      </c>
      <c r="C24" s="230">
        <f>+'[1]Podklady QZ'!C305</f>
        <v>2.3761283345929338E-2</v>
      </c>
      <c r="D24" s="231">
        <f>+'[1]Podklady QZ'!D305</f>
        <v>52224.996000000006</v>
      </c>
      <c r="E24" s="230">
        <f>+'[1]Podklady QZ'!E305</f>
        <v>2.1799076180344414E-2</v>
      </c>
      <c r="F24" s="231">
        <f>+'[1]Podklady QZ'!F305</f>
        <v>62473.128000000004</v>
      </c>
      <c r="G24" s="230">
        <f>+'[1]Podklady QZ'!G305</f>
        <v>2.0796906605174189E-2</v>
      </c>
      <c r="H24" s="231">
        <f>+'[1]Podklady QZ'!H305</f>
        <v>150638.18500000003</v>
      </c>
      <c r="I24" s="230">
        <f>+'[1]Podklady QZ'!I305</f>
        <v>2.179292058679342E-2</v>
      </c>
      <c r="J24" s="130"/>
      <c r="K24" s="305"/>
      <c r="L24" s="130"/>
      <c r="M24" s="176"/>
    </row>
    <row r="25" spans="1:13" ht="13.5" customHeight="1" x14ac:dyDescent="0.2">
      <c r="A25" s="307" t="s">
        <v>212</v>
      </c>
      <c r="B25" s="214">
        <f>+'[1]Podklady QZ'!B306</f>
        <v>328791.76499999996</v>
      </c>
      <c r="C25" s="201">
        <f>+'[1]Podklady QZ'!C306</f>
        <v>6.827761952142461E-2</v>
      </c>
      <c r="D25" s="64">
        <f>+'[1]Podklady QZ'!D306</f>
        <v>490866.08433105401</v>
      </c>
      <c r="E25" s="201">
        <f>+'[1]Podklady QZ'!E306</f>
        <v>6.895495134635829E-2</v>
      </c>
      <c r="F25" s="64">
        <f>+'[1]Podklady QZ'!F306</f>
        <v>592317.98600000015</v>
      </c>
      <c r="G25" s="201">
        <f>+'[1]Podklady QZ'!G306</f>
        <v>6.6708610129356513E-2</v>
      </c>
      <c r="H25" s="64">
        <f>+'[1]Podklady QZ'!H306</f>
        <v>1411975.8353310539</v>
      </c>
      <c r="I25" s="201">
        <f>+'[1]Podklady QZ'!I306</f>
        <v>6.7839927518038148E-2</v>
      </c>
      <c r="J25" s="130"/>
      <c r="K25" s="130"/>
      <c r="L25" s="130"/>
      <c r="M25" s="130"/>
    </row>
    <row r="26" spans="1:13" ht="12.75" customHeight="1" x14ac:dyDescent="0.2">
      <c r="A26" s="58" t="s">
        <v>29</v>
      </c>
      <c r="B26" s="226">
        <f>+'[1]Podklady QZ'!B307</f>
        <v>82780.86</v>
      </c>
      <c r="C26" s="74">
        <f>+'[1]Podklady QZ'!C307</f>
        <v>5.3473000931934023E-2</v>
      </c>
      <c r="D26" s="34">
        <f>+'[1]Podklady QZ'!D307</f>
        <v>108614.68600000002</v>
      </c>
      <c r="E26" s="74">
        <f>+'[1]Podklady QZ'!E307</f>
        <v>5.2774647028846308E-2</v>
      </c>
      <c r="F26" s="34">
        <f>+'[1]Podklady QZ'!F307</f>
        <v>117556.51300000001</v>
      </c>
      <c r="G26" s="74">
        <f>+'[1]Podklady QZ'!G307</f>
        <v>5.1147505858970259E-2</v>
      </c>
      <c r="H26" s="34">
        <f>+'[1]Podklady QZ'!H307</f>
        <v>308952.05900000001</v>
      </c>
      <c r="I26" s="74">
        <f>+'[1]Podklady QZ'!I307</f>
        <v>5.2324370908388408E-2</v>
      </c>
      <c r="J26" s="130"/>
      <c r="K26" s="130"/>
      <c r="L26" s="130"/>
      <c r="M26" s="130"/>
    </row>
    <row r="27" spans="1:13" ht="12.75" customHeight="1" x14ac:dyDescent="0.2">
      <c r="A27" s="58" t="s">
        <v>0</v>
      </c>
      <c r="B27" s="226">
        <f>+'[1]Podklady QZ'!B308</f>
        <v>22457.94</v>
      </c>
      <c r="C27" s="243">
        <f>+'[1]Podklady QZ'!C308</f>
        <v>0.17668585310641316</v>
      </c>
      <c r="D27" s="244">
        <f>+'[1]Podklady QZ'!D308</f>
        <v>33520.15</v>
      </c>
      <c r="E27" s="243">
        <f>+'[1]Podklady QZ'!E308</f>
        <v>0.16694654409026799</v>
      </c>
      <c r="F27" s="244">
        <f>+'[1]Podklady QZ'!F308</f>
        <v>43207.57</v>
      </c>
      <c r="G27" s="74">
        <f>+'[1]Podklady QZ'!G308</f>
        <v>0.19318020156673257</v>
      </c>
      <c r="H27" s="244">
        <f>+'[1]Podklady QZ'!H308</f>
        <v>99185.66</v>
      </c>
      <c r="I27" s="74">
        <f>+'[1]Podklady QZ'!I308</f>
        <v>0.17982916076886335</v>
      </c>
      <c r="J27" s="130"/>
      <c r="K27" s="130"/>
      <c r="L27" s="130"/>
      <c r="M27" s="130"/>
    </row>
    <row r="28" spans="1:13" ht="12.75" customHeight="1" x14ac:dyDescent="0.2">
      <c r="A28" s="58" t="s">
        <v>1</v>
      </c>
      <c r="B28" s="226">
        <f>+'[1]Podklady QZ'!B309</f>
        <v>3685.9859999999999</v>
      </c>
      <c r="C28" s="243">
        <f>+'[1]Podklady QZ'!C309</f>
        <v>9.498705828627492E-2</v>
      </c>
      <c r="D28" s="244">
        <f>+'[1]Podklady QZ'!D309</f>
        <v>7095.4309999999996</v>
      </c>
      <c r="E28" s="243">
        <f>+'[1]Podklady QZ'!E309</f>
        <v>0.10634462185490086</v>
      </c>
      <c r="F28" s="244">
        <f>+'[1]Podklady QZ'!F309</f>
        <v>9263.6209999999992</v>
      </c>
      <c r="G28" s="74">
        <f>+'[1]Podklady QZ'!G309</f>
        <v>0.10560621031874394</v>
      </c>
      <c r="H28" s="244">
        <f>+'[1]Podklady QZ'!H309</f>
        <v>20045.038</v>
      </c>
      <c r="I28" s="74">
        <f>+'[1]Podklady QZ'!I309</f>
        <v>0.10372874666953473</v>
      </c>
      <c r="J28" s="130"/>
      <c r="K28" s="130"/>
      <c r="L28" s="130"/>
      <c r="M28" s="130"/>
    </row>
    <row r="29" spans="1:13" ht="12.75" customHeight="1" x14ac:dyDescent="0.2">
      <c r="A29" s="58" t="s">
        <v>2</v>
      </c>
      <c r="B29" s="226">
        <f>+'[1]Podklady QZ'!B310</f>
        <v>524.08100000000002</v>
      </c>
      <c r="C29" s="243">
        <f>+'[1]Podklady QZ'!C310</f>
        <v>1.8507220761609815E-2</v>
      </c>
      <c r="D29" s="244">
        <f>+'[1]Podklady QZ'!D310</f>
        <v>959.779</v>
      </c>
      <c r="E29" s="243">
        <f>+'[1]Podklady QZ'!E310</f>
        <v>2.0471065346038635E-2</v>
      </c>
      <c r="F29" s="244">
        <f>+'[1]Podklady QZ'!F310</f>
        <v>1084.3879999999999</v>
      </c>
      <c r="G29" s="74">
        <f>+'[1]Podklady QZ'!G310</f>
        <v>2.1046878753517222E-2</v>
      </c>
      <c r="H29" s="244">
        <f>+'[1]Podklady QZ'!H310</f>
        <v>2568.248</v>
      </c>
      <c r="I29" s="74">
        <f>+'[1]Podklady QZ'!I310</f>
        <v>2.0266337403101659E-2</v>
      </c>
      <c r="J29" s="130"/>
      <c r="K29" s="130"/>
      <c r="L29" s="130"/>
    </row>
    <row r="30" spans="1:13" x14ac:dyDescent="0.2">
      <c r="A30" s="58" t="s">
        <v>6</v>
      </c>
      <c r="B30" s="226">
        <f>+'[1]Podklady QZ'!B311</f>
        <v>1516.0490000000002</v>
      </c>
      <c r="C30" s="243">
        <f>+'[1]Podklady QZ'!C311</f>
        <v>8.7832188008107423E-2</v>
      </c>
      <c r="D30" s="244">
        <f>+'[1]Podklady QZ'!D311</f>
        <v>1749.7619999999999</v>
      </c>
      <c r="E30" s="243">
        <f>+'[1]Podklady QZ'!E311</f>
        <v>8.690585683098942E-2</v>
      </c>
      <c r="F30" s="244">
        <f>+'[1]Podklady QZ'!F311</f>
        <v>2027.874</v>
      </c>
      <c r="G30" s="74">
        <f>+'[1]Podklady QZ'!G311</f>
        <v>7.8688432225318711E-2</v>
      </c>
      <c r="H30" s="244">
        <f>+'[1]Podklady QZ'!H311</f>
        <v>5293.6850000000004</v>
      </c>
      <c r="I30" s="74">
        <f>+'[1]Podklady QZ'!I311</f>
        <v>8.3806364558671353E-2</v>
      </c>
      <c r="J30" s="130"/>
      <c r="K30" s="130"/>
      <c r="L30" s="130"/>
    </row>
    <row r="31" spans="1:13" x14ac:dyDescent="0.2">
      <c r="A31" s="58" t="s">
        <v>28</v>
      </c>
      <c r="B31" s="226">
        <f>+'[1]Podklady QZ'!B312</f>
        <v>139677.67099999997</v>
      </c>
      <c r="C31" s="243">
        <f>+'[1]Podklady QZ'!C312</f>
        <v>7.5493096704082552E-2</v>
      </c>
      <c r="D31" s="244">
        <f>+'[1]Podklady QZ'!D312</f>
        <v>212322.65977563229</v>
      </c>
      <c r="E31" s="243">
        <f>+'[1]Podklady QZ'!E312</f>
        <v>7.4695773587162825E-2</v>
      </c>
      <c r="F31" s="244">
        <f>+'[1]Podklady QZ'!F312</f>
        <v>262617.16400000005</v>
      </c>
      <c r="G31" s="74">
        <f>+'[1]Podklady QZ'!G312</f>
        <v>7.035024707720805E-2</v>
      </c>
      <c r="H31" s="244">
        <f>+'[1]Podklady QZ'!H312</f>
        <v>614617.4947756324</v>
      </c>
      <c r="I31" s="74">
        <f>+'[1]Podklady QZ'!I312</f>
        <v>7.2945578106571332E-2</v>
      </c>
      <c r="J31" s="130"/>
      <c r="K31" s="130"/>
      <c r="L31" s="130"/>
    </row>
    <row r="32" spans="1:13" x14ac:dyDescent="0.2">
      <c r="A32" s="58" t="s">
        <v>5</v>
      </c>
      <c r="B32" s="226">
        <f>+'[1]Podklady QZ'!B313</f>
        <v>70141.751999999979</v>
      </c>
      <c r="C32" s="243">
        <f>+'[1]Podklady QZ'!C313</f>
        <v>6.3917636815469581E-2</v>
      </c>
      <c r="D32" s="244">
        <f>+'[1]Podklady QZ'!D313</f>
        <v>114412.24155542173</v>
      </c>
      <c r="E32" s="243">
        <f>+'[1]Podklady QZ'!E313</f>
        <v>6.7074945754311832E-2</v>
      </c>
      <c r="F32" s="244">
        <f>+'[1]Podklady QZ'!F313</f>
        <v>140572.152</v>
      </c>
      <c r="G32" s="74">
        <f>+'[1]Podklady QZ'!G313</f>
        <v>6.3160688326173151E-2</v>
      </c>
      <c r="H32" s="244">
        <f>+'[1]Podklady QZ'!H313</f>
        <v>325126.14555542171</v>
      </c>
      <c r="I32" s="74">
        <f>+'[1]Podklady QZ'!I313</f>
        <v>6.4653577292250686E-2</v>
      </c>
      <c r="J32" s="130"/>
      <c r="K32" s="130"/>
      <c r="L32" s="130"/>
    </row>
    <row r="33" spans="1:12" ht="12.75" thickBot="1" x14ac:dyDescent="0.25">
      <c r="A33" s="59" t="s">
        <v>3</v>
      </c>
      <c r="B33" s="227">
        <f>+'[1]Podklady QZ'!B314</f>
        <v>8007.4260000000004</v>
      </c>
      <c r="C33" s="75">
        <f>+'[1]Podklady QZ'!C314</f>
        <v>7.3900499908854431E-2</v>
      </c>
      <c r="D33" s="44">
        <f>+'[1]Podklady QZ'!D314</f>
        <v>12191.375</v>
      </c>
      <c r="E33" s="75">
        <f>+'[1]Podklady QZ'!E314</f>
        <v>6.8566200002100036E-2</v>
      </c>
      <c r="F33" s="44">
        <f>+'[1]Podklady QZ'!F314</f>
        <v>15988.704</v>
      </c>
      <c r="G33" s="75">
        <f>+'[1]Podklady QZ'!G314</f>
        <v>6.8473564556340794E-2</v>
      </c>
      <c r="H33" s="44">
        <f>+'[1]Podklady QZ'!H314</f>
        <v>36187.504999999997</v>
      </c>
      <c r="I33" s="75">
        <f>+'[1]Podklady QZ'!I314</f>
        <v>6.9636827948296121E-2</v>
      </c>
      <c r="J33" s="130"/>
      <c r="K33" s="130"/>
      <c r="L33" s="130"/>
    </row>
    <row r="34" spans="1:12" ht="15" customHeight="1" x14ac:dyDescent="0.2">
      <c r="A34" s="387" t="s">
        <v>267</v>
      </c>
      <c r="B34" s="387"/>
      <c r="C34" s="387"/>
      <c r="D34" s="387"/>
      <c r="E34" s="309"/>
      <c r="F34" s="14"/>
      <c r="H34" s="13"/>
      <c r="I34" s="4" t="s">
        <v>87</v>
      </c>
    </row>
    <row r="35" spans="1:12" x14ac:dyDescent="0.2">
      <c r="A35" s="388"/>
      <c r="B35" s="388"/>
      <c r="C35" s="388"/>
      <c r="D35" s="388"/>
    </row>
    <row r="36" spans="1:12" x14ac:dyDescent="0.2">
      <c r="B36" s="130"/>
      <c r="D36" s="130"/>
      <c r="F36" s="130"/>
      <c r="G36" s="187" t="s">
        <v>192</v>
      </c>
      <c r="H36" s="232">
        <f>+'[1]Podklady QZ'!L283</f>
        <v>5.4046255225955651E-2</v>
      </c>
    </row>
    <row r="37" spans="1:12" x14ac:dyDescent="0.2">
      <c r="B37" s="130"/>
      <c r="C37" s="130"/>
      <c r="D37" s="130"/>
      <c r="E37" s="130"/>
      <c r="F37" s="130"/>
      <c r="G37" s="187" t="s">
        <v>190</v>
      </c>
      <c r="H37" s="232">
        <f>+'[1]Podklady QZ'!L284</f>
        <v>4.5059710453860494E-2</v>
      </c>
    </row>
    <row r="38" spans="1:12" x14ac:dyDescent="0.2">
      <c r="B38" s="130"/>
      <c r="C38" s="130"/>
      <c r="D38" s="130"/>
      <c r="E38" s="130"/>
      <c r="F38" s="130"/>
      <c r="G38" s="187" t="s">
        <v>191</v>
      </c>
      <c r="H38" s="232">
        <f>+'[1]Podklady QZ'!L285</f>
        <v>5.3815100854956742E-2</v>
      </c>
    </row>
    <row r="39" spans="1:12" x14ac:dyDescent="0.2">
      <c r="B39" s="240"/>
      <c r="C39" s="157"/>
      <c r="D39" s="240"/>
      <c r="E39" s="157"/>
      <c r="F39" s="240"/>
    </row>
    <row r="40" spans="1:12" x14ac:dyDescent="0.2">
      <c r="B40" s="130"/>
      <c r="D40" s="130"/>
      <c r="F40" s="130"/>
    </row>
  </sheetData>
  <mergeCells count="5">
    <mergeCell ref="B4:C4"/>
    <mergeCell ref="D4:E4"/>
    <mergeCell ref="F4:G4"/>
    <mergeCell ref="H4:I4"/>
    <mergeCell ref="A34:D35"/>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{8715F553-2FF1-49FD-8E78-774B4FD795C4}</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{D9CBD187-B553-4B76-913F-7ABEFFCAB45D}</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8715F553-2FF1-49FD-8E78-774B4FD795C4}">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D9CBD187-B553-4B76-913F-7ABEFFCAB45D}">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N27" sqref="N27"/>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240</v>
      </c>
      <c r="I1" s="113" t="str">
        <f>Obsah!$A$1</f>
        <v>IV. čtvrtletí 2018</v>
      </c>
    </row>
    <row r="2" spans="1:15" ht="18.75" x14ac:dyDescent="0.3">
      <c r="A2" s="167"/>
      <c r="B2" s="181" t="str">
        <f>+B4</f>
        <v>Říjen</v>
      </c>
      <c r="C2" s="181" t="str">
        <f>+D4</f>
        <v>Listopad</v>
      </c>
      <c r="D2" s="181" t="str">
        <f>+F4</f>
        <v>Prosinec</v>
      </c>
      <c r="I2" s="300"/>
    </row>
    <row r="3" spans="1:15" ht="7.5" customHeight="1" x14ac:dyDescent="0.2"/>
    <row r="4" spans="1:15" x14ac:dyDescent="0.2">
      <c r="A4" s="26"/>
      <c r="B4" s="368" t="str">
        <f>'[1]Podklady QZ'!B250:C250</f>
        <v>Říjen</v>
      </c>
      <c r="C4" s="370"/>
      <c r="D4" s="368" t="str">
        <f>'[1]Podklady QZ'!D250:E250</f>
        <v>Listopad</v>
      </c>
      <c r="E4" s="370"/>
      <c r="F4" s="368" t="str">
        <f>'[1]Podklady QZ'!F250:G250</f>
        <v>Prosinec</v>
      </c>
      <c r="G4" s="369"/>
      <c r="H4" s="368" t="s">
        <v>7</v>
      </c>
      <c r="I4" s="369"/>
      <c r="M4" s="39"/>
      <c r="N4" s="91"/>
    </row>
    <row r="5" spans="1:15" x14ac:dyDescent="0.2">
      <c r="A5" s="24"/>
      <c r="B5" s="61" t="s">
        <v>53</v>
      </c>
      <c r="C5" s="61" t="s">
        <v>52</v>
      </c>
      <c r="D5" s="61" t="s">
        <v>53</v>
      </c>
      <c r="E5" s="61" t="s">
        <v>52</v>
      </c>
      <c r="F5" s="61" t="s">
        <v>53</v>
      </c>
      <c r="G5" s="311" t="s">
        <v>52</v>
      </c>
      <c r="H5" s="61" t="s">
        <v>53</v>
      </c>
      <c r="I5" s="311" t="s">
        <v>52</v>
      </c>
      <c r="J5" s="301"/>
      <c r="K5" s="301"/>
      <c r="L5" s="301"/>
      <c r="M5" s="301"/>
      <c r="N5" s="91"/>
    </row>
    <row r="6" spans="1:15" ht="13.5" x14ac:dyDescent="0.2">
      <c r="A6" s="306" t="s">
        <v>107</v>
      </c>
      <c r="B6" s="225">
        <f>+'[1]Podklady QZ'!B322</f>
        <v>1997.6189999999992</v>
      </c>
      <c r="C6" s="202">
        <f>+'[1]Podklady QZ'!C322</f>
        <v>4.6876262217769353E-2</v>
      </c>
      <c r="D6" s="203">
        <f>+'[1]Podklady QZ'!D322</f>
        <v>1997.1699999999992</v>
      </c>
      <c r="E6" s="202">
        <f>+'[1]Podklady QZ'!E322</f>
        <v>4.6840529839269382E-2</v>
      </c>
      <c r="F6" s="203">
        <f>+'[1]Podklady QZ'!F322</f>
        <v>1999.145999999999</v>
      </c>
      <c r="G6" s="202">
        <f>+'[1]Podklady QZ'!G322</f>
        <v>4.6884497067048295E-2</v>
      </c>
      <c r="H6" s="203">
        <f>+'[1]Podklady QZ'!H322</f>
        <v>1999.145999999999</v>
      </c>
      <c r="I6" s="202">
        <f>+'[1]Podklady QZ'!I322</f>
        <v>4.6884497067048295E-2</v>
      </c>
      <c r="J6" s="302"/>
      <c r="K6" s="303"/>
      <c r="L6" s="302"/>
      <c r="M6" s="303"/>
      <c r="N6" s="2"/>
    </row>
    <row r="7" spans="1:15" x14ac:dyDescent="0.2">
      <c r="A7" s="307" t="s">
        <v>106</v>
      </c>
      <c r="B7" s="225">
        <f>+'[1]Podklady QZ'!B323</f>
        <v>633483.84859999956</v>
      </c>
      <c r="C7" s="202">
        <f>+'[1]Podklady QZ'!C323</f>
        <v>4.8698858340746602E-2</v>
      </c>
      <c r="D7" s="203">
        <f>+'[1]Podklady QZ'!D323</f>
        <v>902454.90620000055</v>
      </c>
      <c r="E7" s="202">
        <f>+'[1]Podklady QZ'!E323</f>
        <v>5.4340940116205945E-2</v>
      </c>
      <c r="F7" s="203">
        <f>+'[1]Podklady QZ'!F323</f>
        <v>1174652.5794000002</v>
      </c>
      <c r="G7" s="202">
        <f>+'[1]Podklady QZ'!G323</f>
        <v>5.8855524103312996E-2</v>
      </c>
      <c r="H7" s="203">
        <f>+'[1]Podklady QZ'!H323</f>
        <v>2710591.3342000004</v>
      </c>
      <c r="I7" s="202">
        <f>+'[1]Podklady QZ'!I323</f>
        <v>5.4678011779540542E-2</v>
      </c>
      <c r="J7" s="302"/>
      <c r="K7" s="302"/>
      <c r="L7" s="302"/>
      <c r="M7" s="303"/>
      <c r="N7" s="2"/>
    </row>
    <row r="8" spans="1:15" x14ac:dyDescent="0.2">
      <c r="A8" s="307" t="s">
        <v>194</v>
      </c>
      <c r="B8" s="214">
        <f>+'[1]Podklady QZ'!B324</f>
        <v>369769.83400000003</v>
      </c>
      <c r="C8" s="201">
        <f>+'[1]Podklady QZ'!C324</f>
        <v>5.5040286571982414E-2</v>
      </c>
      <c r="D8" s="64">
        <f>+'[1]Podklady QZ'!D324</f>
        <v>603561.83200000005</v>
      </c>
      <c r="E8" s="201">
        <f>+'[1]Podklady QZ'!E324</f>
        <v>6.1909581788506848E-2</v>
      </c>
      <c r="F8" s="64">
        <f>+'[1]Podklady QZ'!F324</f>
        <v>832690.7690000002</v>
      </c>
      <c r="G8" s="201">
        <f>+'[1]Podklady QZ'!G324</f>
        <v>6.8485306969066476E-2</v>
      </c>
      <c r="H8" s="64">
        <f>+'[1]Podklady QZ'!H324</f>
        <v>1806022.4350000003</v>
      </c>
      <c r="I8" s="201">
        <f>+'[1]Podklady QZ'!I324</f>
        <v>6.3090435997663799E-2</v>
      </c>
      <c r="J8" s="130"/>
      <c r="K8" s="130"/>
      <c r="L8" s="130"/>
      <c r="M8" s="304"/>
      <c r="N8" s="176"/>
      <c r="O8" s="176"/>
    </row>
    <row r="9" spans="1:15" x14ac:dyDescent="0.2">
      <c r="A9" s="58" t="s">
        <v>44</v>
      </c>
      <c r="B9" s="226">
        <f>+'[1]Podklady QZ'!B325</f>
        <v>34769.74</v>
      </c>
      <c r="C9" s="74">
        <f>+'[1]Podklady QZ'!C325</f>
        <v>8.3243123280729053E-2</v>
      </c>
      <c r="D9" s="34">
        <f>+'[1]Podklady QZ'!D325</f>
        <v>52577.64</v>
      </c>
      <c r="E9" s="74">
        <f>+'[1]Podklady QZ'!E325</f>
        <v>8.7493218118396984E-2</v>
      </c>
      <c r="F9" s="34">
        <f>+'[1]Podklady QZ'!F325</f>
        <v>76520.679999999993</v>
      </c>
      <c r="G9" s="74">
        <f>+'[1]Podklady QZ'!G325</f>
        <v>0.10472870939551275</v>
      </c>
      <c r="H9" s="34">
        <f>+'[1]Podklady QZ'!H325</f>
        <v>163868.06</v>
      </c>
      <c r="I9" s="74">
        <f>+'[1]Podklady QZ'!I325</f>
        <v>9.367748012678502E-2</v>
      </c>
      <c r="J9" s="130"/>
      <c r="K9" s="305"/>
      <c r="L9" s="130"/>
      <c r="M9" s="304"/>
    </row>
    <row r="10" spans="1:15" x14ac:dyDescent="0.2">
      <c r="A10" s="58" t="s">
        <v>43</v>
      </c>
      <c r="B10" s="226">
        <f>+'[1]Podklady QZ'!B326</f>
        <v>6136.7330000000002</v>
      </c>
      <c r="C10" s="243">
        <f>+'[1]Podklady QZ'!C326</f>
        <v>0.13178457565045079</v>
      </c>
      <c r="D10" s="244">
        <f>+'[1]Podklady QZ'!D326</f>
        <v>8510.4660000000003</v>
      </c>
      <c r="E10" s="243">
        <f>+'[1]Podklady QZ'!E326</f>
        <v>0.15341817621014581</v>
      </c>
      <c r="F10" s="244">
        <f>+'[1]Podklady QZ'!F326</f>
        <v>11423.496999999999</v>
      </c>
      <c r="G10" s="74">
        <f>+'[1]Podklady QZ'!G326</f>
        <v>0.17483170024397321</v>
      </c>
      <c r="H10" s="244">
        <f>+'[1]Podklady QZ'!H326</f>
        <v>26070.696</v>
      </c>
      <c r="I10" s="74">
        <f>+'[1]Podklady QZ'!I326</f>
        <v>0.1557587369819986</v>
      </c>
      <c r="J10" s="130"/>
      <c r="K10" s="305"/>
      <c r="L10" s="130"/>
      <c r="M10" s="304"/>
    </row>
    <row r="11" spans="1:15" x14ac:dyDescent="0.2">
      <c r="A11" s="58" t="s">
        <v>42</v>
      </c>
      <c r="B11" s="226">
        <f>+'[1]Podklady QZ'!B327</f>
        <v>0</v>
      </c>
      <c r="C11" s="243">
        <f>+'[1]Podklady QZ'!C327</f>
        <v>0</v>
      </c>
      <c r="D11" s="244">
        <f>+'[1]Podklady QZ'!D327</f>
        <v>0</v>
      </c>
      <c r="E11" s="243">
        <f>+'[1]Podklady QZ'!E327</f>
        <v>0</v>
      </c>
      <c r="F11" s="244">
        <f>+'[1]Podklady QZ'!F327</f>
        <v>0</v>
      </c>
      <c r="G11" s="74">
        <f>+'[1]Podklady QZ'!G327</f>
        <v>0</v>
      </c>
      <c r="H11" s="244">
        <f>+'[1]Podklady QZ'!H327</f>
        <v>0</v>
      </c>
      <c r="I11" s="74">
        <f>+'[1]Podklady QZ'!I327</f>
        <v>0</v>
      </c>
      <c r="J11" s="130"/>
      <c r="K11" s="305"/>
      <c r="L11" s="130"/>
      <c r="M11" s="304"/>
    </row>
    <row r="12" spans="1:15" x14ac:dyDescent="0.2">
      <c r="A12" s="58" t="s">
        <v>70</v>
      </c>
      <c r="B12" s="226">
        <f>+'[1]Podklady QZ'!B328</f>
        <v>1121</v>
      </c>
      <c r="C12" s="243">
        <f>+'[1]Podklady QZ'!C328</f>
        <v>0.75173499229153107</v>
      </c>
      <c r="D12" s="244">
        <f>+'[1]Podklady QZ'!D328</f>
        <v>884</v>
      </c>
      <c r="E12" s="243">
        <f>+'[1]Podklady QZ'!E328</f>
        <v>0.6623002797544395</v>
      </c>
      <c r="F12" s="244">
        <f>+'[1]Podklady QZ'!F328</f>
        <v>313</v>
      </c>
      <c r="G12" s="74">
        <f>+'[1]Podklady QZ'!G328</f>
        <v>5.8030192015045577E-2</v>
      </c>
      <c r="H12" s="244">
        <f>+'[1]Podklady QZ'!H328</f>
        <v>2318</v>
      </c>
      <c r="I12" s="74">
        <f>+'[1]Podklady QZ'!I328</f>
        <v>0.28200532306337589</v>
      </c>
      <c r="J12" s="130"/>
      <c r="K12" s="305"/>
      <c r="L12" s="130"/>
      <c r="M12" s="304"/>
    </row>
    <row r="13" spans="1:15" x14ac:dyDescent="0.2">
      <c r="A13" s="58" t="s">
        <v>71</v>
      </c>
      <c r="B13" s="226">
        <f>+'[1]Podklady QZ'!B329</f>
        <v>10</v>
      </c>
      <c r="C13" s="243">
        <f>+'[1]Podklady QZ'!C329</f>
        <v>1.5055570109273331E-2</v>
      </c>
      <c r="D13" s="244">
        <f>+'[1]Podklady QZ'!D329</f>
        <v>83</v>
      </c>
      <c r="E13" s="243">
        <f>+'[1]Podklady QZ'!E329</f>
        <v>0.10151700654478918</v>
      </c>
      <c r="F13" s="244">
        <f>+'[1]Podklady QZ'!F329</f>
        <v>124</v>
      </c>
      <c r="G13" s="74">
        <f>+'[1]Podklady QZ'!G329</f>
        <v>0.10670668741136462</v>
      </c>
      <c r="H13" s="244">
        <f>+'[1]Podklady QZ'!H329</f>
        <v>217</v>
      </c>
      <c r="I13" s="74">
        <f>+'[1]Podklady QZ'!I329</f>
        <v>8.207674591800572E-2</v>
      </c>
      <c r="J13" s="130"/>
      <c r="K13" s="305"/>
      <c r="L13" s="130"/>
      <c r="M13" s="304"/>
    </row>
    <row r="14" spans="1:15" x14ac:dyDescent="0.2">
      <c r="A14" s="58" t="s">
        <v>72</v>
      </c>
      <c r="B14" s="226">
        <f>+'[1]Podklady QZ'!B330</f>
        <v>14</v>
      </c>
      <c r="C14" s="243">
        <f>+'[1]Podklady QZ'!C330</f>
        <v>0.39193729003359457</v>
      </c>
      <c r="D14" s="244">
        <f>+'[1]Podklady QZ'!D330</f>
        <v>1</v>
      </c>
      <c r="E14" s="243">
        <f>+'[1]Podklady QZ'!E330</f>
        <v>0.13071895424836602</v>
      </c>
      <c r="F14" s="244">
        <f>+'[1]Podklady QZ'!F330</f>
        <v>1</v>
      </c>
      <c r="G14" s="74">
        <f>+'[1]Podklady QZ'!G330</f>
        <v>0.1718213058419244</v>
      </c>
      <c r="H14" s="244">
        <f>+'[1]Podklady QZ'!H330</f>
        <v>16</v>
      </c>
      <c r="I14" s="74">
        <f>+'[1]Podklady QZ'!I330</f>
        <v>0.32526936369180731</v>
      </c>
      <c r="J14" s="130"/>
      <c r="K14" s="305"/>
      <c r="L14" s="130"/>
      <c r="M14" s="304"/>
    </row>
    <row r="15" spans="1:15" x14ac:dyDescent="0.2">
      <c r="A15" s="58" t="s">
        <v>41</v>
      </c>
      <c r="B15" s="226">
        <f>+'[1]Podklady QZ'!B331</f>
        <v>213</v>
      </c>
      <c r="C15" s="243">
        <f>+'[1]Podklady QZ'!C331</f>
        <v>6.5691287893162806E-5</v>
      </c>
      <c r="D15" s="244">
        <f>+'[1]Podklady QZ'!D331</f>
        <v>1213.55</v>
      </c>
      <c r="E15" s="243">
        <f>+'[1]Podklady QZ'!E331</f>
        <v>2.5559957951302748E-4</v>
      </c>
      <c r="F15" s="244">
        <f>+'[1]Podklady QZ'!F331</f>
        <v>381</v>
      </c>
      <c r="G15" s="74">
        <f>+'[1]Podklady QZ'!G331</f>
        <v>6.5679259221460004E-5</v>
      </c>
      <c r="H15" s="244">
        <f>+'[1]Podklady QZ'!H331</f>
        <v>1807.55</v>
      </c>
      <c r="I15" s="74">
        <f>+'[1]Podklady QZ'!I331</f>
        <v>1.3106533706209886E-4</v>
      </c>
      <c r="J15" s="130"/>
      <c r="K15" s="305"/>
      <c r="L15" s="130"/>
      <c r="M15" s="304"/>
    </row>
    <row r="16" spans="1:15" x14ac:dyDescent="0.2">
      <c r="A16" s="58" t="s">
        <v>84</v>
      </c>
      <c r="B16" s="226">
        <f>+'[1]Podklady QZ'!B332</f>
        <v>0</v>
      </c>
      <c r="C16" s="243">
        <f>+'[1]Podklady QZ'!C332</f>
        <v>0</v>
      </c>
      <c r="D16" s="244">
        <f>+'[1]Podklady QZ'!D332</f>
        <v>0</v>
      </c>
      <c r="E16" s="243">
        <f>+'[1]Podklady QZ'!E332</f>
        <v>0</v>
      </c>
      <c r="F16" s="244">
        <f>+'[1]Podklady QZ'!F332</f>
        <v>0</v>
      </c>
      <c r="G16" s="74">
        <f>+'[1]Podklady QZ'!G332</f>
        <v>0</v>
      </c>
      <c r="H16" s="244">
        <f>+'[1]Podklady QZ'!H332</f>
        <v>0</v>
      </c>
      <c r="I16" s="74">
        <f>+'[1]Podklady QZ'!I332</f>
        <v>0</v>
      </c>
      <c r="J16" s="130"/>
      <c r="K16" s="305"/>
      <c r="L16" s="130"/>
      <c r="M16" s="304"/>
    </row>
    <row r="17" spans="1:13" x14ac:dyDescent="0.2">
      <c r="A17" s="58" t="s">
        <v>40</v>
      </c>
      <c r="B17" s="226">
        <f>+'[1]Podklady QZ'!B333</f>
        <v>0</v>
      </c>
      <c r="C17" s="243">
        <f>+'[1]Podklady QZ'!C333</f>
        <v>0</v>
      </c>
      <c r="D17" s="244">
        <f>+'[1]Podklady QZ'!D333</f>
        <v>0</v>
      </c>
      <c r="E17" s="243">
        <f>+'[1]Podklady QZ'!E333</f>
        <v>0</v>
      </c>
      <c r="F17" s="244">
        <f>+'[1]Podklady QZ'!F333</f>
        <v>0</v>
      </c>
      <c r="G17" s="74">
        <f>+'[1]Podklady QZ'!G333</f>
        <v>0</v>
      </c>
      <c r="H17" s="244">
        <f>+'[1]Podklady QZ'!H333</f>
        <v>0</v>
      </c>
      <c r="I17" s="74">
        <f>+'[1]Podklady QZ'!I333</f>
        <v>0</v>
      </c>
      <c r="J17" s="130"/>
      <c r="K17" s="305"/>
      <c r="L17" s="130"/>
      <c r="M17" s="304"/>
    </row>
    <row r="18" spans="1:13" x14ac:dyDescent="0.2">
      <c r="A18" s="58" t="s">
        <v>39</v>
      </c>
      <c r="B18" s="226">
        <f>+'[1]Podklady QZ'!B334</f>
        <v>5395.81</v>
      </c>
      <c r="C18" s="243">
        <f>+'[1]Podklady QZ'!C334</f>
        <v>9.7002849765789018E-2</v>
      </c>
      <c r="D18" s="244">
        <f>+'[1]Podklady QZ'!D334</f>
        <v>8037.91</v>
      </c>
      <c r="E18" s="243">
        <f>+'[1]Podklady QZ'!E334</f>
        <v>0.221994658425025</v>
      </c>
      <c r="F18" s="244">
        <f>+'[1]Podklady QZ'!F334</f>
        <v>9317.41</v>
      </c>
      <c r="G18" s="74">
        <f>+'[1]Podklady QZ'!G334</f>
        <v>0.23597933026507006</v>
      </c>
      <c r="H18" s="244">
        <f>+'[1]Podklady QZ'!H334</f>
        <v>22751.13</v>
      </c>
      <c r="I18" s="74">
        <f>+'[1]Podklady QZ'!I334</f>
        <v>0.17325356044084331</v>
      </c>
      <c r="J18" s="130"/>
      <c r="K18" s="305"/>
      <c r="L18" s="130"/>
      <c r="M18" s="304"/>
    </row>
    <row r="19" spans="1:13" x14ac:dyDescent="0.2">
      <c r="A19" s="58" t="s">
        <v>38</v>
      </c>
      <c r="B19" s="226">
        <f>+'[1]Podklady QZ'!B335</f>
        <v>0</v>
      </c>
      <c r="C19" s="243">
        <f>+'[1]Podklady QZ'!C335</f>
        <v>0</v>
      </c>
      <c r="D19" s="244">
        <f>+'[1]Podklady QZ'!D335</f>
        <v>0</v>
      </c>
      <c r="E19" s="243">
        <f>+'[1]Podklady QZ'!E335</f>
        <v>0</v>
      </c>
      <c r="F19" s="244">
        <f>+'[1]Podklady QZ'!F335</f>
        <v>0</v>
      </c>
      <c r="G19" s="74">
        <f>+'[1]Podklady QZ'!G335</f>
        <v>0</v>
      </c>
      <c r="H19" s="244">
        <f>+'[1]Podklady QZ'!H335</f>
        <v>0</v>
      </c>
      <c r="I19" s="74">
        <f>+'[1]Podklady QZ'!I335</f>
        <v>0</v>
      </c>
      <c r="J19" s="130"/>
      <c r="K19" s="305"/>
      <c r="L19" s="130"/>
      <c r="M19" s="304"/>
    </row>
    <row r="20" spans="1:13" x14ac:dyDescent="0.2">
      <c r="A20" s="58" t="s">
        <v>37</v>
      </c>
      <c r="B20" s="226">
        <f>+'[1]Podklady QZ'!B336</f>
        <v>77297</v>
      </c>
      <c r="C20" s="243">
        <f>+'[1]Podklady QZ'!C336</f>
        <v>0.30625447531981731</v>
      </c>
      <c r="D20" s="244">
        <f>+'[1]Podklady QZ'!D336</f>
        <v>41783.71</v>
      </c>
      <c r="E20" s="243">
        <f>+'[1]Podklady QZ'!E336</f>
        <v>0.19052798221959166</v>
      </c>
      <c r="F20" s="244">
        <f>+'[1]Podklady QZ'!F336</f>
        <v>73792</v>
      </c>
      <c r="G20" s="74">
        <f>+'[1]Podklady QZ'!G336</f>
        <v>0.26235830877237054</v>
      </c>
      <c r="H20" s="244">
        <f>+'[1]Podklady QZ'!H336</f>
        <v>192872.71</v>
      </c>
      <c r="I20" s="74">
        <f>+'[1]Podklady QZ'!I336</f>
        <v>0.25615139634604439</v>
      </c>
      <c r="J20" s="130"/>
      <c r="K20" s="305"/>
      <c r="L20" s="130"/>
      <c r="M20" s="304"/>
    </row>
    <row r="21" spans="1:13" x14ac:dyDescent="0.2">
      <c r="A21" s="58" t="s">
        <v>36</v>
      </c>
      <c r="B21" s="226">
        <f>+'[1]Podklady QZ'!B337</f>
        <v>0</v>
      </c>
      <c r="C21" s="243">
        <f>+'[1]Podklady QZ'!C337</f>
        <v>0</v>
      </c>
      <c r="D21" s="244">
        <f>+'[1]Podklady QZ'!D337</f>
        <v>0</v>
      </c>
      <c r="E21" s="243">
        <f>+'[1]Podklady QZ'!E337</f>
        <v>0</v>
      </c>
      <c r="F21" s="244">
        <f>+'[1]Podklady QZ'!F337</f>
        <v>0</v>
      </c>
      <c r="G21" s="74">
        <f>+'[1]Podklady QZ'!G337</f>
        <v>0</v>
      </c>
      <c r="H21" s="244">
        <f>+'[1]Podklady QZ'!H337</f>
        <v>0</v>
      </c>
      <c r="I21" s="74">
        <f>+'[1]Podklady QZ'!I337</f>
        <v>0</v>
      </c>
      <c r="J21" s="130"/>
      <c r="K21" s="305"/>
      <c r="L21" s="130"/>
      <c r="M21" s="304"/>
    </row>
    <row r="22" spans="1:13" x14ac:dyDescent="0.2">
      <c r="A22" s="58" t="s">
        <v>3</v>
      </c>
      <c r="B22" s="226">
        <f>+'[1]Podklady QZ'!B338</f>
        <v>0</v>
      </c>
      <c r="C22" s="243">
        <f>+'[1]Podklady QZ'!C338</f>
        <v>0</v>
      </c>
      <c r="D22" s="244">
        <f>+'[1]Podklady QZ'!D338</f>
        <v>0</v>
      </c>
      <c r="E22" s="243">
        <f>+'[1]Podklady QZ'!E338</f>
        <v>0</v>
      </c>
      <c r="F22" s="244">
        <f>+'[1]Podklady QZ'!F338</f>
        <v>0</v>
      </c>
      <c r="G22" s="74">
        <f>+'[1]Podklady QZ'!G338</f>
        <v>0</v>
      </c>
      <c r="H22" s="244">
        <f>+'[1]Podklady QZ'!H338</f>
        <v>0</v>
      </c>
      <c r="I22" s="74">
        <f>+'[1]Podklady QZ'!I338</f>
        <v>0</v>
      </c>
      <c r="J22" s="130"/>
      <c r="K22" s="305"/>
      <c r="L22" s="130"/>
      <c r="M22" s="304"/>
    </row>
    <row r="23" spans="1:13" x14ac:dyDescent="0.2">
      <c r="A23" s="58" t="s">
        <v>35</v>
      </c>
      <c r="B23" s="226">
        <f>+'[1]Podklady QZ'!B339</f>
        <v>16.311</v>
      </c>
      <c r="C23" s="243">
        <f>+'[1]Podklady QZ'!C339</f>
        <v>2.8300835925248731E-3</v>
      </c>
      <c r="D23" s="244">
        <f>+'[1]Podklady QZ'!D339</f>
        <v>13.326000000000001</v>
      </c>
      <c r="E23" s="243">
        <f>+'[1]Podklady QZ'!E339</f>
        <v>1.5095533110997261E-3</v>
      </c>
      <c r="F23" s="244">
        <f>+'[1]Podklady QZ'!F339</f>
        <v>36.957999999999998</v>
      </c>
      <c r="G23" s="74">
        <f>+'[1]Podklady QZ'!G339</f>
        <v>5.2719013279462707E-3</v>
      </c>
      <c r="H23" s="244">
        <f>+'[1]Podklady QZ'!H339</f>
        <v>66.594999999999999</v>
      </c>
      <c r="I23" s="74">
        <f>+'[1]Podklady QZ'!I339</f>
        <v>3.0828756315798133E-3</v>
      </c>
      <c r="J23" s="130"/>
      <c r="K23" s="305"/>
      <c r="L23" s="130"/>
      <c r="M23" s="304"/>
    </row>
    <row r="24" spans="1:13" x14ac:dyDescent="0.2">
      <c r="A24" s="228" t="s">
        <v>34</v>
      </c>
      <c r="B24" s="229">
        <f>+'[1]Podklady QZ'!B340</f>
        <v>244796.24000000005</v>
      </c>
      <c r="C24" s="230">
        <f>+'[1]Podklady QZ'!C340</f>
        <v>0.16184371030027248</v>
      </c>
      <c r="D24" s="231">
        <f>+'[1]Podklady QZ'!D340</f>
        <v>490457.23000000004</v>
      </c>
      <c r="E24" s="230">
        <f>+'[1]Podklady QZ'!E340</f>
        <v>0.20472025541123454</v>
      </c>
      <c r="F24" s="231">
        <f>+'[1]Podklady QZ'!F340</f>
        <v>660781.22400000016</v>
      </c>
      <c r="G24" s="230">
        <f>+'[1]Podklady QZ'!G340</f>
        <v>0.21996986291419071</v>
      </c>
      <c r="H24" s="231">
        <f>+'[1]Podklady QZ'!H340</f>
        <v>1396034.6940000001</v>
      </c>
      <c r="I24" s="230">
        <f>+'[1]Podklady QZ'!I340</f>
        <v>0.20196521368569631</v>
      </c>
      <c r="J24" s="130"/>
      <c r="K24" s="305"/>
      <c r="L24" s="130"/>
      <c r="M24" s="176"/>
    </row>
    <row r="25" spans="1:13" ht="13.5" customHeight="1" x14ac:dyDescent="0.2">
      <c r="A25" s="307" t="s">
        <v>212</v>
      </c>
      <c r="B25" s="214">
        <f>+'[1]Podklady QZ'!B341</f>
        <v>305653.07200000004</v>
      </c>
      <c r="C25" s="201">
        <f>+'[1]Podklady QZ'!C341</f>
        <v>6.3472587750397602E-2</v>
      </c>
      <c r="D25" s="64">
        <f>+'[1]Podklady QZ'!D341</f>
        <v>512861.32038965059</v>
      </c>
      <c r="E25" s="201">
        <f>+'[1]Podklady QZ'!E341</f>
        <v>7.2044756245670305E-2</v>
      </c>
      <c r="F25" s="64">
        <f>+'[1]Podklady QZ'!F341</f>
        <v>705045.255</v>
      </c>
      <c r="G25" s="201">
        <f>+'[1]Podklady QZ'!G341</f>
        <v>7.9404289842631481E-2</v>
      </c>
      <c r="H25" s="64">
        <f>+'[1]Podklady QZ'!H341</f>
        <v>1523559.6473896508</v>
      </c>
      <c r="I25" s="201">
        <f>+'[1]Podklady QZ'!I341</f>
        <v>7.3201094142017073E-2</v>
      </c>
      <c r="J25" s="130"/>
      <c r="K25" s="130"/>
      <c r="L25" s="130"/>
      <c r="M25" s="130"/>
    </row>
    <row r="26" spans="1:13" ht="12.75" customHeight="1" x14ac:dyDescent="0.2">
      <c r="A26" s="58" t="s">
        <v>29</v>
      </c>
      <c r="B26" s="226">
        <f>+'[1]Podklady QZ'!B342</f>
        <v>25215.573</v>
      </c>
      <c r="C26" s="74">
        <f>+'[1]Podklady QZ'!C342</f>
        <v>1.6288213948589692E-2</v>
      </c>
      <c r="D26" s="34">
        <f>+'[1]Podklady QZ'!D342</f>
        <v>44784.829000000005</v>
      </c>
      <c r="E26" s="74">
        <f>+'[1]Podklady QZ'!E342</f>
        <v>2.1760441702351741E-2</v>
      </c>
      <c r="F26" s="34">
        <f>+'[1]Podklady QZ'!F342</f>
        <v>57699.945999999996</v>
      </c>
      <c r="G26" s="74">
        <f>+'[1]Podklady QZ'!G342</f>
        <v>2.5104592257659656E-2</v>
      </c>
      <c r="H26" s="34">
        <f>+'[1]Podklady QZ'!H342</f>
        <v>127700.348</v>
      </c>
      <c r="I26" s="74">
        <f>+'[1]Podklady QZ'!I342</f>
        <v>2.1627434351820508E-2</v>
      </c>
      <c r="J26" s="130"/>
      <c r="K26" s="130"/>
      <c r="L26" s="130"/>
      <c r="M26" s="130"/>
    </row>
    <row r="27" spans="1:13" ht="12.75" customHeight="1" x14ac:dyDescent="0.2">
      <c r="A27" s="58" t="s">
        <v>0</v>
      </c>
      <c r="B27" s="226">
        <f>+'[1]Podklady QZ'!B343</f>
        <v>705.17000000000007</v>
      </c>
      <c r="C27" s="243">
        <f>+'[1]Podklady QZ'!C343</f>
        <v>5.5478624947367999E-3</v>
      </c>
      <c r="D27" s="244">
        <f>+'[1]Podklady QZ'!D343</f>
        <v>1308.6500000000001</v>
      </c>
      <c r="E27" s="243">
        <f>+'[1]Podklady QZ'!E343</f>
        <v>6.517709345683991E-3</v>
      </c>
      <c r="F27" s="244">
        <f>+'[1]Podklady QZ'!F343</f>
        <v>2154.85</v>
      </c>
      <c r="G27" s="74">
        <f>+'[1]Podklady QZ'!G343</f>
        <v>9.6342922628158377E-3</v>
      </c>
      <c r="H27" s="244">
        <f>+'[1]Podklady QZ'!H343</f>
        <v>4168.67</v>
      </c>
      <c r="I27" s="74">
        <f>+'[1]Podklady QZ'!I343</f>
        <v>7.5580323569187065E-3</v>
      </c>
      <c r="J27" s="130"/>
      <c r="K27" s="130"/>
      <c r="L27" s="130"/>
      <c r="M27" s="130"/>
    </row>
    <row r="28" spans="1:13" ht="12.75" customHeight="1" x14ac:dyDescent="0.2">
      <c r="A28" s="58" t="s">
        <v>1</v>
      </c>
      <c r="B28" s="226">
        <f>+'[1]Podklady QZ'!B344</f>
        <v>0</v>
      </c>
      <c r="C28" s="243">
        <f>+'[1]Podklady QZ'!C344</f>
        <v>0</v>
      </c>
      <c r="D28" s="244">
        <f>+'[1]Podklady QZ'!D344</f>
        <v>0</v>
      </c>
      <c r="E28" s="243">
        <f>+'[1]Podklady QZ'!E344</f>
        <v>0</v>
      </c>
      <c r="F28" s="244">
        <f>+'[1]Podklady QZ'!F344</f>
        <v>0</v>
      </c>
      <c r="G28" s="74">
        <f>+'[1]Podklady QZ'!G344</f>
        <v>0</v>
      </c>
      <c r="H28" s="244">
        <f>+'[1]Podklady QZ'!H344</f>
        <v>0</v>
      </c>
      <c r="I28" s="74">
        <f>+'[1]Podklady QZ'!I344</f>
        <v>0</v>
      </c>
      <c r="J28" s="130"/>
      <c r="K28" s="130"/>
      <c r="L28" s="130"/>
      <c r="M28" s="130"/>
    </row>
    <row r="29" spans="1:13" ht="12.75" customHeight="1" x14ac:dyDescent="0.2">
      <c r="A29" s="58" t="s">
        <v>2</v>
      </c>
      <c r="B29" s="226">
        <f>+'[1]Podklady QZ'!B345</f>
        <v>0</v>
      </c>
      <c r="C29" s="243">
        <f>+'[1]Podklady QZ'!C345</f>
        <v>0</v>
      </c>
      <c r="D29" s="244">
        <f>+'[1]Podklady QZ'!D345</f>
        <v>0</v>
      </c>
      <c r="E29" s="243">
        <f>+'[1]Podklady QZ'!E345</f>
        <v>0</v>
      </c>
      <c r="F29" s="244">
        <f>+'[1]Podklady QZ'!F345</f>
        <v>0</v>
      </c>
      <c r="G29" s="74">
        <f>+'[1]Podklady QZ'!G345</f>
        <v>0</v>
      </c>
      <c r="H29" s="244">
        <f>+'[1]Podklady QZ'!H345</f>
        <v>0</v>
      </c>
      <c r="I29" s="74">
        <f>+'[1]Podklady QZ'!I345</f>
        <v>0</v>
      </c>
      <c r="J29" s="130"/>
      <c r="K29" s="130"/>
      <c r="L29" s="130"/>
    </row>
    <row r="30" spans="1:13" x14ac:dyDescent="0.2">
      <c r="A30" s="58" t="s">
        <v>6</v>
      </c>
      <c r="B30" s="226">
        <f>+'[1]Podklady QZ'!B346</f>
        <v>2378</v>
      </c>
      <c r="C30" s="243">
        <f>+'[1]Podklady QZ'!C346</f>
        <v>0.13776925619375061</v>
      </c>
      <c r="D30" s="244">
        <f>+'[1]Podklady QZ'!D346</f>
        <v>2061</v>
      </c>
      <c r="E30" s="243">
        <f>+'[1]Podklady QZ'!E346</f>
        <v>0.10236419063202265</v>
      </c>
      <c r="F30" s="244">
        <f>+'[1]Podklady QZ'!F346</f>
        <v>2997</v>
      </c>
      <c r="G30" s="74">
        <f>+'[1]Podklady QZ'!G346</f>
        <v>0.1162938286004358</v>
      </c>
      <c r="H30" s="244">
        <f>+'[1]Podklady QZ'!H346</f>
        <v>7436</v>
      </c>
      <c r="I30" s="74">
        <f>+'[1]Podklady QZ'!I346</f>
        <v>0.11772217781342866</v>
      </c>
      <c r="J30" s="130"/>
      <c r="K30" s="130"/>
      <c r="L30" s="130"/>
    </row>
    <row r="31" spans="1:13" x14ac:dyDescent="0.2">
      <c r="A31" s="58" t="s">
        <v>28</v>
      </c>
      <c r="B31" s="226">
        <f>+'[1]Podklady QZ'!B347</f>
        <v>179045.29300000001</v>
      </c>
      <c r="C31" s="243">
        <f>+'[1]Podklady QZ'!C347</f>
        <v>9.6770539786991419E-2</v>
      </c>
      <c r="D31" s="244">
        <f>+'[1]Podklady QZ'!D347</f>
        <v>292395.13179655024</v>
      </c>
      <c r="E31" s="243">
        <f>+'[1]Podklady QZ'!E347</f>
        <v>0.10286551885579924</v>
      </c>
      <c r="F31" s="244">
        <f>+'[1]Podklady QZ'!F347</f>
        <v>414619.67</v>
      </c>
      <c r="G31" s="74">
        <f>+'[1]Podklady QZ'!G347</f>
        <v>0.11106888743787691</v>
      </c>
      <c r="H31" s="244">
        <f>+'[1]Podklady QZ'!H347</f>
        <v>886060.09479655023</v>
      </c>
      <c r="I31" s="74">
        <f>+'[1]Podklady QZ'!I347</f>
        <v>0.10516161092305486</v>
      </c>
      <c r="J31" s="130"/>
      <c r="K31" s="130"/>
      <c r="L31" s="130"/>
    </row>
    <row r="32" spans="1:13" x14ac:dyDescent="0.2">
      <c r="A32" s="58" t="s">
        <v>5</v>
      </c>
      <c r="B32" s="226">
        <f>+'[1]Podklady QZ'!B348</f>
        <v>49003.869999999981</v>
      </c>
      <c r="C32" s="243">
        <f>+'[1]Podklady QZ'!C348</f>
        <v>4.465545093901397E-2</v>
      </c>
      <c r="D32" s="244">
        <f>+'[1]Podklady QZ'!D348</f>
        <v>86175.88059310033</v>
      </c>
      <c r="E32" s="243">
        <f>+'[1]Podklady QZ'!E348</f>
        <v>5.0521189319696055E-2</v>
      </c>
      <c r="F32" s="244">
        <f>+'[1]Podklady QZ'!F348</f>
        <v>113838.52000000002</v>
      </c>
      <c r="G32" s="74">
        <f>+'[1]Podklady QZ'!G348</f>
        <v>5.1148959299085278E-2</v>
      </c>
      <c r="H32" s="244">
        <f>+'[1]Podklady QZ'!H348</f>
        <v>249018.27059310034</v>
      </c>
      <c r="I32" s="74">
        <f>+'[1]Podklady QZ'!I348</f>
        <v>4.9519001240179196E-2</v>
      </c>
      <c r="J32" s="130"/>
      <c r="K32" s="130"/>
      <c r="L32" s="130"/>
    </row>
    <row r="33" spans="1:12" ht="12.75" thickBot="1" x14ac:dyDescent="0.25">
      <c r="A33" s="59" t="s">
        <v>3</v>
      </c>
      <c r="B33" s="227">
        <f>+'[1]Podklady QZ'!B349</f>
        <v>49305.165999999997</v>
      </c>
      <c r="C33" s="75">
        <f>+'[1]Podklady QZ'!C349</f>
        <v>0.45503716368893732</v>
      </c>
      <c r="D33" s="44">
        <f>+'[1]Podklady QZ'!D349</f>
        <v>86135.829000000012</v>
      </c>
      <c r="E33" s="75">
        <f>+'[1]Podklady QZ'!E349</f>
        <v>0.48444137585470781</v>
      </c>
      <c r="F33" s="44">
        <f>+'[1]Podklady QZ'!F349</f>
        <v>113735.26899999999</v>
      </c>
      <c r="G33" s="75">
        <f>+'[1]Podklady QZ'!G349</f>
        <v>0.4870850873344259</v>
      </c>
      <c r="H33" s="44">
        <f>+'[1]Podklady QZ'!H349</f>
        <v>249176.26399999997</v>
      </c>
      <c r="I33" s="75">
        <f>+'[1]Podklady QZ'!I349</f>
        <v>0.47949823081108273</v>
      </c>
      <c r="J33" s="130"/>
      <c r="K33" s="130"/>
      <c r="L33" s="130"/>
    </row>
    <row r="34" spans="1:12" ht="15" customHeight="1" x14ac:dyDescent="0.2">
      <c r="A34" s="387" t="s">
        <v>267</v>
      </c>
      <c r="B34" s="387"/>
      <c r="C34" s="387"/>
      <c r="D34" s="387"/>
      <c r="E34" s="309"/>
      <c r="F34" s="14"/>
      <c r="H34" s="13"/>
      <c r="I34" s="4" t="s">
        <v>87</v>
      </c>
    </row>
    <row r="35" spans="1:12" x14ac:dyDescent="0.2">
      <c r="A35" s="388"/>
      <c r="B35" s="388"/>
      <c r="C35" s="388"/>
      <c r="D35" s="388"/>
    </row>
    <row r="36" spans="1:12" x14ac:dyDescent="0.2">
      <c r="B36" s="130"/>
      <c r="D36" s="130"/>
      <c r="F36" s="130"/>
      <c r="G36" s="187" t="s">
        <v>192</v>
      </c>
      <c r="H36" s="232">
        <f>+'[1]Podklady QZ'!L318</f>
        <v>4.6884497067048295E-2</v>
      </c>
    </row>
    <row r="37" spans="1:12" x14ac:dyDescent="0.2">
      <c r="B37" s="130"/>
      <c r="C37" s="130"/>
      <c r="D37" s="130"/>
      <c r="E37" s="130"/>
      <c r="F37" s="130"/>
      <c r="G37" s="187" t="s">
        <v>190</v>
      </c>
      <c r="H37" s="232">
        <f>+'[1]Podklady QZ'!L319</f>
        <v>5.4678011779540542E-2</v>
      </c>
    </row>
    <row r="38" spans="1:12" x14ac:dyDescent="0.2">
      <c r="B38" s="130"/>
      <c r="C38" s="130"/>
      <c r="D38" s="130"/>
      <c r="E38" s="130"/>
      <c r="F38" s="130"/>
      <c r="G38" s="187" t="s">
        <v>191</v>
      </c>
      <c r="H38" s="232">
        <f>+'[1]Podklady QZ'!L320</f>
        <v>6.3090435997663799E-2</v>
      </c>
    </row>
    <row r="39" spans="1:12" x14ac:dyDescent="0.2">
      <c r="B39" s="240"/>
      <c r="C39" s="157"/>
      <c r="D39" s="240"/>
      <c r="E39" s="157"/>
      <c r="F39" s="240"/>
    </row>
    <row r="40" spans="1:12" x14ac:dyDescent="0.2">
      <c r="B40" s="130"/>
      <c r="D40" s="130"/>
      <c r="F40" s="130"/>
    </row>
  </sheetData>
  <mergeCells count="5">
    <mergeCell ref="B4:C4"/>
    <mergeCell ref="D4:E4"/>
    <mergeCell ref="F4:G4"/>
    <mergeCell ref="H4:I4"/>
    <mergeCell ref="A34:D35"/>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{C3D3471E-F6AA-4CF5-9DCA-7604B368EF88}</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{305CDDC4-4292-40F3-9931-CCF1DD7C5172}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C3D3471E-F6AA-4CF5-9DCA-7604B368EF88}">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305CDDC4-4292-40F3-9931-CCF1DD7C5172}">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P34" sqref="P34"/>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234</v>
      </c>
      <c r="I1" s="113" t="str">
        <f>Obsah!$A$1</f>
        <v>IV. čtvrtletí 2018</v>
      </c>
    </row>
    <row r="2" spans="1:15" ht="18.75" x14ac:dyDescent="0.3">
      <c r="A2" s="167"/>
      <c r="B2" s="181" t="str">
        <f>+B4</f>
        <v>Říjen</v>
      </c>
      <c r="C2" s="181" t="str">
        <f>+D4</f>
        <v>Listopad</v>
      </c>
      <c r="D2" s="181" t="str">
        <f>+F4</f>
        <v>Prosinec</v>
      </c>
      <c r="I2" s="300"/>
    </row>
    <row r="3" spans="1:15" ht="7.5" customHeight="1" x14ac:dyDescent="0.2"/>
    <row r="4" spans="1:15" x14ac:dyDescent="0.2">
      <c r="A4" s="26"/>
      <c r="B4" s="368" t="str">
        <f>'[1]Podklady QZ'!B250:C250</f>
        <v>Říjen</v>
      </c>
      <c r="C4" s="370"/>
      <c r="D4" s="368" t="str">
        <f>'[1]Podklady QZ'!D250:E250</f>
        <v>Listopad</v>
      </c>
      <c r="E4" s="370"/>
      <c r="F4" s="368" t="str">
        <f>'[1]Podklady QZ'!F250:G250</f>
        <v>Prosinec</v>
      </c>
      <c r="G4" s="369"/>
      <c r="H4" s="368" t="s">
        <v>7</v>
      </c>
      <c r="I4" s="369"/>
      <c r="M4" s="39"/>
      <c r="N4" s="91"/>
    </row>
    <row r="5" spans="1:15" x14ac:dyDescent="0.2">
      <c r="A5" s="24"/>
      <c r="B5" s="61" t="s">
        <v>53</v>
      </c>
      <c r="C5" s="61" t="s">
        <v>52</v>
      </c>
      <c r="D5" s="61" t="s">
        <v>53</v>
      </c>
      <c r="E5" s="61" t="s">
        <v>52</v>
      </c>
      <c r="F5" s="61" t="s">
        <v>53</v>
      </c>
      <c r="G5" s="311" t="s">
        <v>52</v>
      </c>
      <c r="H5" s="61" t="s">
        <v>53</v>
      </c>
      <c r="I5" s="311" t="s">
        <v>52</v>
      </c>
      <c r="J5" s="301"/>
      <c r="K5" s="301"/>
      <c r="L5" s="301"/>
      <c r="M5" s="301"/>
      <c r="N5" s="91"/>
    </row>
    <row r="6" spans="1:15" ht="13.5" x14ac:dyDescent="0.2">
      <c r="A6" s="306" t="s">
        <v>107</v>
      </c>
      <c r="B6" s="225">
        <f>+'[1]Podklady QZ'!B637</f>
        <v>4591.4340000000011</v>
      </c>
      <c r="C6" s="202">
        <f>+'[1]Podklady QZ'!C637</f>
        <v>0.10774289999223163</v>
      </c>
      <c r="D6" s="203">
        <f>+'[1]Podklady QZ'!D637</f>
        <v>4594.5960000000014</v>
      </c>
      <c r="E6" s="202">
        <f>+'[1]Podklady QZ'!E637</f>
        <v>0.10775913469428636</v>
      </c>
      <c r="F6" s="203">
        <f>+'[1]Podklady QZ'!F637</f>
        <v>4595.5640000000012</v>
      </c>
      <c r="G6" s="202">
        <f>+'[1]Podklady QZ'!G637</f>
        <v>0.10777637395139368</v>
      </c>
      <c r="H6" s="203">
        <f>+'[1]Podklady QZ'!H637</f>
        <v>4595.5640000000012</v>
      </c>
      <c r="I6" s="202">
        <f>+'[1]Podklady QZ'!I637</f>
        <v>0.10777637395139368</v>
      </c>
      <c r="J6" s="302"/>
      <c r="K6" s="303"/>
      <c r="L6" s="302"/>
      <c r="M6" s="303"/>
      <c r="N6" s="2"/>
    </row>
    <row r="7" spans="1:15" x14ac:dyDescent="0.2">
      <c r="A7" s="307" t="s">
        <v>106</v>
      </c>
      <c r="B7" s="225">
        <f>+'[1]Podklady QZ'!B638</f>
        <v>2433977.9761999999</v>
      </c>
      <c r="C7" s="202">
        <f>+'[1]Podklady QZ'!C638</f>
        <v>0.18711124037245261</v>
      </c>
      <c r="D7" s="203">
        <f>+'[1]Podklady QZ'!D638</f>
        <v>3066793.3700000015</v>
      </c>
      <c r="E7" s="202">
        <f>+'[1]Podklady QZ'!E638</f>
        <v>0.18466566442602314</v>
      </c>
      <c r="F7" s="203">
        <f>+'[1]Podklady QZ'!F638</f>
        <v>3683689.036199999</v>
      </c>
      <c r="G7" s="202">
        <f>+'[1]Podklady QZ'!G638</f>
        <v>0.18456984870362328</v>
      </c>
      <c r="H7" s="203">
        <f>+'[1]Podklady QZ'!H638</f>
        <v>9184460.3824000005</v>
      </c>
      <c r="I7" s="202">
        <f>+'[1]Podklady QZ'!I638</f>
        <v>0.18526881077254148</v>
      </c>
      <c r="J7" s="302"/>
      <c r="K7" s="302"/>
      <c r="L7" s="302"/>
      <c r="M7" s="303"/>
      <c r="N7" s="2"/>
    </row>
    <row r="8" spans="1:15" x14ac:dyDescent="0.2">
      <c r="A8" s="307" t="s">
        <v>194</v>
      </c>
      <c r="B8" s="214">
        <f>+'[1]Podklady QZ'!B639</f>
        <v>1585309.6380000003</v>
      </c>
      <c r="C8" s="201">
        <f>+'[1]Podklady QZ'!C639</f>
        <v>0.23597354018025632</v>
      </c>
      <c r="D8" s="64">
        <f>+'[1]Podklady QZ'!D639</f>
        <v>2295954.2149999999</v>
      </c>
      <c r="E8" s="201">
        <f>+'[1]Podklady QZ'!E639</f>
        <v>0.23550456261490291</v>
      </c>
      <c r="F8" s="64">
        <f>+'[1]Podklady QZ'!F639</f>
        <v>2705914.1850000001</v>
      </c>
      <c r="G8" s="201">
        <f>+'[1]Podklady QZ'!G639</f>
        <v>0.22255003957138414</v>
      </c>
      <c r="H8" s="64">
        <f>+'[1]Podklady QZ'!H639</f>
        <v>6587178.0380000006</v>
      </c>
      <c r="I8" s="201">
        <f>+'[1]Podklady QZ'!I639</f>
        <v>0.23011227676784402</v>
      </c>
      <c r="J8" s="130"/>
      <c r="K8" s="130"/>
      <c r="L8" s="130"/>
      <c r="M8" s="304"/>
      <c r="N8" s="176"/>
      <c r="O8" s="176"/>
    </row>
    <row r="9" spans="1:15" x14ac:dyDescent="0.2">
      <c r="A9" s="58" t="s">
        <v>44</v>
      </c>
      <c r="B9" s="226">
        <f>+'[1]Podklady QZ'!B640</f>
        <v>48465.873</v>
      </c>
      <c r="C9" s="74">
        <f>+'[1]Podklady QZ'!C640</f>
        <v>0.11603338538186245</v>
      </c>
      <c r="D9" s="34">
        <f>+'[1]Podklady QZ'!D640</f>
        <v>73547.462</v>
      </c>
      <c r="E9" s="74">
        <f>+'[1]Podklady QZ'!E640</f>
        <v>0.12238860730189705</v>
      </c>
      <c r="F9" s="34">
        <f>+'[1]Podklady QZ'!F640</f>
        <v>87239.527000000002</v>
      </c>
      <c r="G9" s="74">
        <f>+'[1]Podklady QZ'!G640</f>
        <v>0.11939887453934007</v>
      </c>
      <c r="H9" s="34">
        <f>+'[1]Podklady QZ'!H640</f>
        <v>209252.86199999999</v>
      </c>
      <c r="I9" s="74">
        <f>+'[1]Podklady QZ'!I640</f>
        <v>0.11962234020148824</v>
      </c>
      <c r="J9" s="130"/>
      <c r="K9" s="305"/>
      <c r="L9" s="130"/>
      <c r="M9" s="304"/>
    </row>
    <row r="10" spans="1:15" x14ac:dyDescent="0.2">
      <c r="A10" s="58" t="s">
        <v>43</v>
      </c>
      <c r="B10" s="226">
        <f>+'[1]Podklady QZ'!B641</f>
        <v>4214.3310000000001</v>
      </c>
      <c r="C10" s="243">
        <f>+'[1]Podklady QZ'!C641</f>
        <v>9.050154577126622E-2</v>
      </c>
      <c r="D10" s="244">
        <f>+'[1]Podklady QZ'!D641</f>
        <v>4034.7959999999998</v>
      </c>
      <c r="E10" s="243">
        <f>+'[1]Podklady QZ'!E641</f>
        <v>7.2735270160293394E-2</v>
      </c>
      <c r="F10" s="244">
        <f>+'[1]Podklady QZ'!F641</f>
        <v>4174.1289999999999</v>
      </c>
      <c r="G10" s="74">
        <f>+'[1]Podklady QZ'!G641</f>
        <v>6.3883246094228033E-2</v>
      </c>
      <c r="H10" s="244">
        <f>+'[1]Podklady QZ'!H641</f>
        <v>12423.256000000001</v>
      </c>
      <c r="I10" s="74">
        <f>+'[1]Podklady QZ'!I641</f>
        <v>7.4222439775448873E-2</v>
      </c>
      <c r="J10" s="130"/>
      <c r="K10" s="305"/>
      <c r="L10" s="130"/>
      <c r="M10" s="304"/>
    </row>
    <row r="11" spans="1:15" x14ac:dyDescent="0.2">
      <c r="A11" s="58" t="s">
        <v>42</v>
      </c>
      <c r="B11" s="226">
        <f>+'[1]Podklady QZ'!B642</f>
        <v>0</v>
      </c>
      <c r="C11" s="243">
        <f>+'[1]Podklady QZ'!C642</f>
        <v>0</v>
      </c>
      <c r="D11" s="244">
        <f>+'[1]Podklady QZ'!D642</f>
        <v>0</v>
      </c>
      <c r="E11" s="243">
        <f>+'[1]Podklady QZ'!E642</f>
        <v>0</v>
      </c>
      <c r="F11" s="244">
        <f>+'[1]Podklady QZ'!F642</f>
        <v>0</v>
      </c>
      <c r="G11" s="74">
        <f>+'[1]Podklady QZ'!G642</f>
        <v>0</v>
      </c>
      <c r="H11" s="244">
        <f>+'[1]Podklady QZ'!H642</f>
        <v>0</v>
      </c>
      <c r="I11" s="74">
        <f>+'[1]Podklady QZ'!I642</f>
        <v>0</v>
      </c>
      <c r="J11" s="130"/>
      <c r="K11" s="305"/>
      <c r="L11" s="130"/>
      <c r="M11" s="304"/>
    </row>
    <row r="12" spans="1:15" x14ac:dyDescent="0.2">
      <c r="A12" s="58" t="s">
        <v>70</v>
      </c>
      <c r="B12" s="226">
        <f>+'[1]Podklady QZ'!B643</f>
        <v>0</v>
      </c>
      <c r="C12" s="243">
        <f>+'[1]Podklady QZ'!C643</f>
        <v>0</v>
      </c>
      <c r="D12" s="244">
        <f>+'[1]Podklady QZ'!D643</f>
        <v>0</v>
      </c>
      <c r="E12" s="243">
        <f>+'[1]Podklady QZ'!E643</f>
        <v>0</v>
      </c>
      <c r="F12" s="244">
        <f>+'[1]Podklady QZ'!F643</f>
        <v>0</v>
      </c>
      <c r="G12" s="74">
        <f>+'[1]Podklady QZ'!G643</f>
        <v>0</v>
      </c>
      <c r="H12" s="244">
        <f>+'[1]Podklady QZ'!H643</f>
        <v>0</v>
      </c>
      <c r="I12" s="74">
        <f>+'[1]Podklady QZ'!I643</f>
        <v>0</v>
      </c>
      <c r="J12" s="130"/>
      <c r="K12" s="305"/>
      <c r="L12" s="130"/>
      <c r="M12" s="304"/>
    </row>
    <row r="13" spans="1:15" x14ac:dyDescent="0.2">
      <c r="A13" s="58" t="s">
        <v>71</v>
      </c>
      <c r="B13" s="226">
        <f>+'[1]Podklady QZ'!B644</f>
        <v>0</v>
      </c>
      <c r="C13" s="243">
        <f>+'[1]Podklady QZ'!C644</f>
        <v>0</v>
      </c>
      <c r="D13" s="244">
        <f>+'[1]Podklady QZ'!D644</f>
        <v>0</v>
      </c>
      <c r="E13" s="243">
        <f>+'[1]Podklady QZ'!E644</f>
        <v>0</v>
      </c>
      <c r="F13" s="244">
        <f>+'[1]Podklady QZ'!F644</f>
        <v>0</v>
      </c>
      <c r="G13" s="74">
        <f>+'[1]Podklady QZ'!G644</f>
        <v>0</v>
      </c>
      <c r="H13" s="244">
        <f>+'[1]Podklady QZ'!H644</f>
        <v>0</v>
      </c>
      <c r="I13" s="74">
        <f>+'[1]Podklady QZ'!I644</f>
        <v>0</v>
      </c>
      <c r="J13" s="130"/>
      <c r="K13" s="305"/>
      <c r="L13" s="130"/>
      <c r="M13" s="304"/>
    </row>
    <row r="14" spans="1:15" x14ac:dyDescent="0.2">
      <c r="A14" s="58" t="s">
        <v>72</v>
      </c>
      <c r="B14" s="226">
        <f>+'[1]Podklady QZ'!B645</f>
        <v>0</v>
      </c>
      <c r="C14" s="243">
        <f>+'[1]Podklady QZ'!C645</f>
        <v>0</v>
      </c>
      <c r="D14" s="244">
        <f>+'[1]Podklady QZ'!D645</f>
        <v>0</v>
      </c>
      <c r="E14" s="243">
        <f>+'[1]Podklady QZ'!E645</f>
        <v>0</v>
      </c>
      <c r="F14" s="244">
        <f>+'[1]Podklady QZ'!F645</f>
        <v>0</v>
      </c>
      <c r="G14" s="74">
        <f>+'[1]Podklady QZ'!G645</f>
        <v>0</v>
      </c>
      <c r="H14" s="244">
        <f>+'[1]Podklady QZ'!H645</f>
        <v>0</v>
      </c>
      <c r="I14" s="74">
        <f>+'[1]Podklady QZ'!I645</f>
        <v>0</v>
      </c>
      <c r="J14" s="130"/>
      <c r="K14" s="305"/>
      <c r="L14" s="130"/>
      <c r="M14" s="304"/>
    </row>
    <row r="15" spans="1:15" x14ac:dyDescent="0.2">
      <c r="A15" s="58" t="s">
        <v>41</v>
      </c>
      <c r="B15" s="226">
        <f>+'[1]Podklady QZ'!B646</f>
        <v>1072161.7170000002</v>
      </c>
      <c r="C15" s="243">
        <f>+'[1]Podklady QZ'!C646</f>
        <v>0.33066518319002236</v>
      </c>
      <c r="D15" s="244">
        <f>+'[1]Podklady QZ'!D646</f>
        <v>1634974.541</v>
      </c>
      <c r="E15" s="243">
        <f>+'[1]Podklady QZ'!E646</f>
        <v>0.34436059922879575</v>
      </c>
      <c r="F15" s="244">
        <f>+'[1]Podklady QZ'!F646</f>
        <v>1977676.686</v>
      </c>
      <c r="G15" s="74">
        <f>+'[1]Podklady QZ'!G646</f>
        <v>0.34092477615756417</v>
      </c>
      <c r="H15" s="244">
        <f>+'[1]Podklady QZ'!H646</f>
        <v>4684812.9440000001</v>
      </c>
      <c r="I15" s="74">
        <f>+'[1]Podklady QZ'!I646</f>
        <v>0.33969549256078319</v>
      </c>
      <c r="J15" s="130"/>
      <c r="K15" s="305"/>
      <c r="L15" s="130"/>
      <c r="M15" s="304"/>
    </row>
    <row r="16" spans="1:15" x14ac:dyDescent="0.2">
      <c r="A16" s="58" t="s">
        <v>84</v>
      </c>
      <c r="B16" s="226">
        <f>+'[1]Podklady QZ'!B647</f>
        <v>0</v>
      </c>
      <c r="C16" s="243">
        <f>+'[1]Podklady QZ'!C647</f>
        <v>0</v>
      </c>
      <c r="D16" s="244">
        <f>+'[1]Podklady QZ'!D647</f>
        <v>0</v>
      </c>
      <c r="E16" s="243">
        <f>+'[1]Podklady QZ'!E647</f>
        <v>0</v>
      </c>
      <c r="F16" s="244">
        <f>+'[1]Podklady QZ'!F647</f>
        <v>0</v>
      </c>
      <c r="G16" s="74">
        <f>+'[1]Podklady QZ'!G647</f>
        <v>0</v>
      </c>
      <c r="H16" s="244">
        <f>+'[1]Podklady QZ'!H647</f>
        <v>0</v>
      </c>
      <c r="I16" s="74">
        <f>+'[1]Podklady QZ'!I647</f>
        <v>0</v>
      </c>
      <c r="J16" s="130"/>
      <c r="K16" s="305"/>
      <c r="L16" s="130"/>
      <c r="M16" s="304"/>
    </row>
    <row r="17" spans="1:13" x14ac:dyDescent="0.2">
      <c r="A17" s="58" t="s">
        <v>40</v>
      </c>
      <c r="B17" s="226">
        <f>+'[1]Podklady QZ'!B648</f>
        <v>0</v>
      </c>
      <c r="C17" s="243">
        <f>+'[1]Podklady QZ'!C648</f>
        <v>0</v>
      </c>
      <c r="D17" s="244">
        <f>+'[1]Podklady QZ'!D648</f>
        <v>121</v>
      </c>
      <c r="E17" s="243">
        <f>+'[1]Podklady QZ'!E648</f>
        <v>0.78150229283730555</v>
      </c>
      <c r="F17" s="244">
        <f>+'[1]Podklady QZ'!F648</f>
        <v>88.4</v>
      </c>
      <c r="G17" s="74">
        <f>+'[1]Podklady QZ'!G648</f>
        <v>0.63530392537334879</v>
      </c>
      <c r="H17" s="244">
        <f>+'[1]Podklady QZ'!H648</f>
        <v>209.4</v>
      </c>
      <c r="I17" s="74">
        <f>+'[1]Podklady QZ'!I648</f>
        <v>0.68757634264549428</v>
      </c>
      <c r="J17" s="130"/>
      <c r="K17" s="305"/>
      <c r="L17" s="130"/>
      <c r="M17" s="304"/>
    </row>
    <row r="18" spans="1:13" x14ac:dyDescent="0.2">
      <c r="A18" s="58" t="s">
        <v>39</v>
      </c>
      <c r="B18" s="226">
        <f>+'[1]Podklady QZ'!B649</f>
        <v>35954.660000000003</v>
      </c>
      <c r="C18" s="243">
        <f>+'[1]Podklady QZ'!C649</f>
        <v>0.64637273780211391</v>
      </c>
      <c r="D18" s="244">
        <f>+'[1]Podklady QZ'!D649</f>
        <v>9491.8410000000003</v>
      </c>
      <c r="E18" s="243">
        <f>+'[1]Podklady QZ'!E649</f>
        <v>0.26214998682737772</v>
      </c>
      <c r="F18" s="244">
        <f>+'[1]Podklady QZ'!F649</f>
        <v>8287</v>
      </c>
      <c r="G18" s="74">
        <f>+'[1]Podklady QZ'!G649</f>
        <v>0.20988243620347671</v>
      </c>
      <c r="H18" s="244">
        <f>+'[1]Podklady QZ'!H649</f>
        <v>53733.501000000004</v>
      </c>
      <c r="I18" s="74">
        <f>+'[1]Podklady QZ'!I649</f>
        <v>0.40918936172408199</v>
      </c>
      <c r="J18" s="130"/>
      <c r="K18" s="305"/>
      <c r="L18" s="130"/>
      <c r="M18" s="304"/>
    </row>
    <row r="19" spans="1:13" x14ac:dyDescent="0.2">
      <c r="A19" s="58" t="s">
        <v>38</v>
      </c>
      <c r="B19" s="226">
        <f>+'[1]Podklady QZ'!B650</f>
        <v>1221.114</v>
      </c>
      <c r="C19" s="243">
        <f>+'[1]Podklady QZ'!C650</f>
        <v>0.20118856577971828</v>
      </c>
      <c r="D19" s="244">
        <f>+'[1]Podklady QZ'!D650</f>
        <v>2092.5150000000003</v>
      </c>
      <c r="E19" s="243">
        <f>+'[1]Podklady QZ'!E650</f>
        <v>0.12607881722347819</v>
      </c>
      <c r="F19" s="244">
        <f>+'[1]Podklady QZ'!F650</f>
        <v>1771.038</v>
      </c>
      <c r="G19" s="74">
        <f>+'[1]Podklady QZ'!G650</f>
        <v>0.17681747945551768</v>
      </c>
      <c r="H19" s="244">
        <f>+'[1]Podklady QZ'!H650</f>
        <v>5084.6670000000004</v>
      </c>
      <c r="I19" s="74">
        <f>+'[1]Podklady QZ'!I650</f>
        <v>0.15557731638815589</v>
      </c>
      <c r="J19" s="130"/>
      <c r="K19" s="305"/>
      <c r="L19" s="130"/>
      <c r="M19" s="304"/>
    </row>
    <row r="20" spans="1:13" x14ac:dyDescent="0.2">
      <c r="A20" s="58" t="s">
        <v>37</v>
      </c>
      <c r="B20" s="226">
        <f>+'[1]Podklady QZ'!B651</f>
        <v>11271.262030501752</v>
      </c>
      <c r="C20" s="243">
        <f>+'[1]Podklady QZ'!C651</f>
        <v>4.4657288631428031E-2</v>
      </c>
      <c r="D20" s="244">
        <f>+'[1]Podklady QZ'!D651</f>
        <v>5752.3480530826664</v>
      </c>
      <c r="E20" s="243">
        <f>+'[1]Podklady QZ'!E651</f>
        <v>2.6229917534336636E-2</v>
      </c>
      <c r="F20" s="244">
        <f>+'[1]Podklady QZ'!F651</f>
        <v>8955.0736471539658</v>
      </c>
      <c r="G20" s="74">
        <f>+'[1]Podklady QZ'!G651</f>
        <v>3.1838654285008386E-2</v>
      </c>
      <c r="H20" s="244">
        <f>+'[1]Podklady QZ'!H651</f>
        <v>25978.683730738383</v>
      </c>
      <c r="I20" s="74">
        <f>+'[1]Podklady QZ'!I651</f>
        <v>3.4501906012835634E-2</v>
      </c>
      <c r="J20" s="130"/>
      <c r="K20" s="305"/>
      <c r="L20" s="130"/>
      <c r="M20" s="304"/>
    </row>
    <row r="21" spans="1:13" x14ac:dyDescent="0.2">
      <c r="A21" s="58" t="s">
        <v>36</v>
      </c>
      <c r="B21" s="226">
        <f>+'[1]Podklady QZ'!B652</f>
        <v>109246</v>
      </c>
      <c r="C21" s="243">
        <f>+'[1]Podklady QZ'!C652</f>
        <v>0.32661910713046621</v>
      </c>
      <c r="D21" s="244">
        <f>+'[1]Podklady QZ'!D652</f>
        <v>94150.85</v>
      </c>
      <c r="E21" s="243">
        <f>+'[1]Podklady QZ'!E652</f>
        <v>0.261219000936873</v>
      </c>
      <c r="F21" s="244">
        <f>+'[1]Podklady QZ'!F652</f>
        <v>89482.669999999984</v>
      </c>
      <c r="G21" s="74">
        <f>+'[1]Podklady QZ'!G652</f>
        <v>0.19567529478583229</v>
      </c>
      <c r="H21" s="244">
        <f>+'[1]Podklady QZ'!H652</f>
        <v>292879.52</v>
      </c>
      <c r="I21" s="74">
        <f>+'[1]Podklady QZ'!I652</f>
        <v>0.25419027315805565</v>
      </c>
      <c r="J21" s="130"/>
      <c r="K21" s="305"/>
      <c r="L21" s="130"/>
      <c r="M21" s="304"/>
    </row>
    <row r="22" spans="1:13" x14ac:dyDescent="0.2">
      <c r="A22" s="58" t="s">
        <v>3</v>
      </c>
      <c r="B22" s="226">
        <f>+'[1]Podklady QZ'!B653</f>
        <v>0</v>
      </c>
      <c r="C22" s="243">
        <f>+'[1]Podklady QZ'!C653</f>
        <v>0</v>
      </c>
      <c r="D22" s="244">
        <f>+'[1]Podklady QZ'!D653</f>
        <v>0</v>
      </c>
      <c r="E22" s="243">
        <f>+'[1]Podklady QZ'!E653</f>
        <v>0</v>
      </c>
      <c r="F22" s="244">
        <f>+'[1]Podklady QZ'!F653</f>
        <v>0</v>
      </c>
      <c r="G22" s="74">
        <f>+'[1]Podklady QZ'!G653</f>
        <v>0</v>
      </c>
      <c r="H22" s="244">
        <f>+'[1]Podklady QZ'!H653</f>
        <v>0</v>
      </c>
      <c r="I22" s="74">
        <f>+'[1]Podklady QZ'!I653</f>
        <v>0</v>
      </c>
      <c r="J22" s="130"/>
      <c r="K22" s="305"/>
      <c r="L22" s="130"/>
      <c r="M22" s="304"/>
    </row>
    <row r="23" spans="1:13" x14ac:dyDescent="0.2">
      <c r="A23" s="58" t="s">
        <v>35</v>
      </c>
      <c r="B23" s="226">
        <f>+'[1]Podklady QZ'!B654</f>
        <v>134.23499999999999</v>
      </c>
      <c r="C23" s="243">
        <f>+'[1]Podklady QZ'!C654</f>
        <v>2.3290801976738169E-2</v>
      </c>
      <c r="D23" s="244">
        <f>+'[1]Podklady QZ'!D654</f>
        <v>1222.1150000000002</v>
      </c>
      <c r="E23" s="243">
        <f>+'[1]Podklady QZ'!E654</f>
        <v>0.13843972270708704</v>
      </c>
      <c r="F23" s="244">
        <f>+'[1]Podklady QZ'!F654</f>
        <v>652.25400000000002</v>
      </c>
      <c r="G23" s="74">
        <f>+'[1]Podklady QZ'!G654</f>
        <v>9.3041255716171514E-2</v>
      </c>
      <c r="H23" s="244">
        <f>+'[1]Podklady QZ'!H654</f>
        <v>2008.6040000000003</v>
      </c>
      <c r="I23" s="74">
        <f>+'[1]Podklady QZ'!I654</f>
        <v>9.2984102786902029E-2</v>
      </c>
      <c r="J23" s="130"/>
      <c r="K23" s="305"/>
      <c r="L23" s="130"/>
      <c r="M23" s="304"/>
    </row>
    <row r="24" spans="1:13" x14ac:dyDescent="0.2">
      <c r="A24" s="228" t="s">
        <v>34</v>
      </c>
      <c r="B24" s="229">
        <f>+'[1]Podklady QZ'!B655</f>
        <v>302640.44596949825</v>
      </c>
      <c r="C24" s="230">
        <f>+'[1]Podklady QZ'!C655</f>
        <v>0.20008662168435568</v>
      </c>
      <c r="D24" s="231">
        <f>+'[1]Podklady QZ'!D655</f>
        <v>470566.74694691721</v>
      </c>
      <c r="E24" s="230">
        <f>+'[1]Podklady QZ'!E655</f>
        <v>0.19641782958935411</v>
      </c>
      <c r="F24" s="231">
        <f>+'[1]Podklady QZ'!F655</f>
        <v>527587.40735284612</v>
      </c>
      <c r="G24" s="230">
        <f>+'[1]Podklady QZ'!G655</f>
        <v>0.17563048926865213</v>
      </c>
      <c r="H24" s="231">
        <f>+'[1]Podklady QZ'!H655</f>
        <v>1300794.6002692615</v>
      </c>
      <c r="I24" s="230">
        <f>+'[1]Podklady QZ'!I655</f>
        <v>0.18818676966532558</v>
      </c>
      <c r="J24" s="130"/>
      <c r="K24" s="305"/>
      <c r="L24" s="130"/>
      <c r="M24" s="176"/>
    </row>
    <row r="25" spans="1:13" ht="13.5" customHeight="1" x14ac:dyDescent="0.2">
      <c r="A25" s="307" t="s">
        <v>212</v>
      </c>
      <c r="B25" s="214">
        <f>+'[1]Podklady QZ'!B656</f>
        <v>596195.3955756647</v>
      </c>
      <c r="C25" s="201">
        <f>+'[1]Podklady QZ'!C656</f>
        <v>0.12380724431933529</v>
      </c>
      <c r="D25" s="64">
        <f>+'[1]Podklady QZ'!D656</f>
        <v>816395.22430835792</v>
      </c>
      <c r="E25" s="201">
        <f>+'[1]Podklady QZ'!E656</f>
        <v>0.11468401417119599</v>
      </c>
      <c r="F25" s="64">
        <f>+'[1]Podklady QZ'!F656</f>
        <v>903493.61851347552</v>
      </c>
      <c r="G25" s="201">
        <f>+'[1]Podklady QZ'!G656</f>
        <v>0.10175413371927726</v>
      </c>
      <c r="H25" s="64">
        <f>+'[1]Podklady QZ'!H656</f>
        <v>2316084.2383974981</v>
      </c>
      <c r="I25" s="201">
        <f>+'[1]Podklady QZ'!I656</f>
        <v>0.11127880727627154</v>
      </c>
      <c r="J25" s="130"/>
      <c r="K25" s="130"/>
      <c r="L25" s="130"/>
      <c r="M25" s="130"/>
    </row>
    <row r="26" spans="1:13" ht="12.75" customHeight="1" x14ac:dyDescent="0.2">
      <c r="A26" s="58" t="s">
        <v>29</v>
      </c>
      <c r="B26" s="226">
        <f>+'[1]Podklady QZ'!B657</f>
        <v>440827.25799999997</v>
      </c>
      <c r="C26" s="74">
        <f>+'[1]Podklady QZ'!C657</f>
        <v>0.28475611847782106</v>
      </c>
      <c r="D26" s="34">
        <f>+'[1]Podklady QZ'!D657</f>
        <v>579386.20699999994</v>
      </c>
      <c r="E26" s="74">
        <f>+'[1]Podklady QZ'!E657</f>
        <v>0.28151720263507529</v>
      </c>
      <c r="F26" s="34">
        <f>+'[1]Podklady QZ'!F657</f>
        <v>622200.6</v>
      </c>
      <c r="G26" s="74">
        <f>+'[1]Podklady QZ'!G657</f>
        <v>0.27071242606485618</v>
      </c>
      <c r="H26" s="34">
        <f>+'[1]Podklady QZ'!H657</f>
        <v>1642414.0649999999</v>
      </c>
      <c r="I26" s="74">
        <f>+'[1]Podklady QZ'!I657</f>
        <v>0.27816057611130512</v>
      </c>
      <c r="J26" s="130"/>
      <c r="K26" s="130"/>
      <c r="L26" s="130"/>
      <c r="M26" s="130"/>
    </row>
    <row r="27" spans="1:13" ht="12.75" customHeight="1" x14ac:dyDescent="0.2">
      <c r="A27" s="58" t="s">
        <v>0</v>
      </c>
      <c r="B27" s="226">
        <f>+'[1]Podklady QZ'!B658</f>
        <v>11148.5</v>
      </c>
      <c r="C27" s="243">
        <f>+'[1]Podklady QZ'!C658</f>
        <v>8.770983595809978E-2</v>
      </c>
      <c r="D27" s="244">
        <f>+'[1]Podklady QZ'!D658</f>
        <v>18694.2</v>
      </c>
      <c r="E27" s="243">
        <f>+'[1]Podklady QZ'!E658</f>
        <v>9.310614912320761E-2</v>
      </c>
      <c r="F27" s="244">
        <f>+'[1]Podklady QZ'!F658</f>
        <v>16486.849999999999</v>
      </c>
      <c r="G27" s="74">
        <f>+'[1]Podklady QZ'!G658</f>
        <v>7.3712384339144385E-2</v>
      </c>
      <c r="H27" s="244">
        <f>+'[1]Podklady QZ'!H658</f>
        <v>46329.55</v>
      </c>
      <c r="I27" s="74">
        <f>+'[1]Podklady QZ'!I658</f>
        <v>8.3998070843094574E-2</v>
      </c>
      <c r="J27" s="130"/>
      <c r="K27" s="130"/>
      <c r="L27" s="130"/>
      <c r="M27" s="130"/>
    </row>
    <row r="28" spans="1:13" ht="12.75" customHeight="1" x14ac:dyDescent="0.2">
      <c r="A28" s="58" t="s">
        <v>1</v>
      </c>
      <c r="B28" s="226">
        <f>+'[1]Podklady QZ'!B659</f>
        <v>1493.4</v>
      </c>
      <c r="C28" s="243">
        <f>+'[1]Podklady QZ'!C659</f>
        <v>3.8484593496753108E-2</v>
      </c>
      <c r="D28" s="244">
        <f>+'[1]Podklady QZ'!D659</f>
        <v>2479.6</v>
      </c>
      <c r="E28" s="243">
        <f>+'[1]Podklady QZ'!E659</f>
        <v>3.716365141897824E-2</v>
      </c>
      <c r="F28" s="244">
        <f>+'[1]Podklady QZ'!F659</f>
        <v>3147.51</v>
      </c>
      <c r="G28" s="74">
        <f>+'[1]Podklady QZ'!G659</f>
        <v>3.5881930299215582E-2</v>
      </c>
      <c r="H28" s="244">
        <f>+'[1]Podklady QZ'!H659</f>
        <v>7120.51</v>
      </c>
      <c r="I28" s="74">
        <f>+'[1]Podklady QZ'!I659</f>
        <v>3.6847102906359612E-2</v>
      </c>
      <c r="J28" s="130"/>
      <c r="K28" s="130"/>
      <c r="L28" s="130"/>
      <c r="M28" s="130"/>
    </row>
    <row r="29" spans="1:13" ht="12.75" customHeight="1" x14ac:dyDescent="0.2">
      <c r="A29" s="58" t="s">
        <v>2</v>
      </c>
      <c r="B29" s="226">
        <f>+'[1]Podklady QZ'!B660</f>
        <v>13380.39</v>
      </c>
      <c r="C29" s="243">
        <f>+'[1]Podklady QZ'!C660</f>
        <v>0.47251060734206413</v>
      </c>
      <c r="D29" s="244">
        <f>+'[1]Podklady QZ'!D660</f>
        <v>22426.639999999999</v>
      </c>
      <c r="E29" s="243">
        <f>+'[1]Podklady QZ'!E660</f>
        <v>0.47833638049184646</v>
      </c>
      <c r="F29" s="244">
        <f>+'[1]Podklady QZ'!F660</f>
        <v>19740.599999999999</v>
      </c>
      <c r="G29" s="74">
        <f>+'[1]Podklady QZ'!G660</f>
        <v>0.38314516088492506</v>
      </c>
      <c r="H29" s="244">
        <f>+'[1]Podklady QZ'!H660</f>
        <v>55547.63</v>
      </c>
      <c r="I29" s="74">
        <f>+'[1]Podklady QZ'!I660</f>
        <v>0.4383326732942659</v>
      </c>
      <c r="J29" s="130"/>
      <c r="K29" s="130"/>
      <c r="L29" s="130"/>
    </row>
    <row r="30" spans="1:13" x14ac:dyDescent="0.2">
      <c r="A30" s="58" t="s">
        <v>6</v>
      </c>
      <c r="B30" s="226">
        <f>+'[1]Podklady QZ'!B661</f>
        <v>2725.9169999999999</v>
      </c>
      <c r="C30" s="243">
        <f>+'[1]Podklady QZ'!C661</f>
        <v>0.15792580215975613</v>
      </c>
      <c r="D30" s="244">
        <f>+'[1]Podklady QZ'!D661</f>
        <v>2107.9760000000001</v>
      </c>
      <c r="E30" s="243">
        <f>+'[1]Podklady QZ'!E661</f>
        <v>0.1046973591032162</v>
      </c>
      <c r="F30" s="244">
        <f>+'[1]Podklady QZ'!F661</f>
        <v>2339.0940000000001</v>
      </c>
      <c r="G30" s="74">
        <f>+'[1]Podklady QZ'!G661</f>
        <v>9.0764830402505117E-2</v>
      </c>
      <c r="H30" s="244">
        <f>+'[1]Podklady QZ'!H661</f>
        <v>7172.9870000000001</v>
      </c>
      <c r="I30" s="74">
        <f>+'[1]Podklady QZ'!I661</f>
        <v>0.11355831778744113</v>
      </c>
      <c r="J30" s="130"/>
      <c r="K30" s="130"/>
      <c r="L30" s="130"/>
    </row>
    <row r="31" spans="1:13" x14ac:dyDescent="0.2">
      <c r="A31" s="58" t="s">
        <v>28</v>
      </c>
      <c r="B31" s="226">
        <f>+'[1]Podklady QZ'!B662</f>
        <v>77214.578794900648</v>
      </c>
      <c r="C31" s="243">
        <f>+'[1]Podklady QZ'!C662</f>
        <v>4.1732995848194211E-2</v>
      </c>
      <c r="D31" s="244">
        <f>+'[1]Podklady QZ'!D662</f>
        <v>114905.92018204539</v>
      </c>
      <c r="E31" s="243">
        <f>+'[1]Podklady QZ'!E662</f>
        <v>4.0424260918794842E-2</v>
      </c>
      <c r="F31" s="244">
        <f>+'[1]Podklady QZ'!F662</f>
        <v>143888.99108408429</v>
      </c>
      <c r="G31" s="74">
        <f>+'[1]Podklady QZ'!G662</f>
        <v>3.8545180826244523E-2</v>
      </c>
      <c r="H31" s="244">
        <f>+'[1]Podklady QZ'!H662</f>
        <v>336009.49006103037</v>
      </c>
      <c r="I31" s="74">
        <f>+'[1]Podklady QZ'!I662</f>
        <v>3.9879122722895607E-2</v>
      </c>
      <c r="J31" s="130"/>
      <c r="K31" s="130"/>
      <c r="L31" s="130"/>
    </row>
    <row r="32" spans="1:13" x14ac:dyDescent="0.2">
      <c r="A32" s="58" t="s">
        <v>5</v>
      </c>
      <c r="B32" s="226">
        <f>+'[1]Podklady QZ'!B663</f>
        <v>46774.35778076412</v>
      </c>
      <c r="C32" s="243">
        <f>+'[1]Podklady QZ'!C663</f>
        <v>4.2623777246221559E-2</v>
      </c>
      <c r="D32" s="244">
        <f>+'[1]Podklady QZ'!D663</f>
        <v>72817.740126312565</v>
      </c>
      <c r="E32" s="243">
        <f>+'[1]Podklady QZ'!E663</f>
        <v>4.2689889670224176E-2</v>
      </c>
      <c r="F32" s="244">
        <f>+'[1]Podklady QZ'!F663</f>
        <v>91721.552429391275</v>
      </c>
      <c r="G32" s="74">
        <f>+'[1]Podklady QZ'!G663</f>
        <v>4.1211550818298144E-2</v>
      </c>
      <c r="H32" s="244">
        <f>+'[1]Podklady QZ'!H663</f>
        <v>211313.65033646795</v>
      </c>
      <c r="I32" s="74">
        <f>+'[1]Podklady QZ'!I663</f>
        <v>4.2021177354398837E-2</v>
      </c>
      <c r="J32" s="130"/>
      <c r="K32" s="130"/>
      <c r="L32" s="130"/>
    </row>
    <row r="33" spans="1:12" ht="12.75" thickBot="1" x14ac:dyDescent="0.25">
      <c r="A33" s="59" t="s">
        <v>3</v>
      </c>
      <c r="B33" s="227">
        <f>+'[1]Podklady QZ'!B664</f>
        <v>2630.9939999999997</v>
      </c>
      <c r="C33" s="75">
        <f>+'[1]Podklady QZ'!C664</f>
        <v>2.4281432242670306E-2</v>
      </c>
      <c r="D33" s="44">
        <f>+'[1]Podklady QZ'!D664</f>
        <v>3576.9410000000003</v>
      </c>
      <c r="E33" s="75">
        <f>+'[1]Podklady QZ'!E664</f>
        <v>2.0117275697098293E-2</v>
      </c>
      <c r="F33" s="44">
        <f>+'[1]Podklady QZ'!F664</f>
        <v>3968.4209999999998</v>
      </c>
      <c r="G33" s="75">
        <f>+'[1]Podklady QZ'!G664</f>
        <v>1.6995244363160297E-2</v>
      </c>
      <c r="H33" s="44">
        <f>+'[1]Podklady QZ'!H664</f>
        <v>10176.356</v>
      </c>
      <c r="I33" s="75">
        <f>+'[1]Podklady QZ'!I664</f>
        <v>1.9582702701184038E-2</v>
      </c>
      <c r="J33" s="130"/>
      <c r="K33" s="130"/>
      <c r="L33" s="130"/>
    </row>
    <row r="34" spans="1:12" ht="15" customHeight="1" x14ac:dyDescent="0.2">
      <c r="A34" s="308" t="s">
        <v>267</v>
      </c>
      <c r="B34" s="308"/>
      <c r="C34" s="308"/>
      <c r="D34" s="308"/>
      <c r="E34" s="309"/>
      <c r="F34" s="14"/>
      <c r="H34" s="13"/>
      <c r="I34" s="4" t="s">
        <v>87</v>
      </c>
    </row>
    <row r="35" spans="1:12" x14ac:dyDescent="0.2">
      <c r="A35" s="121"/>
      <c r="B35" s="121"/>
      <c r="C35" s="121"/>
      <c r="D35" s="121"/>
    </row>
    <row r="36" spans="1:12" x14ac:dyDescent="0.2">
      <c r="B36" s="130"/>
      <c r="D36" s="130"/>
      <c r="F36" s="130"/>
      <c r="G36" s="187" t="s">
        <v>192</v>
      </c>
      <c r="H36" s="232">
        <f>+'[1]Podklady QZ'!L633</f>
        <v>0.10777637395139368</v>
      </c>
    </row>
    <row r="37" spans="1:12" x14ac:dyDescent="0.2">
      <c r="B37" s="130"/>
      <c r="C37" s="130"/>
      <c r="D37" s="130"/>
      <c r="E37" s="130"/>
      <c r="F37" s="130"/>
      <c r="G37" s="187" t="s">
        <v>190</v>
      </c>
      <c r="H37" s="232">
        <f>+'[1]Podklady QZ'!L634</f>
        <v>0.18526881077254148</v>
      </c>
    </row>
    <row r="38" spans="1:12" x14ac:dyDescent="0.2">
      <c r="B38" s="130"/>
      <c r="C38" s="130"/>
      <c r="D38" s="130"/>
      <c r="E38" s="130"/>
      <c r="F38" s="130"/>
      <c r="G38" s="187" t="s">
        <v>191</v>
      </c>
      <c r="H38" s="232">
        <f>+'[1]Podklady QZ'!L635</f>
        <v>0.23011227676784402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{A17E9A48-DE9A-4138-B7E1-4F5A0FEECEFC}</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{C56CFCF6-5885-42C5-8EC5-B159B3EF14C9}</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A17E9A48-DE9A-4138-B7E1-4F5A0FEECEFC}">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C56CFCF6-5885-42C5-8EC5-B159B3EF14C9}">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L34" sqref="L34"/>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235</v>
      </c>
      <c r="I1" s="113" t="str">
        <f>Obsah!$A$1</f>
        <v>IV. čtvrtletí 2018</v>
      </c>
    </row>
    <row r="2" spans="1:15" ht="18.75" x14ac:dyDescent="0.3">
      <c r="A2" s="167"/>
      <c r="B2" s="181" t="str">
        <f>+B4</f>
        <v>Říjen</v>
      </c>
      <c r="C2" s="181" t="str">
        <f>+D4</f>
        <v>Listopad</v>
      </c>
      <c r="D2" s="181" t="str">
        <f>+F4</f>
        <v>Prosinec</v>
      </c>
      <c r="I2" s="300"/>
    </row>
    <row r="3" spans="1:15" ht="7.5" customHeight="1" x14ac:dyDescent="0.2"/>
    <row r="4" spans="1:15" x14ac:dyDescent="0.2">
      <c r="A4" s="26"/>
      <c r="B4" s="368" t="str">
        <f>'[1]Podklady QZ'!B250:C250</f>
        <v>Říjen</v>
      </c>
      <c r="C4" s="370"/>
      <c r="D4" s="368" t="str">
        <f>'[1]Podklady QZ'!D250:E250</f>
        <v>Listopad</v>
      </c>
      <c r="E4" s="370"/>
      <c r="F4" s="368" t="str">
        <f>'[1]Podklady QZ'!F250:G250</f>
        <v>Prosinec</v>
      </c>
      <c r="G4" s="369"/>
      <c r="H4" s="368" t="s">
        <v>7</v>
      </c>
      <c r="I4" s="369"/>
      <c r="M4" s="39"/>
      <c r="N4" s="91"/>
    </row>
    <row r="5" spans="1:15" x14ac:dyDescent="0.2">
      <c r="A5" s="24"/>
      <c r="B5" s="61" t="s">
        <v>53</v>
      </c>
      <c r="C5" s="61" t="s">
        <v>52</v>
      </c>
      <c r="D5" s="61" t="s">
        <v>53</v>
      </c>
      <c r="E5" s="61" t="s">
        <v>52</v>
      </c>
      <c r="F5" s="61" t="s">
        <v>53</v>
      </c>
      <c r="G5" s="311" t="s">
        <v>52</v>
      </c>
      <c r="H5" s="61" t="s">
        <v>53</v>
      </c>
      <c r="I5" s="311" t="s">
        <v>52</v>
      </c>
      <c r="J5" s="301"/>
      <c r="K5" s="301"/>
      <c r="L5" s="301"/>
      <c r="M5" s="301"/>
      <c r="N5" s="91"/>
    </row>
    <row r="6" spans="1:15" ht="13.5" x14ac:dyDescent="0.2">
      <c r="A6" s="306" t="s">
        <v>107</v>
      </c>
      <c r="B6" s="225">
        <f>'[1]Podklady QZ'!B357</f>
        <v>3159.48</v>
      </c>
      <c r="C6" s="202">
        <f>'[1]Podklady QZ'!C357</f>
        <v>7.4140570825466712E-2</v>
      </c>
      <c r="D6" s="203">
        <f>'[1]Podklady QZ'!D357</f>
        <v>3159.1010000000001</v>
      </c>
      <c r="E6" s="202">
        <f>'[1]Podklady QZ'!E357</f>
        <v>7.4091822256375672E-2</v>
      </c>
      <c r="F6" s="203">
        <f>'[1]Podklady QZ'!F357</f>
        <v>3158.6650000000004</v>
      </c>
      <c r="G6" s="202">
        <f>'[1]Podklady QZ'!G357</f>
        <v>7.4077841202337485E-2</v>
      </c>
      <c r="H6" s="203">
        <f>'[1]Podklady QZ'!H357</f>
        <v>3158.6650000000004</v>
      </c>
      <c r="I6" s="202">
        <f>'[1]Podklady QZ'!I357</f>
        <v>7.4077841202337485E-2</v>
      </c>
      <c r="J6" s="302"/>
      <c r="K6" s="303"/>
      <c r="L6" s="302"/>
      <c r="M6" s="303"/>
      <c r="N6" s="2"/>
    </row>
    <row r="7" spans="1:15" x14ac:dyDescent="0.2">
      <c r="A7" s="307" t="s">
        <v>106</v>
      </c>
      <c r="B7" s="225">
        <f>'[1]Podklady QZ'!B358</f>
        <v>1373511.3563959999</v>
      </c>
      <c r="C7" s="202">
        <f>'[1]Podklady QZ'!C358</f>
        <v>0.10558822473905069</v>
      </c>
      <c r="D7" s="203">
        <f>'[1]Podklady QZ'!D358</f>
        <v>1508637.7838720002</v>
      </c>
      <c r="E7" s="202">
        <f>'[1]Podklady QZ'!E358</f>
        <v>9.0841985463443825E-2</v>
      </c>
      <c r="F7" s="203">
        <f>'[1]Podklady QZ'!F358</f>
        <v>1622472.1078320006</v>
      </c>
      <c r="G7" s="202">
        <f>'[1]Podklady QZ'!G358</f>
        <v>8.129335254023394E-2</v>
      </c>
      <c r="H7" s="203">
        <f>'[1]Podklady QZ'!H358</f>
        <v>4504621.2481000004</v>
      </c>
      <c r="I7" s="202">
        <f>'[1]Podklady QZ'!I358</f>
        <v>9.0867158969455686E-2</v>
      </c>
      <c r="J7" s="302"/>
      <c r="K7" s="302"/>
      <c r="L7" s="302"/>
      <c r="M7" s="303"/>
      <c r="N7" s="2"/>
    </row>
    <row r="8" spans="1:15" x14ac:dyDescent="0.2">
      <c r="A8" s="307" t="s">
        <v>194</v>
      </c>
      <c r="B8" s="214">
        <f>'[1]Podklady QZ'!B359</f>
        <v>294845.82239599997</v>
      </c>
      <c r="C8" s="201">
        <f>'[1]Podklady QZ'!C359</f>
        <v>4.3887837965786221E-2</v>
      </c>
      <c r="D8" s="64">
        <f>'[1]Podklady QZ'!D359</f>
        <v>409711.81287200004</v>
      </c>
      <c r="E8" s="201">
        <f>'[1]Podklady QZ'!E359</f>
        <v>4.2025664387466598E-2</v>
      </c>
      <c r="F8" s="64">
        <f>'[1]Podklady QZ'!F359</f>
        <v>500385.41283199989</v>
      </c>
      <c r="G8" s="201">
        <f>'[1]Podklady QZ'!G359</f>
        <v>4.115459168809707E-2</v>
      </c>
      <c r="H8" s="64">
        <f>'[1]Podklady QZ'!H359</f>
        <v>1204943.0480999998</v>
      </c>
      <c r="I8" s="201">
        <f>'[1]Podklady QZ'!I359</f>
        <v>4.2092712019373646E-2</v>
      </c>
      <c r="J8" s="130"/>
      <c r="K8" s="130"/>
      <c r="L8" s="130"/>
      <c r="M8" s="304"/>
      <c r="N8" s="176"/>
      <c r="O8" s="176"/>
    </row>
    <row r="9" spans="1:15" x14ac:dyDescent="0.2">
      <c r="A9" s="58" t="s">
        <v>44</v>
      </c>
      <c r="B9" s="226">
        <f>'[1]Podklady QZ'!B360</f>
        <v>39270.358</v>
      </c>
      <c r="C9" s="74">
        <f>'[1]Podklady QZ'!C360</f>
        <v>9.4018167874489841E-2</v>
      </c>
      <c r="D9" s="34">
        <f>'[1]Podklady QZ'!D360</f>
        <v>38254.873000000007</v>
      </c>
      <c r="E9" s="74">
        <f>'[1]Podklady QZ'!E360</f>
        <v>6.3659037329948168E-2</v>
      </c>
      <c r="F9" s="34">
        <f>'[1]Podklady QZ'!F360</f>
        <v>34924.246999999996</v>
      </c>
      <c r="G9" s="74">
        <f>'[1]Podklady QZ'!G360</f>
        <v>4.7798468530599936E-2</v>
      </c>
      <c r="H9" s="34">
        <f>'[1]Podklady QZ'!H360</f>
        <v>112449.478</v>
      </c>
      <c r="I9" s="74">
        <f>'[1]Podklady QZ'!I360</f>
        <v>6.4283324893285185E-2</v>
      </c>
      <c r="J9" s="130"/>
      <c r="K9" s="305"/>
      <c r="L9" s="130"/>
      <c r="M9" s="304"/>
    </row>
    <row r="10" spans="1:15" x14ac:dyDescent="0.2">
      <c r="A10" s="58" t="s">
        <v>43</v>
      </c>
      <c r="B10" s="226">
        <f>'[1]Podklady QZ'!B361</f>
        <v>737</v>
      </c>
      <c r="C10" s="243">
        <f>'[1]Podklady QZ'!C361</f>
        <v>1.5826862966725492E-2</v>
      </c>
      <c r="D10" s="244">
        <f>'[1]Podklady QZ'!D361</f>
        <v>660</v>
      </c>
      <c r="E10" s="243">
        <f>'[1]Podklady QZ'!E361</f>
        <v>1.1897820436471545E-2</v>
      </c>
      <c r="F10" s="244">
        <f>'[1]Podklady QZ'!F361</f>
        <v>905</v>
      </c>
      <c r="G10" s="74">
        <f>'[1]Podklady QZ'!G361</f>
        <v>1.3850635118195048E-2</v>
      </c>
      <c r="H10" s="244">
        <f>'[1]Podklady QZ'!H361</f>
        <v>2302</v>
      </c>
      <c r="I10" s="74">
        <f>'[1]Podklady QZ'!I361</f>
        <v>1.3753242818395057E-2</v>
      </c>
      <c r="J10" s="130"/>
      <c r="K10" s="305"/>
      <c r="L10" s="130"/>
      <c r="M10" s="304"/>
    </row>
    <row r="11" spans="1:15" x14ac:dyDescent="0.2">
      <c r="A11" s="58" t="s">
        <v>42</v>
      </c>
      <c r="B11" s="226">
        <f>'[1]Podklady QZ'!B362</f>
        <v>0</v>
      </c>
      <c r="C11" s="243">
        <f>'[1]Podklady QZ'!C362</f>
        <v>0</v>
      </c>
      <c r="D11" s="244">
        <f>'[1]Podklady QZ'!D362</f>
        <v>0</v>
      </c>
      <c r="E11" s="243">
        <f>'[1]Podklady QZ'!E362</f>
        <v>0</v>
      </c>
      <c r="F11" s="244">
        <f>'[1]Podklady QZ'!F362</f>
        <v>0</v>
      </c>
      <c r="G11" s="74">
        <f>'[1]Podklady QZ'!G362</f>
        <v>0</v>
      </c>
      <c r="H11" s="244">
        <f>'[1]Podklady QZ'!H362</f>
        <v>0</v>
      </c>
      <c r="I11" s="74">
        <f>'[1]Podklady QZ'!I362</f>
        <v>0</v>
      </c>
      <c r="J11" s="130"/>
      <c r="K11" s="305"/>
      <c r="L11" s="130"/>
      <c r="M11" s="304"/>
    </row>
    <row r="12" spans="1:15" x14ac:dyDescent="0.2">
      <c r="A12" s="58" t="s">
        <v>70</v>
      </c>
      <c r="B12" s="226">
        <f>'[1]Podklady QZ'!B363</f>
        <v>0</v>
      </c>
      <c r="C12" s="243">
        <f>'[1]Podklady QZ'!C363</f>
        <v>0</v>
      </c>
      <c r="D12" s="244">
        <f>'[1]Podklady QZ'!D363</f>
        <v>0</v>
      </c>
      <c r="E12" s="243">
        <f>'[1]Podklady QZ'!E363</f>
        <v>0</v>
      </c>
      <c r="F12" s="244">
        <f>'[1]Podklady QZ'!F363</f>
        <v>0</v>
      </c>
      <c r="G12" s="74">
        <f>'[1]Podklady QZ'!G363</f>
        <v>0</v>
      </c>
      <c r="H12" s="244">
        <f>'[1]Podklady QZ'!H363</f>
        <v>0</v>
      </c>
      <c r="I12" s="74">
        <f>'[1]Podklady QZ'!I363</f>
        <v>0</v>
      </c>
      <c r="J12" s="130"/>
      <c r="K12" s="305"/>
      <c r="L12" s="130"/>
      <c r="M12" s="304"/>
    </row>
    <row r="13" spans="1:15" x14ac:dyDescent="0.2">
      <c r="A13" s="58" t="s">
        <v>71</v>
      </c>
      <c r="B13" s="226">
        <f>'[1]Podklady QZ'!B364</f>
        <v>428.84</v>
      </c>
      <c r="C13" s="243">
        <f>'[1]Podklady QZ'!C364</f>
        <v>0.64564306856607756</v>
      </c>
      <c r="D13" s="244">
        <f>'[1]Podklady QZ'!D364</f>
        <v>378.01</v>
      </c>
      <c r="E13" s="243">
        <f>'[1]Podklady QZ'!E364</f>
        <v>0.46234269450597298</v>
      </c>
      <c r="F13" s="244">
        <f>'[1]Podklady QZ'!F364</f>
        <v>358.12</v>
      </c>
      <c r="G13" s="74">
        <f>'[1]Podklady QZ'!G364</f>
        <v>0.30817579754643465</v>
      </c>
      <c r="H13" s="244">
        <f>'[1]Podklady QZ'!H364</f>
        <v>1164.9699999999998</v>
      </c>
      <c r="I13" s="74">
        <f>'[1]Podklady QZ'!I364</f>
        <v>0.44063109074700046</v>
      </c>
      <c r="J13" s="130"/>
      <c r="K13" s="305"/>
      <c r="L13" s="130"/>
      <c r="M13" s="304"/>
    </row>
    <row r="14" spans="1:15" x14ac:dyDescent="0.2">
      <c r="A14" s="58" t="s">
        <v>72</v>
      </c>
      <c r="B14" s="226">
        <f>'[1]Podklady QZ'!B365</f>
        <v>3</v>
      </c>
      <c r="C14" s="243">
        <f>'[1]Podklady QZ'!C365</f>
        <v>8.3986562150055982E-2</v>
      </c>
      <c r="D14" s="244">
        <f>'[1]Podklady QZ'!D365</f>
        <v>1</v>
      </c>
      <c r="E14" s="243">
        <f>'[1]Podklady QZ'!E365</f>
        <v>0.13071895424836602</v>
      </c>
      <c r="F14" s="244">
        <f>'[1]Podklady QZ'!F365</f>
        <v>1</v>
      </c>
      <c r="G14" s="74">
        <f>'[1]Podklady QZ'!G365</f>
        <v>0.1718213058419244</v>
      </c>
      <c r="H14" s="244">
        <f>'[1]Podklady QZ'!H365</f>
        <v>5</v>
      </c>
      <c r="I14" s="74">
        <f>'[1]Podklady QZ'!I365</f>
        <v>0.10164667615368979</v>
      </c>
      <c r="J14" s="130"/>
      <c r="K14" s="305"/>
      <c r="L14" s="130"/>
      <c r="M14" s="304"/>
    </row>
    <row r="15" spans="1:15" x14ac:dyDescent="0.2">
      <c r="A15" s="58" t="s">
        <v>41</v>
      </c>
      <c r="B15" s="226">
        <f>'[1]Podklady QZ'!B366</f>
        <v>201602.16800000001</v>
      </c>
      <c r="C15" s="243">
        <f>'[1]Podklady QZ'!C366</f>
        <v>6.2176084779219598E-2</v>
      </c>
      <c r="D15" s="244">
        <f>'[1]Podklady QZ'!D366</f>
        <v>292709.772</v>
      </c>
      <c r="E15" s="243">
        <f>'[1]Podklady QZ'!E366</f>
        <v>6.165093703807354E-2</v>
      </c>
      <c r="F15" s="244">
        <f>'[1]Podklady QZ'!F366</f>
        <v>365641.67799999996</v>
      </c>
      <c r="G15" s="74">
        <f>'[1]Podklady QZ'!G366</f>
        <v>6.3031691736303436E-2</v>
      </c>
      <c r="H15" s="244">
        <f>'[1]Podklady QZ'!H366</f>
        <v>859953.61800000002</v>
      </c>
      <c r="I15" s="74">
        <f>'[1]Podklady QZ'!I366</f>
        <v>6.2355182872363919E-2</v>
      </c>
      <c r="J15" s="130"/>
      <c r="K15" s="305"/>
      <c r="L15" s="130"/>
      <c r="M15" s="304"/>
    </row>
    <row r="16" spans="1:15" x14ac:dyDescent="0.2">
      <c r="A16" s="58" t="s">
        <v>84</v>
      </c>
      <c r="B16" s="226">
        <f>'[1]Podklady QZ'!B367</f>
        <v>0</v>
      </c>
      <c r="C16" s="243">
        <f>'[1]Podklady QZ'!C367</f>
        <v>0</v>
      </c>
      <c r="D16" s="244">
        <f>'[1]Podklady QZ'!D367</f>
        <v>0</v>
      </c>
      <c r="E16" s="243">
        <f>'[1]Podklady QZ'!E367</f>
        <v>0</v>
      </c>
      <c r="F16" s="244">
        <f>'[1]Podklady QZ'!F367</f>
        <v>0</v>
      </c>
      <c r="G16" s="74">
        <f>'[1]Podklady QZ'!G367</f>
        <v>0</v>
      </c>
      <c r="H16" s="244">
        <f>'[1]Podklady QZ'!H367</f>
        <v>0</v>
      </c>
      <c r="I16" s="74">
        <f>'[1]Podklady QZ'!I367</f>
        <v>0</v>
      </c>
      <c r="J16" s="130"/>
      <c r="K16" s="305"/>
      <c r="L16" s="130"/>
      <c r="M16" s="304"/>
    </row>
    <row r="17" spans="1:13" x14ac:dyDescent="0.2">
      <c r="A17" s="58" t="s">
        <v>40</v>
      </c>
      <c r="B17" s="226">
        <f>'[1]Podklady QZ'!B368</f>
        <v>0</v>
      </c>
      <c r="C17" s="243">
        <f>'[1]Podklady QZ'!C368</f>
        <v>0</v>
      </c>
      <c r="D17" s="244">
        <f>'[1]Podklady QZ'!D368</f>
        <v>0</v>
      </c>
      <c r="E17" s="243">
        <f>'[1]Podklady QZ'!E368</f>
        <v>0</v>
      </c>
      <c r="F17" s="244">
        <f>'[1]Podklady QZ'!F368</f>
        <v>0</v>
      </c>
      <c r="G17" s="74">
        <f>'[1]Podklady QZ'!G368</f>
        <v>0</v>
      </c>
      <c r="H17" s="244">
        <f>'[1]Podklady QZ'!H368</f>
        <v>0</v>
      </c>
      <c r="I17" s="74">
        <f>'[1]Podklady QZ'!I368</f>
        <v>0</v>
      </c>
      <c r="J17" s="130"/>
      <c r="K17" s="305"/>
      <c r="L17" s="130"/>
      <c r="M17" s="304"/>
    </row>
    <row r="18" spans="1:13" x14ac:dyDescent="0.2">
      <c r="A18" s="58" t="s">
        <v>39</v>
      </c>
      <c r="B18" s="226">
        <f>'[1]Podklady QZ'!B369</f>
        <v>0</v>
      </c>
      <c r="C18" s="243">
        <f>'[1]Podklady QZ'!C369</f>
        <v>0</v>
      </c>
      <c r="D18" s="244">
        <f>'[1]Podklady QZ'!D369</f>
        <v>0</v>
      </c>
      <c r="E18" s="243">
        <f>'[1]Podklady QZ'!E369</f>
        <v>0</v>
      </c>
      <c r="F18" s="244">
        <f>'[1]Podklady QZ'!F369</f>
        <v>0</v>
      </c>
      <c r="G18" s="74">
        <f>'[1]Podklady QZ'!G369</f>
        <v>0</v>
      </c>
      <c r="H18" s="244">
        <f>'[1]Podklady QZ'!H369</f>
        <v>0</v>
      </c>
      <c r="I18" s="74">
        <f>'[1]Podklady QZ'!I369</f>
        <v>0</v>
      </c>
      <c r="J18" s="130"/>
      <c r="K18" s="305"/>
      <c r="L18" s="130"/>
      <c r="M18" s="304"/>
    </row>
    <row r="19" spans="1:13" x14ac:dyDescent="0.2">
      <c r="A19" s="58" t="s">
        <v>38</v>
      </c>
      <c r="B19" s="226">
        <f>'[1]Podklady QZ'!B370</f>
        <v>0</v>
      </c>
      <c r="C19" s="243">
        <f>'[1]Podklady QZ'!C370</f>
        <v>0</v>
      </c>
      <c r="D19" s="244">
        <f>'[1]Podklady QZ'!D370</f>
        <v>0</v>
      </c>
      <c r="E19" s="243">
        <f>'[1]Podklady QZ'!E370</f>
        <v>0</v>
      </c>
      <c r="F19" s="244">
        <f>'[1]Podklady QZ'!F370</f>
        <v>0</v>
      </c>
      <c r="G19" s="74">
        <f>'[1]Podklady QZ'!G370</f>
        <v>0</v>
      </c>
      <c r="H19" s="244">
        <f>'[1]Podklady QZ'!H370</f>
        <v>0</v>
      </c>
      <c r="I19" s="74">
        <f>'[1]Podklady QZ'!I370</f>
        <v>0</v>
      </c>
      <c r="J19" s="130"/>
      <c r="K19" s="305"/>
      <c r="L19" s="130"/>
      <c r="M19" s="304"/>
    </row>
    <row r="20" spans="1:13" x14ac:dyDescent="0.2">
      <c r="A20" s="58" t="s">
        <v>37</v>
      </c>
      <c r="B20" s="226">
        <f>'[1]Podklady QZ'!B371</f>
        <v>0</v>
      </c>
      <c r="C20" s="243">
        <f>'[1]Podklady QZ'!C371</f>
        <v>0</v>
      </c>
      <c r="D20" s="244">
        <f>'[1]Podklady QZ'!D371</f>
        <v>0</v>
      </c>
      <c r="E20" s="243">
        <f>'[1]Podklady QZ'!E371</f>
        <v>0</v>
      </c>
      <c r="F20" s="244">
        <f>'[1]Podklady QZ'!F371</f>
        <v>0</v>
      </c>
      <c r="G20" s="74">
        <f>'[1]Podklady QZ'!G371</f>
        <v>0</v>
      </c>
      <c r="H20" s="244">
        <f>'[1]Podklady QZ'!H371</f>
        <v>0</v>
      </c>
      <c r="I20" s="74">
        <f>'[1]Podklady QZ'!I371</f>
        <v>0</v>
      </c>
      <c r="J20" s="130"/>
      <c r="K20" s="305"/>
      <c r="L20" s="130"/>
      <c r="M20" s="304"/>
    </row>
    <row r="21" spans="1:13" x14ac:dyDescent="0.2">
      <c r="A21" s="58" t="s">
        <v>36</v>
      </c>
      <c r="B21" s="226">
        <f>'[1]Podklady QZ'!B372</f>
        <v>6304.8899999999994</v>
      </c>
      <c r="C21" s="243">
        <f>'[1]Podklady QZ'!C372</f>
        <v>1.8850095585703868E-2</v>
      </c>
      <c r="D21" s="244">
        <f>'[1]Podklady QZ'!D372</f>
        <v>7897.5899999999992</v>
      </c>
      <c r="E21" s="243">
        <f>'[1]Podklady QZ'!E372</f>
        <v>2.1911651032455241E-2</v>
      </c>
      <c r="F21" s="244">
        <f>'[1]Podklady QZ'!F372</f>
        <v>9036.66</v>
      </c>
      <c r="G21" s="74">
        <f>'[1]Podklady QZ'!G372</f>
        <v>1.9760821948868305E-2</v>
      </c>
      <c r="H21" s="244">
        <f>'[1]Podklady QZ'!H372</f>
        <v>23239.14</v>
      </c>
      <c r="I21" s="74">
        <f>'[1]Podklady QZ'!I372</f>
        <v>2.0169260536067175E-2</v>
      </c>
      <c r="J21" s="130"/>
      <c r="K21" s="305"/>
      <c r="L21" s="130"/>
      <c r="M21" s="304"/>
    </row>
    <row r="22" spans="1:13" x14ac:dyDescent="0.2">
      <c r="A22" s="58" t="s">
        <v>3</v>
      </c>
      <c r="B22" s="226">
        <f>'[1]Podklady QZ'!B373</f>
        <v>0</v>
      </c>
      <c r="C22" s="243">
        <f>'[1]Podklady QZ'!C373</f>
        <v>0</v>
      </c>
      <c r="D22" s="244">
        <f>'[1]Podklady QZ'!D373</f>
        <v>0</v>
      </c>
      <c r="E22" s="243">
        <f>'[1]Podklady QZ'!E373</f>
        <v>0</v>
      </c>
      <c r="F22" s="244">
        <f>'[1]Podklady QZ'!F373</f>
        <v>0</v>
      </c>
      <c r="G22" s="74">
        <f>'[1]Podklady QZ'!G373</f>
        <v>0</v>
      </c>
      <c r="H22" s="244">
        <f>'[1]Podklady QZ'!H373</f>
        <v>0</v>
      </c>
      <c r="I22" s="74">
        <f>'[1]Podklady QZ'!I373</f>
        <v>0</v>
      </c>
      <c r="J22" s="130"/>
      <c r="K22" s="305"/>
      <c r="L22" s="130"/>
      <c r="M22" s="304"/>
    </row>
    <row r="23" spans="1:13" x14ac:dyDescent="0.2">
      <c r="A23" s="58" t="s">
        <v>35</v>
      </c>
      <c r="B23" s="226">
        <f>'[1]Podklady QZ'!B374</f>
        <v>0</v>
      </c>
      <c r="C23" s="243">
        <f>'[1]Podklady QZ'!C374</f>
        <v>0</v>
      </c>
      <c r="D23" s="244">
        <f>'[1]Podklady QZ'!D374</f>
        <v>0</v>
      </c>
      <c r="E23" s="243">
        <f>'[1]Podklady QZ'!E374</f>
        <v>0</v>
      </c>
      <c r="F23" s="244">
        <f>'[1]Podklady QZ'!F374</f>
        <v>0</v>
      </c>
      <c r="G23" s="74">
        <f>'[1]Podklady QZ'!G374</f>
        <v>0</v>
      </c>
      <c r="H23" s="244">
        <f>'[1]Podklady QZ'!H374</f>
        <v>0</v>
      </c>
      <c r="I23" s="74">
        <f>'[1]Podklady QZ'!I374</f>
        <v>0</v>
      </c>
      <c r="J23" s="130"/>
      <c r="K23" s="305"/>
      <c r="L23" s="130"/>
      <c r="M23" s="304"/>
    </row>
    <row r="24" spans="1:13" x14ac:dyDescent="0.2">
      <c r="A24" s="228" t="s">
        <v>34</v>
      </c>
      <c r="B24" s="229">
        <f>'[1]Podklady QZ'!B375</f>
        <v>46499.566396000002</v>
      </c>
      <c r="C24" s="230">
        <f>'[1]Podklady QZ'!C375</f>
        <v>3.0742556964447283E-2</v>
      </c>
      <c r="D24" s="231">
        <f>'[1]Podklady QZ'!D375</f>
        <v>69810.567871999985</v>
      </c>
      <c r="E24" s="230">
        <f>'[1]Podklady QZ'!E375</f>
        <v>2.9139416061129651E-2</v>
      </c>
      <c r="F24" s="231">
        <f>'[1]Podklady QZ'!F375</f>
        <v>89518.707832</v>
      </c>
      <c r="G24" s="230">
        <f>'[1]Podklady QZ'!G375</f>
        <v>2.9800207958179701E-2</v>
      </c>
      <c r="H24" s="231">
        <f>'[1]Podklady QZ'!H375</f>
        <v>205828.84210000001</v>
      </c>
      <c r="I24" s="230">
        <f>'[1]Podklady QZ'!I375</f>
        <v>2.9777387522008064E-2</v>
      </c>
      <c r="J24" s="130"/>
      <c r="K24" s="305"/>
      <c r="L24" s="130"/>
      <c r="M24" s="176"/>
    </row>
    <row r="25" spans="1:13" ht="13.5" customHeight="1" x14ac:dyDescent="0.2">
      <c r="A25" s="307" t="s">
        <v>212</v>
      </c>
      <c r="B25" s="214">
        <f>'[1]Podklady QZ'!B376</f>
        <v>178231.96800000002</v>
      </c>
      <c r="C25" s="201">
        <f>'[1]Podklady QZ'!C376</f>
        <v>3.7012041641793336E-2</v>
      </c>
      <c r="D25" s="64">
        <f>'[1]Podklady QZ'!D376</f>
        <v>249819.57800000001</v>
      </c>
      <c r="E25" s="201">
        <f>'[1]Podklady QZ'!E376</f>
        <v>3.5093679103606307E-2</v>
      </c>
      <c r="F25" s="64">
        <f>'[1]Podklady QZ'!F376</f>
        <v>299404.93200000003</v>
      </c>
      <c r="G25" s="201">
        <f>'[1]Podklady QZ'!G376</f>
        <v>3.3719872351798713E-2</v>
      </c>
      <c r="H25" s="64">
        <f>'[1]Podklady QZ'!H376</f>
        <v>727456.47800000012</v>
      </c>
      <c r="I25" s="201">
        <f>'[1]Podklady QZ'!I376</f>
        <v>3.4951444284792958E-2</v>
      </c>
      <c r="J25" s="130"/>
      <c r="K25" s="130"/>
      <c r="L25" s="130"/>
      <c r="M25" s="130"/>
    </row>
    <row r="26" spans="1:13" ht="12.75" customHeight="1" x14ac:dyDescent="0.2">
      <c r="A26" s="58" t="s">
        <v>29</v>
      </c>
      <c r="B26" s="226">
        <f>'[1]Podklady QZ'!B377</f>
        <v>8605.0720000000001</v>
      </c>
      <c r="C26" s="74">
        <f>'[1]Podklady QZ'!C377</f>
        <v>5.5585194823460317E-3</v>
      </c>
      <c r="D26" s="34">
        <f>'[1]Podklady QZ'!D377</f>
        <v>13520.29</v>
      </c>
      <c r="E26" s="74">
        <f>'[1]Podklady QZ'!E377</f>
        <v>6.5693559384560609E-3</v>
      </c>
      <c r="F26" s="34">
        <f>'[1]Podklady QZ'!F377</f>
        <v>15822.263999999999</v>
      </c>
      <c r="G26" s="74">
        <f>'[1]Podklady QZ'!G377</f>
        <v>6.8840876612440358E-3</v>
      </c>
      <c r="H26" s="34">
        <f>'[1]Podklady QZ'!H377</f>
        <v>37947.626000000004</v>
      </c>
      <c r="I26" s="74">
        <f>'[1]Podklady QZ'!I377</f>
        <v>6.4268406701792008E-3</v>
      </c>
      <c r="J26" s="130"/>
      <c r="K26" s="130"/>
      <c r="L26" s="130"/>
      <c r="M26" s="130"/>
    </row>
    <row r="27" spans="1:13" ht="12.75" customHeight="1" x14ac:dyDescent="0.2">
      <c r="A27" s="58" t="s">
        <v>0</v>
      </c>
      <c r="B27" s="226">
        <f>'[1]Podklady QZ'!B378</f>
        <v>1459.8</v>
      </c>
      <c r="C27" s="243">
        <f>'[1]Podklady QZ'!C378</f>
        <v>1.1484847157163209E-2</v>
      </c>
      <c r="D27" s="244">
        <f>'[1]Podklady QZ'!D378</f>
        <v>2110.0300000000002</v>
      </c>
      <c r="E27" s="243">
        <f>'[1]Podklady QZ'!E378</f>
        <v>1.0508968976176664E-2</v>
      </c>
      <c r="F27" s="244">
        <f>'[1]Podklady QZ'!F378</f>
        <v>1629.06</v>
      </c>
      <c r="G27" s="74">
        <f>'[1]Podklady QZ'!G378</f>
        <v>7.2834954422176792E-3</v>
      </c>
      <c r="H27" s="244">
        <f>'[1]Podklady QZ'!H378</f>
        <v>5198.8899999999994</v>
      </c>
      <c r="I27" s="74">
        <f>'[1]Podklady QZ'!I378</f>
        <v>9.4258789590111677E-3</v>
      </c>
      <c r="J27" s="130"/>
      <c r="K27" s="130"/>
      <c r="L27" s="130"/>
      <c r="M27" s="130"/>
    </row>
    <row r="28" spans="1:13" ht="12.75" customHeight="1" x14ac:dyDescent="0.2">
      <c r="A28" s="58" t="s">
        <v>1</v>
      </c>
      <c r="B28" s="226">
        <f>'[1]Podklady QZ'!B379</f>
        <v>1450.643</v>
      </c>
      <c r="C28" s="243">
        <f>'[1]Podklady QZ'!C379</f>
        <v>3.7382754897489226E-2</v>
      </c>
      <c r="D28" s="244">
        <f>'[1]Podklady QZ'!D379</f>
        <v>2298.84</v>
      </c>
      <c r="E28" s="243">
        <f>'[1]Podklady QZ'!E379</f>
        <v>3.4454463795775103E-2</v>
      </c>
      <c r="F28" s="244">
        <f>'[1]Podklady QZ'!F379</f>
        <v>2693.2930000000001</v>
      </c>
      <c r="G28" s="74">
        <f>'[1]Podklady QZ'!G379</f>
        <v>3.0703810854092677E-2</v>
      </c>
      <c r="H28" s="244">
        <f>'[1]Podklady QZ'!H379</f>
        <v>6442.7759999999998</v>
      </c>
      <c r="I28" s="74">
        <f>'[1]Podklady QZ'!I379</f>
        <v>3.3339975686379759E-2</v>
      </c>
      <c r="J28" s="130"/>
      <c r="K28" s="130"/>
      <c r="L28" s="130"/>
      <c r="M28" s="130"/>
    </row>
    <row r="29" spans="1:13" ht="12.75" customHeight="1" x14ac:dyDescent="0.2">
      <c r="A29" s="58" t="s">
        <v>2</v>
      </c>
      <c r="B29" s="226">
        <f>'[1]Podklady QZ'!B380</f>
        <v>1370.97</v>
      </c>
      <c r="C29" s="243">
        <f>'[1]Podklady QZ'!C380</f>
        <v>4.8413975029707637E-2</v>
      </c>
      <c r="D29" s="244">
        <f>'[1]Podklady QZ'!D380</f>
        <v>1929.13</v>
      </c>
      <c r="E29" s="243">
        <f>'[1]Podklady QZ'!E380</f>
        <v>4.1146291272265295E-2</v>
      </c>
      <c r="F29" s="244">
        <f>'[1]Podklady QZ'!F380</f>
        <v>2211.25</v>
      </c>
      <c r="G29" s="74">
        <f>'[1]Podklady QZ'!G380</f>
        <v>4.2918135062094895E-2</v>
      </c>
      <c r="H29" s="244">
        <f>'[1]Podklady QZ'!H380</f>
        <v>5511.35</v>
      </c>
      <c r="I29" s="74">
        <f>'[1]Podklady QZ'!I380</f>
        <v>4.3490690403179266E-2</v>
      </c>
      <c r="J29" s="130"/>
      <c r="K29" s="130"/>
      <c r="L29" s="130"/>
    </row>
    <row r="30" spans="1:13" x14ac:dyDescent="0.2">
      <c r="A30" s="58" t="s">
        <v>6</v>
      </c>
      <c r="B30" s="226">
        <f>'[1]Podklady QZ'!B381</f>
        <v>750.37</v>
      </c>
      <c r="C30" s="243">
        <f>'[1]Podklady QZ'!C381</f>
        <v>4.3472631106015416E-2</v>
      </c>
      <c r="D30" s="244">
        <f>'[1]Podklady QZ'!D381</f>
        <v>649.78</v>
      </c>
      <c r="E30" s="243">
        <f>'[1]Podklady QZ'!E381</f>
        <v>3.2272782042152191E-2</v>
      </c>
      <c r="F30" s="244">
        <f>'[1]Podklady QZ'!F381</f>
        <v>890.89</v>
      </c>
      <c r="G30" s="74">
        <f>'[1]Podklady QZ'!G381</f>
        <v>3.4569572559840597E-2</v>
      </c>
      <c r="H30" s="244">
        <f>'[1]Podklady QZ'!H381</f>
        <v>2291.04</v>
      </c>
      <c r="I30" s="74">
        <f>'[1]Podklady QZ'!I381</f>
        <v>3.6270335967950186E-2</v>
      </c>
      <c r="J30" s="130"/>
      <c r="K30" s="130"/>
      <c r="L30" s="130"/>
    </row>
    <row r="31" spans="1:13" x14ac:dyDescent="0.2">
      <c r="A31" s="58" t="s">
        <v>28</v>
      </c>
      <c r="B31" s="226">
        <f>'[1]Podklady QZ'!B382</f>
        <v>94621.925000000003</v>
      </c>
      <c r="C31" s="243">
        <f>'[1]Podklady QZ'!C382</f>
        <v>5.1141331919483737E-2</v>
      </c>
      <c r="D31" s="244">
        <f>'[1]Podklady QZ'!D382</f>
        <v>131857.867</v>
      </c>
      <c r="E31" s="243">
        <f>'[1]Podklady QZ'!E382</f>
        <v>4.6388008654027785E-2</v>
      </c>
      <c r="F31" s="244">
        <f>'[1]Podklady QZ'!F382</f>
        <v>160099.788</v>
      </c>
      <c r="G31" s="74">
        <f>'[1]Podklady QZ'!G382</f>
        <v>4.2887751399252133E-2</v>
      </c>
      <c r="H31" s="244">
        <f>'[1]Podklady QZ'!H382</f>
        <v>386579.58</v>
      </c>
      <c r="I31" s="74">
        <f>'[1]Podklady QZ'!I382</f>
        <v>4.5881009224427872E-2</v>
      </c>
      <c r="J31" s="130"/>
      <c r="K31" s="130"/>
      <c r="L31" s="130"/>
    </row>
    <row r="32" spans="1:13" x14ac:dyDescent="0.2">
      <c r="A32" s="58" t="s">
        <v>5</v>
      </c>
      <c r="B32" s="226">
        <f>'[1]Podklady QZ'!B383</f>
        <v>57412.539000000004</v>
      </c>
      <c r="C32" s="243">
        <f>'[1]Podklady QZ'!C383</f>
        <v>5.2317966287126455E-2</v>
      </c>
      <c r="D32" s="244">
        <f>'[1]Podklady QZ'!D383</f>
        <v>79466.820999999996</v>
      </c>
      <c r="E32" s="243">
        <f>'[1]Podklady QZ'!E383</f>
        <v>4.6587958031227124E-2</v>
      </c>
      <c r="F32" s="244">
        <f>'[1]Podklady QZ'!F383</f>
        <v>96051.816999999995</v>
      </c>
      <c r="G32" s="74">
        <f>'[1]Podklady QZ'!G383</f>
        <v>4.3157188606599825E-2</v>
      </c>
      <c r="H32" s="244">
        <f>'[1]Podklady QZ'!H383</f>
        <v>232931.17699999997</v>
      </c>
      <c r="I32" s="74">
        <f>'[1]Podklady QZ'!I383</f>
        <v>4.6319971684274437E-2</v>
      </c>
      <c r="J32" s="130"/>
      <c r="K32" s="130"/>
      <c r="L32" s="130"/>
    </row>
    <row r="33" spans="1:12" ht="12.75" thickBot="1" x14ac:dyDescent="0.25">
      <c r="A33" s="59" t="s">
        <v>3</v>
      </c>
      <c r="B33" s="227">
        <f>'[1]Podklady QZ'!B384</f>
        <v>12560.648999999999</v>
      </c>
      <c r="C33" s="75">
        <f>'[1]Podklady QZ'!C384</f>
        <v>0.11592217527575682</v>
      </c>
      <c r="D33" s="44">
        <f>'[1]Podklady QZ'!D384</f>
        <v>17986.82</v>
      </c>
      <c r="E33" s="75">
        <f>'[1]Podklady QZ'!E384</f>
        <v>0.10116068921854778</v>
      </c>
      <c r="F33" s="44">
        <f>'[1]Podklady QZ'!F384</f>
        <v>20006.57</v>
      </c>
      <c r="G33" s="75">
        <f>'[1]Podklady QZ'!G384</f>
        <v>8.568056313044202E-2</v>
      </c>
      <c r="H33" s="44">
        <f>'[1]Podklady QZ'!H384</f>
        <v>50554.038999999997</v>
      </c>
      <c r="I33" s="75">
        <f>'[1]Podklady QZ'!I384</f>
        <v>9.7282830522149893E-2</v>
      </c>
      <c r="J33" s="130"/>
      <c r="K33" s="130"/>
      <c r="L33" s="130"/>
    </row>
    <row r="34" spans="1:12" ht="15" customHeight="1" x14ac:dyDescent="0.2">
      <c r="A34" s="312" t="s">
        <v>268</v>
      </c>
      <c r="B34" s="309"/>
      <c r="C34" s="309"/>
      <c r="D34" s="309"/>
      <c r="E34" s="309"/>
      <c r="F34" s="14"/>
      <c r="H34" s="13"/>
      <c r="I34" s="4" t="s">
        <v>87</v>
      </c>
    </row>
    <row r="35" spans="1:12" x14ac:dyDescent="0.2">
      <c r="A35" s="310"/>
      <c r="B35" s="310"/>
      <c r="C35" s="310"/>
      <c r="D35" s="310"/>
    </row>
    <row r="36" spans="1:12" x14ac:dyDescent="0.2">
      <c r="B36" s="130"/>
      <c r="D36" s="130"/>
      <c r="F36" s="130"/>
      <c r="G36" s="187" t="s">
        <v>192</v>
      </c>
      <c r="H36" s="232">
        <f>+'[1]Podklady QZ'!L353</f>
        <v>7.4077841202337485E-2</v>
      </c>
    </row>
    <row r="37" spans="1:12" x14ac:dyDescent="0.2">
      <c r="B37" s="130"/>
      <c r="C37" s="130"/>
      <c r="D37" s="130"/>
      <c r="E37" s="130"/>
      <c r="F37" s="130"/>
      <c r="G37" s="187" t="s">
        <v>190</v>
      </c>
      <c r="H37" s="232">
        <f>+'[1]Podklady QZ'!L354</f>
        <v>9.0867158969455686E-2</v>
      </c>
    </row>
    <row r="38" spans="1:12" x14ac:dyDescent="0.2">
      <c r="B38" s="130"/>
      <c r="C38" s="130"/>
      <c r="D38" s="130"/>
      <c r="E38" s="130"/>
      <c r="F38" s="130"/>
      <c r="G38" s="187" t="s">
        <v>191</v>
      </c>
      <c r="H38" s="232">
        <f>+'[1]Podklady QZ'!L355</f>
        <v>4.2092712019373646E-2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{98A85F69-7352-4537-8691-B4CB4659FF60}</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{25D4B2FB-D147-4188-B447-335E6181A870}</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98A85F69-7352-4537-8691-B4CB4659FF60}">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25D4B2FB-D147-4188-B447-335E6181A870}">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O19" sqref="O19"/>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236</v>
      </c>
      <c r="I1" s="113" t="str">
        <f>Obsah!$A$1</f>
        <v>IV. čtvrtletí 2018</v>
      </c>
    </row>
    <row r="2" spans="1:15" ht="18.75" x14ac:dyDescent="0.3">
      <c r="A2" s="167"/>
      <c r="B2" s="181" t="str">
        <f>+B4</f>
        <v>Říjen</v>
      </c>
      <c r="C2" s="181" t="str">
        <f>+D4</f>
        <v>Listopad</v>
      </c>
      <c r="D2" s="181" t="str">
        <f>+F4</f>
        <v>Prosinec</v>
      </c>
      <c r="I2" s="300"/>
    </row>
    <row r="3" spans="1:15" ht="7.5" customHeight="1" x14ac:dyDescent="0.2"/>
    <row r="4" spans="1:15" x14ac:dyDescent="0.2">
      <c r="A4" s="26"/>
      <c r="B4" s="368" t="str">
        <f>'[1]Podklady QZ'!B250:C250</f>
        <v>Říjen</v>
      </c>
      <c r="C4" s="370"/>
      <c r="D4" s="368" t="str">
        <f>'[1]Podklady QZ'!D250:E250</f>
        <v>Listopad</v>
      </c>
      <c r="E4" s="370"/>
      <c r="F4" s="368" t="str">
        <f>'[1]Podklady QZ'!F250:G250</f>
        <v>Prosinec</v>
      </c>
      <c r="G4" s="369"/>
      <c r="H4" s="368" t="s">
        <v>7</v>
      </c>
      <c r="I4" s="369"/>
      <c r="M4" s="39"/>
      <c r="N4" s="91"/>
    </row>
    <row r="5" spans="1:15" x14ac:dyDescent="0.2">
      <c r="A5" s="24"/>
      <c r="B5" s="61" t="s">
        <v>53</v>
      </c>
      <c r="C5" s="61" t="s">
        <v>52</v>
      </c>
      <c r="D5" s="61" t="s">
        <v>53</v>
      </c>
      <c r="E5" s="61" t="s">
        <v>52</v>
      </c>
      <c r="F5" s="61" t="s">
        <v>53</v>
      </c>
      <c r="G5" s="311" t="s">
        <v>52</v>
      </c>
      <c r="H5" s="61" t="s">
        <v>53</v>
      </c>
      <c r="I5" s="311" t="s">
        <v>52</v>
      </c>
      <c r="J5" s="301"/>
      <c r="K5" s="301"/>
      <c r="L5" s="301"/>
      <c r="M5" s="301"/>
      <c r="N5" s="91"/>
    </row>
    <row r="6" spans="1:15" ht="13.5" x14ac:dyDescent="0.2">
      <c r="A6" s="306" t="s">
        <v>107</v>
      </c>
      <c r="B6" s="225">
        <f>+'[1]Podklady QZ'!B392</f>
        <v>597.07100000000048</v>
      </c>
      <c r="C6" s="202">
        <f>+'[1]Podklady QZ'!C392</f>
        <v>1.4010908365722292E-2</v>
      </c>
      <c r="D6" s="203">
        <f>+'[1]Podklady QZ'!D392</f>
        <v>597.32100000000048</v>
      </c>
      <c r="E6" s="202">
        <f>+'[1]Podklady QZ'!E392</f>
        <v>1.4009239135437775E-2</v>
      </c>
      <c r="F6" s="203">
        <f>+'[1]Podklady QZ'!F392</f>
        <v>597.4020000000005</v>
      </c>
      <c r="G6" s="202">
        <f>+'[1]Podklady QZ'!G392</f>
        <v>1.4010428611441495E-2</v>
      </c>
      <c r="H6" s="203">
        <f>+'[1]Podklady QZ'!H392</f>
        <v>597.4020000000005</v>
      </c>
      <c r="I6" s="202">
        <f>+'[1]Podklady QZ'!I392</f>
        <v>1.4010428611441495E-2</v>
      </c>
      <c r="J6" s="302"/>
      <c r="K6" s="303"/>
      <c r="L6" s="302"/>
      <c r="M6" s="303"/>
      <c r="N6" s="2"/>
    </row>
    <row r="7" spans="1:15" x14ac:dyDescent="0.2">
      <c r="A7" s="307" t="s">
        <v>106</v>
      </c>
      <c r="B7" s="225">
        <f>+'[1]Podklady QZ'!B393</f>
        <v>288625.48219999991</v>
      </c>
      <c r="C7" s="202">
        <f>+'[1]Podklady QZ'!C393</f>
        <v>2.2187987116405048E-2</v>
      </c>
      <c r="D7" s="203">
        <f>+'[1]Podklady QZ'!D393</f>
        <v>379448.00659999991</v>
      </c>
      <c r="E7" s="202">
        <f>+'[1]Podklady QZ'!E393</f>
        <v>2.2848301075438598E-2</v>
      </c>
      <c r="F7" s="203">
        <f>+'[1]Podklady QZ'!F393</f>
        <v>450089.05280000006</v>
      </c>
      <c r="G7" s="202">
        <f>+'[1]Podklady QZ'!G393</f>
        <v>2.2551542098718787E-2</v>
      </c>
      <c r="H7" s="203">
        <f>+'[1]Podklady QZ'!H393</f>
        <v>1118162.5415999999</v>
      </c>
      <c r="I7" s="202">
        <f>+'[1]Podklady QZ'!I393</f>
        <v>2.2555559685315023E-2</v>
      </c>
      <c r="J7" s="302"/>
      <c r="K7" s="302"/>
      <c r="L7" s="302"/>
      <c r="M7" s="303"/>
      <c r="N7" s="2"/>
    </row>
    <row r="8" spans="1:15" x14ac:dyDescent="0.2">
      <c r="A8" s="307" t="s">
        <v>194</v>
      </c>
      <c r="B8" s="214">
        <f>+'[1]Podklady QZ'!B394</f>
        <v>109686.31899999999</v>
      </c>
      <c r="C8" s="201">
        <f>+'[1]Podklady QZ'!C394</f>
        <v>1.6326822460011374E-2</v>
      </c>
      <c r="D8" s="64">
        <f>+'[1]Podklady QZ'!D394</f>
        <v>169439.59340000001</v>
      </c>
      <c r="E8" s="201">
        <f>+'[1]Podklady QZ'!E394</f>
        <v>1.7380049250378452E-2</v>
      </c>
      <c r="F8" s="64">
        <f>+'[1]Podklady QZ'!F394</f>
        <v>217621.5</v>
      </c>
      <c r="G8" s="201">
        <f>+'[1]Podklady QZ'!G394</f>
        <v>1.7898451364444866E-2</v>
      </c>
      <c r="H8" s="64">
        <f>+'[1]Podklady QZ'!H394</f>
        <v>496747.41240000003</v>
      </c>
      <c r="I8" s="201">
        <f>+'[1]Podklady QZ'!I394</f>
        <v>1.7353057316271545E-2</v>
      </c>
      <c r="J8" s="130"/>
      <c r="K8" s="130"/>
      <c r="L8" s="130"/>
      <c r="M8" s="304"/>
      <c r="N8" s="176"/>
      <c r="O8" s="176"/>
    </row>
    <row r="9" spans="1:15" x14ac:dyDescent="0.2">
      <c r="A9" s="58" t="s">
        <v>44</v>
      </c>
      <c r="B9" s="226">
        <f>+'[1]Podklady QZ'!B395</f>
        <v>34935.29</v>
      </c>
      <c r="C9" s="74">
        <f>+'[1]Podklady QZ'!C395</f>
        <v>8.3639470767340254E-2</v>
      </c>
      <c r="D9" s="34">
        <f>+'[1]Podklady QZ'!D395</f>
        <v>65246.159999999996</v>
      </c>
      <c r="E9" s="74">
        <f>+'[1]Podklady QZ'!E395</f>
        <v>0.10857460525553883</v>
      </c>
      <c r="F9" s="34">
        <f>+'[1]Podklady QZ'!F395</f>
        <v>82402.080000000002</v>
      </c>
      <c r="G9" s="74">
        <f>+'[1]Podklady QZ'!G395</f>
        <v>0.1127781861047993</v>
      </c>
      <c r="H9" s="34">
        <f>+'[1]Podklady QZ'!H395</f>
        <v>182583.53</v>
      </c>
      <c r="I9" s="74">
        <f>+'[1]Podklady QZ'!I395</f>
        <v>0.1043764416510042</v>
      </c>
      <c r="J9" s="130"/>
      <c r="K9" s="305"/>
      <c r="L9" s="130"/>
      <c r="M9" s="304"/>
    </row>
    <row r="10" spans="1:15" x14ac:dyDescent="0.2">
      <c r="A10" s="58" t="s">
        <v>43</v>
      </c>
      <c r="B10" s="226">
        <f>+'[1]Podklady QZ'!B396</f>
        <v>4554.6970000000001</v>
      </c>
      <c r="C10" s="243">
        <f>+'[1]Podklady QZ'!C396</f>
        <v>9.7810807698718721E-2</v>
      </c>
      <c r="D10" s="244">
        <f>+'[1]Podklady QZ'!D396</f>
        <v>5424.6730000000007</v>
      </c>
      <c r="E10" s="243">
        <f>+'[1]Podklady QZ'!E396</f>
        <v>9.7790583758447597E-2</v>
      </c>
      <c r="F10" s="244">
        <f>+'[1]Podklady QZ'!F396</f>
        <v>6202.7520000000004</v>
      </c>
      <c r="G10" s="74">
        <f>+'[1]Podklady QZ'!G396</f>
        <v>9.4930447160944273E-2</v>
      </c>
      <c r="H10" s="244">
        <f>+'[1]Podklady QZ'!H396</f>
        <v>16182.122000000001</v>
      </c>
      <c r="I10" s="74">
        <f>+'[1]Podklady QZ'!I396</f>
        <v>9.6679692955209673E-2</v>
      </c>
      <c r="J10" s="130"/>
      <c r="K10" s="305"/>
      <c r="L10" s="130"/>
      <c r="M10" s="304"/>
    </row>
    <row r="11" spans="1:15" x14ac:dyDescent="0.2">
      <c r="A11" s="58" t="s">
        <v>42</v>
      </c>
      <c r="B11" s="226">
        <f>+'[1]Podklady QZ'!B397</f>
        <v>0</v>
      </c>
      <c r="C11" s="243">
        <f>+'[1]Podklady QZ'!C397</f>
        <v>0</v>
      </c>
      <c r="D11" s="244">
        <f>+'[1]Podklady QZ'!D397</f>
        <v>0</v>
      </c>
      <c r="E11" s="243">
        <f>+'[1]Podklady QZ'!E397</f>
        <v>0</v>
      </c>
      <c r="F11" s="244">
        <f>+'[1]Podklady QZ'!F397</f>
        <v>0</v>
      </c>
      <c r="G11" s="74">
        <f>+'[1]Podklady QZ'!G397</f>
        <v>0</v>
      </c>
      <c r="H11" s="244">
        <f>+'[1]Podklady QZ'!H397</f>
        <v>0</v>
      </c>
      <c r="I11" s="74">
        <f>+'[1]Podklady QZ'!I397</f>
        <v>0</v>
      </c>
      <c r="J11" s="130"/>
      <c r="K11" s="305"/>
      <c r="L11" s="130"/>
      <c r="M11" s="304"/>
    </row>
    <row r="12" spans="1:15" x14ac:dyDescent="0.2">
      <c r="A12" s="58" t="s">
        <v>70</v>
      </c>
      <c r="B12" s="226">
        <f>+'[1]Podklady QZ'!B398</f>
        <v>12</v>
      </c>
      <c r="C12" s="243">
        <f>+'[1]Podklady QZ'!C398</f>
        <v>8.0471185615507337E-3</v>
      </c>
      <c r="D12" s="244">
        <f>+'[1]Podklady QZ'!D398</f>
        <v>5</v>
      </c>
      <c r="E12" s="243">
        <f>+'[1]Podklady QZ'!E398</f>
        <v>3.7460423063033908E-3</v>
      </c>
      <c r="F12" s="244">
        <f>+'[1]Podklady QZ'!F398</f>
        <v>10</v>
      </c>
      <c r="G12" s="74">
        <f>+'[1]Podklady QZ'!G398</f>
        <v>1.8539997448896351E-3</v>
      </c>
      <c r="H12" s="244">
        <f>+'[1]Podklady QZ'!H398</f>
        <v>27</v>
      </c>
      <c r="I12" s="74">
        <f>+'[1]Podklady QZ'!I398</f>
        <v>3.2847902168727998E-3</v>
      </c>
      <c r="J12" s="130"/>
      <c r="K12" s="305"/>
      <c r="L12" s="130"/>
      <c r="M12" s="304"/>
    </row>
    <row r="13" spans="1:15" x14ac:dyDescent="0.2">
      <c r="A13" s="58" t="s">
        <v>71</v>
      </c>
      <c r="B13" s="226">
        <f>+'[1]Podklady QZ'!B399</f>
        <v>0</v>
      </c>
      <c r="C13" s="243">
        <f>+'[1]Podklady QZ'!C399</f>
        <v>0</v>
      </c>
      <c r="D13" s="244">
        <f>+'[1]Podklady QZ'!D399</f>
        <v>0</v>
      </c>
      <c r="E13" s="243">
        <f>+'[1]Podklady QZ'!E399</f>
        <v>0</v>
      </c>
      <c r="F13" s="244">
        <f>+'[1]Podklady QZ'!F399</f>
        <v>0</v>
      </c>
      <c r="G13" s="74">
        <f>+'[1]Podklady QZ'!G399</f>
        <v>0</v>
      </c>
      <c r="H13" s="244">
        <f>+'[1]Podklady QZ'!H399</f>
        <v>0</v>
      </c>
      <c r="I13" s="74">
        <f>+'[1]Podklady QZ'!I399</f>
        <v>0</v>
      </c>
      <c r="J13" s="130"/>
      <c r="K13" s="305"/>
      <c r="L13" s="130"/>
      <c r="M13" s="304"/>
    </row>
    <row r="14" spans="1:15" x14ac:dyDescent="0.2">
      <c r="A14" s="58" t="s">
        <v>72</v>
      </c>
      <c r="B14" s="226">
        <f>+'[1]Podklady QZ'!B400</f>
        <v>11.8</v>
      </c>
      <c r="C14" s="243">
        <f>+'[1]Podklady QZ'!C400</f>
        <v>0.3303471444568869</v>
      </c>
      <c r="D14" s="244">
        <f>+'[1]Podklady QZ'!D400</f>
        <v>4.0999999999999996</v>
      </c>
      <c r="E14" s="243">
        <f>+'[1]Podklady QZ'!E400</f>
        <v>0.53594771241830064</v>
      </c>
      <c r="F14" s="244">
        <f>+'[1]Podklady QZ'!F400</f>
        <v>2.7</v>
      </c>
      <c r="G14" s="74">
        <f>+'[1]Podklady QZ'!G400</f>
        <v>0.46391752577319584</v>
      </c>
      <c r="H14" s="244">
        <f>+'[1]Podklady QZ'!H400</f>
        <v>18.600000000000001</v>
      </c>
      <c r="I14" s="74">
        <f>+'[1]Podklady QZ'!I400</f>
        <v>0.37812563529172599</v>
      </c>
      <c r="J14" s="130"/>
      <c r="K14" s="305"/>
      <c r="L14" s="130"/>
      <c r="M14" s="304"/>
    </row>
    <row r="15" spans="1:15" x14ac:dyDescent="0.2">
      <c r="A15" s="58" t="s">
        <v>41</v>
      </c>
      <c r="B15" s="226">
        <f>+'[1]Podklady QZ'!B401</f>
        <v>16329.098</v>
      </c>
      <c r="C15" s="243">
        <f>+'[1]Podklady QZ'!C401</f>
        <v>5.0360538861674601E-3</v>
      </c>
      <c r="D15" s="244">
        <f>+'[1]Podklady QZ'!D401</f>
        <v>30985.96</v>
      </c>
      <c r="E15" s="243">
        <f>+'[1]Podklady QZ'!E401</f>
        <v>6.5263057532095829E-3</v>
      </c>
      <c r="F15" s="244">
        <f>+'[1]Podklady QZ'!F401</f>
        <v>42539.59</v>
      </c>
      <c r="G15" s="74">
        <f>+'[1]Podklady QZ'!G401</f>
        <v>7.333251335392723E-3</v>
      </c>
      <c r="H15" s="244">
        <f>+'[1]Podklady QZ'!H401</f>
        <v>89854.647999999986</v>
      </c>
      <c r="I15" s="74">
        <f>+'[1]Podklady QZ'!I401</f>
        <v>6.5153548873979946E-3</v>
      </c>
      <c r="J15" s="130"/>
      <c r="K15" s="305"/>
      <c r="L15" s="130"/>
      <c r="M15" s="304"/>
    </row>
    <row r="16" spans="1:15" x14ac:dyDescent="0.2">
      <c r="A16" s="58" t="s">
        <v>84</v>
      </c>
      <c r="B16" s="226">
        <f>+'[1]Podklady QZ'!B402</f>
        <v>3527.77</v>
      </c>
      <c r="C16" s="243">
        <f>+'[1]Podklady QZ'!C402</f>
        <v>0.18829867355005103</v>
      </c>
      <c r="D16" s="244">
        <f>+'[1]Podklady QZ'!D402</f>
        <v>5210.97</v>
      </c>
      <c r="E16" s="243">
        <f>+'[1]Podklady QZ'!E402</f>
        <v>0.1953602882846136</v>
      </c>
      <c r="F16" s="244">
        <f>+'[1]Podklady QZ'!F402</f>
        <v>6089.5</v>
      </c>
      <c r="G16" s="74">
        <f>+'[1]Podklady QZ'!G402</f>
        <v>0.17575481200772344</v>
      </c>
      <c r="H16" s="244">
        <f>+'[1]Podklady QZ'!H402</f>
        <v>14828.24</v>
      </c>
      <c r="I16" s="74">
        <f>+'[1]Podklady QZ'!I402</f>
        <v>0.18522262642382595</v>
      </c>
      <c r="J16" s="130"/>
      <c r="K16" s="305"/>
      <c r="L16" s="130"/>
      <c r="M16" s="304"/>
    </row>
    <row r="17" spans="1:13" x14ac:dyDescent="0.2">
      <c r="A17" s="58" t="s">
        <v>40</v>
      </c>
      <c r="B17" s="226">
        <f>+'[1]Podklady QZ'!B403</f>
        <v>0</v>
      </c>
      <c r="C17" s="243">
        <f>+'[1]Podklady QZ'!C403</f>
        <v>0</v>
      </c>
      <c r="D17" s="244">
        <f>+'[1]Podklady QZ'!D403</f>
        <v>0</v>
      </c>
      <c r="E17" s="243">
        <f>+'[1]Podklady QZ'!E403</f>
        <v>0</v>
      </c>
      <c r="F17" s="244">
        <f>+'[1]Podklady QZ'!F403</f>
        <v>0</v>
      </c>
      <c r="G17" s="74">
        <f>+'[1]Podklady QZ'!G403</f>
        <v>0</v>
      </c>
      <c r="H17" s="244">
        <f>+'[1]Podklady QZ'!H403</f>
        <v>0</v>
      </c>
      <c r="I17" s="74">
        <f>+'[1]Podklady QZ'!I403</f>
        <v>0</v>
      </c>
      <c r="J17" s="130"/>
      <c r="K17" s="305"/>
      <c r="L17" s="130"/>
      <c r="M17" s="304"/>
    </row>
    <row r="18" spans="1:13" x14ac:dyDescent="0.2">
      <c r="A18" s="58" t="s">
        <v>39</v>
      </c>
      <c r="B18" s="226">
        <f>+'[1]Podklady QZ'!B404</f>
        <v>2169.4830000000002</v>
      </c>
      <c r="C18" s="243">
        <f>+'[1]Podklady QZ'!C404</f>
        <v>3.9001750157702603E-2</v>
      </c>
      <c r="D18" s="244">
        <f>+'[1]Podklady QZ'!D404</f>
        <v>2369.5120000000002</v>
      </c>
      <c r="E18" s="243">
        <f>+'[1]Podklady QZ'!E404</f>
        <v>6.5442261368191215E-2</v>
      </c>
      <c r="F18" s="244">
        <f>+'[1]Podklady QZ'!F404</f>
        <v>868.279</v>
      </c>
      <c r="G18" s="74">
        <f>+'[1]Podklady QZ'!G404</f>
        <v>2.1990649429747624E-2</v>
      </c>
      <c r="H18" s="244">
        <f>+'[1]Podklady QZ'!H404</f>
        <v>5407.2740000000013</v>
      </c>
      <c r="I18" s="74">
        <f>+'[1]Podklady QZ'!I404</f>
        <v>4.1177272196115125E-2</v>
      </c>
      <c r="J18" s="130"/>
      <c r="K18" s="305"/>
      <c r="L18" s="130"/>
      <c r="M18" s="304"/>
    </row>
    <row r="19" spans="1:13" x14ac:dyDescent="0.2">
      <c r="A19" s="58" t="s">
        <v>38</v>
      </c>
      <c r="B19" s="226">
        <f>+'[1]Podklady QZ'!B405</f>
        <v>0</v>
      </c>
      <c r="C19" s="243">
        <f>+'[1]Podklady QZ'!C405</f>
        <v>0</v>
      </c>
      <c r="D19" s="244">
        <f>+'[1]Podklady QZ'!D405</f>
        <v>0</v>
      </c>
      <c r="E19" s="243">
        <f>+'[1]Podklady QZ'!E405</f>
        <v>0</v>
      </c>
      <c r="F19" s="244">
        <f>+'[1]Podklady QZ'!F405</f>
        <v>0</v>
      </c>
      <c r="G19" s="74">
        <f>+'[1]Podklady QZ'!G405</f>
        <v>0</v>
      </c>
      <c r="H19" s="244">
        <f>+'[1]Podklady QZ'!H405</f>
        <v>0</v>
      </c>
      <c r="I19" s="74">
        <f>+'[1]Podklady QZ'!I405</f>
        <v>0</v>
      </c>
      <c r="J19" s="130"/>
      <c r="K19" s="305"/>
      <c r="L19" s="130"/>
      <c r="M19" s="304"/>
    </row>
    <row r="20" spans="1:13" x14ac:dyDescent="0.2">
      <c r="A20" s="58" t="s">
        <v>37</v>
      </c>
      <c r="B20" s="226">
        <f>+'[1]Podklady QZ'!B406</f>
        <v>1010</v>
      </c>
      <c r="C20" s="243">
        <f>+'[1]Podklady QZ'!C406</f>
        <v>4.0016691472245427E-3</v>
      </c>
      <c r="D20" s="244">
        <f>+'[1]Podklady QZ'!D406</f>
        <v>882</v>
      </c>
      <c r="E20" s="243">
        <f>+'[1]Podklady QZ'!E406</f>
        <v>4.0217989335480228E-3</v>
      </c>
      <c r="F20" s="244">
        <f>+'[1]Podklady QZ'!F406</f>
        <v>663</v>
      </c>
      <c r="G20" s="74">
        <f>+'[1]Podklady QZ'!G406</f>
        <v>2.3572143147777766E-3</v>
      </c>
      <c r="H20" s="244">
        <f>+'[1]Podklady QZ'!H406</f>
        <v>2555</v>
      </c>
      <c r="I20" s="74">
        <f>+'[1]Podklady QZ'!I406</f>
        <v>3.3932577484090073E-3</v>
      </c>
      <c r="J20" s="130"/>
      <c r="K20" s="305"/>
      <c r="L20" s="130"/>
      <c r="M20" s="304"/>
    </row>
    <row r="21" spans="1:13" x14ac:dyDescent="0.2">
      <c r="A21" s="58" t="s">
        <v>36</v>
      </c>
      <c r="B21" s="226">
        <f>+'[1]Podklady QZ'!B407</f>
        <v>0</v>
      </c>
      <c r="C21" s="243">
        <f>+'[1]Podklady QZ'!C407</f>
        <v>0</v>
      </c>
      <c r="D21" s="244">
        <f>+'[1]Podklady QZ'!D407</f>
        <v>0</v>
      </c>
      <c r="E21" s="243">
        <f>+'[1]Podklady QZ'!E407</f>
        <v>0</v>
      </c>
      <c r="F21" s="244">
        <f>+'[1]Podklady QZ'!F407</f>
        <v>0</v>
      </c>
      <c r="G21" s="74">
        <f>+'[1]Podklady QZ'!G407</f>
        <v>0</v>
      </c>
      <c r="H21" s="244">
        <f>+'[1]Podklady QZ'!H407</f>
        <v>0</v>
      </c>
      <c r="I21" s="74">
        <f>+'[1]Podklady QZ'!I407</f>
        <v>0</v>
      </c>
      <c r="J21" s="130"/>
      <c r="K21" s="305"/>
      <c r="L21" s="130"/>
      <c r="M21" s="304"/>
    </row>
    <row r="22" spans="1:13" x14ac:dyDescent="0.2">
      <c r="A22" s="58" t="s">
        <v>3</v>
      </c>
      <c r="B22" s="226">
        <f>+'[1]Podklady QZ'!B408</f>
        <v>0</v>
      </c>
      <c r="C22" s="243">
        <f>+'[1]Podklady QZ'!C408</f>
        <v>0</v>
      </c>
      <c r="D22" s="244">
        <f>+'[1]Podklady QZ'!D408</f>
        <v>0</v>
      </c>
      <c r="E22" s="243">
        <f>+'[1]Podklady QZ'!E408</f>
        <v>0</v>
      </c>
      <c r="F22" s="244">
        <f>+'[1]Podklady QZ'!F408</f>
        <v>0</v>
      </c>
      <c r="G22" s="74">
        <f>+'[1]Podklady QZ'!G408</f>
        <v>0</v>
      </c>
      <c r="H22" s="244">
        <f>+'[1]Podklady QZ'!H408</f>
        <v>0</v>
      </c>
      <c r="I22" s="74">
        <f>+'[1]Podklady QZ'!I408</f>
        <v>0</v>
      </c>
      <c r="J22" s="130"/>
      <c r="K22" s="305"/>
      <c r="L22" s="130"/>
      <c r="M22" s="304"/>
    </row>
    <row r="23" spans="1:13" x14ac:dyDescent="0.2">
      <c r="A23" s="58" t="s">
        <v>35</v>
      </c>
      <c r="B23" s="226">
        <f>+'[1]Podklady QZ'!B409</f>
        <v>17</v>
      </c>
      <c r="C23" s="243">
        <f>+'[1]Podklady QZ'!C409</f>
        <v>2.9496303766122765E-3</v>
      </c>
      <c r="D23" s="244">
        <f>+'[1]Podklady QZ'!D409</f>
        <v>23</v>
      </c>
      <c r="E23" s="243">
        <f>+'[1]Podklady QZ'!E409</f>
        <v>2.6054124384881959E-3</v>
      </c>
      <c r="F23" s="244">
        <f>+'[1]Podklady QZ'!F409</f>
        <v>29</v>
      </c>
      <c r="G23" s="74">
        <f>+'[1]Podklady QZ'!G409</f>
        <v>4.1367265141631542E-3</v>
      </c>
      <c r="H23" s="244">
        <f>+'[1]Podklady QZ'!H409</f>
        <v>69</v>
      </c>
      <c r="I23" s="74">
        <f>+'[1]Podklady QZ'!I409</f>
        <v>3.1942100544936872E-3</v>
      </c>
      <c r="J23" s="130"/>
      <c r="K23" s="305"/>
      <c r="L23" s="130"/>
      <c r="M23" s="304"/>
    </row>
    <row r="24" spans="1:13" x14ac:dyDescent="0.2">
      <c r="A24" s="228" t="s">
        <v>34</v>
      </c>
      <c r="B24" s="229">
        <f>+'[1]Podklady QZ'!B410</f>
        <v>47119.180999999997</v>
      </c>
      <c r="C24" s="230">
        <f>+'[1]Podklady QZ'!C410</f>
        <v>3.1152206746925936E-2</v>
      </c>
      <c r="D24" s="231">
        <f>+'[1]Podklady QZ'!D410</f>
        <v>59288.218400000005</v>
      </c>
      <c r="E24" s="230">
        <f>+'[1]Podklady QZ'!E410</f>
        <v>2.4747314284112105E-2</v>
      </c>
      <c r="F24" s="231">
        <f>+'[1]Podklady QZ'!F410</f>
        <v>78814.599000000002</v>
      </c>
      <c r="G24" s="230">
        <f>+'[1]Podklady QZ'!G410</f>
        <v>2.6236878270722335E-2</v>
      </c>
      <c r="H24" s="231">
        <f>+'[1]Podklady QZ'!H410</f>
        <v>185221.99839999998</v>
      </c>
      <c r="I24" s="230">
        <f>+'[1]Podklady QZ'!I410</f>
        <v>2.6796182535380235E-2</v>
      </c>
      <c r="J24" s="130"/>
      <c r="K24" s="305"/>
      <c r="L24" s="130"/>
      <c r="M24" s="176"/>
    </row>
    <row r="25" spans="1:13" ht="13.5" customHeight="1" x14ac:dyDescent="0.2">
      <c r="A25" s="307" t="s">
        <v>212</v>
      </c>
      <c r="B25" s="214">
        <f>+'[1]Podklady QZ'!B411</f>
        <v>77427.15800000001</v>
      </c>
      <c r="C25" s="201">
        <f>+'[1]Podklady QZ'!C411</f>
        <v>1.6078693560190687E-2</v>
      </c>
      <c r="D25" s="64">
        <f>+'[1]Podklady QZ'!D411</f>
        <v>129171.01444073534</v>
      </c>
      <c r="E25" s="201">
        <f>+'[1]Podklady QZ'!E411</f>
        <v>1.8145439867288789E-2</v>
      </c>
      <c r="F25" s="64">
        <f>+'[1]Podklady QZ'!F411</f>
        <v>169103.06200000001</v>
      </c>
      <c r="G25" s="201">
        <f>+'[1]Podklady QZ'!G411</f>
        <v>1.9044888896280115E-2</v>
      </c>
      <c r="H25" s="64">
        <f>+'[1]Podklady QZ'!H411</f>
        <v>375701.23444073531</v>
      </c>
      <c r="I25" s="201">
        <f>+'[1]Podklady QZ'!I411</f>
        <v>1.8050977839093894E-2</v>
      </c>
      <c r="J25" s="130"/>
      <c r="K25" s="130"/>
      <c r="L25" s="130"/>
      <c r="M25" s="130"/>
    </row>
    <row r="26" spans="1:13" ht="12.75" customHeight="1" x14ac:dyDescent="0.2">
      <c r="A26" s="58" t="s">
        <v>29</v>
      </c>
      <c r="B26" s="226">
        <f>+'[1]Podklady QZ'!B412</f>
        <v>6108.2420000000011</v>
      </c>
      <c r="C26" s="74">
        <f>+'[1]Podklady QZ'!C412</f>
        <v>3.9456708973363962E-3</v>
      </c>
      <c r="D26" s="34">
        <f>+'[1]Podklady QZ'!D412</f>
        <v>10283.037999999999</v>
      </c>
      <c r="E26" s="74">
        <f>+'[1]Podklady QZ'!E412</f>
        <v>4.9964118188788355E-3</v>
      </c>
      <c r="F26" s="34">
        <f>+'[1]Podklady QZ'!F412</f>
        <v>12991.992</v>
      </c>
      <c r="G26" s="74">
        <f>+'[1]Podklady QZ'!G412</f>
        <v>5.6526684058729668E-3</v>
      </c>
      <c r="H26" s="34">
        <f>+'[1]Podklady QZ'!H412</f>
        <v>29383.271999999997</v>
      </c>
      <c r="I26" s="74">
        <f>+'[1]Podklady QZ'!I412</f>
        <v>4.9763747411376326E-3</v>
      </c>
      <c r="J26" s="130"/>
      <c r="K26" s="130"/>
      <c r="L26" s="130"/>
      <c r="M26" s="130"/>
    </row>
    <row r="27" spans="1:13" ht="12.75" customHeight="1" x14ac:dyDescent="0.2">
      <c r="A27" s="58" t="s">
        <v>0</v>
      </c>
      <c r="B27" s="226">
        <f>+'[1]Podklady QZ'!B413</f>
        <v>3527.77</v>
      </c>
      <c r="C27" s="243">
        <f>+'[1]Podklady QZ'!C413</f>
        <v>2.7754417903566007E-2</v>
      </c>
      <c r="D27" s="244">
        <f>+'[1]Podklady QZ'!D413</f>
        <v>5210.97</v>
      </c>
      <c r="E27" s="243">
        <f>+'[1]Podklady QZ'!E413</f>
        <v>2.5953148564611551E-2</v>
      </c>
      <c r="F27" s="244">
        <f>+'[1]Podklady QZ'!F413</f>
        <v>6089.5</v>
      </c>
      <c r="G27" s="74">
        <f>+'[1]Podklady QZ'!G413</f>
        <v>2.7226035563689834E-2</v>
      </c>
      <c r="H27" s="244">
        <f>+'[1]Podklady QZ'!H413</f>
        <v>14828.24</v>
      </c>
      <c r="I27" s="74">
        <f>+'[1]Podklady QZ'!I413</f>
        <v>2.6884430217828766E-2</v>
      </c>
      <c r="J27" s="130"/>
      <c r="K27" s="130"/>
      <c r="L27" s="130"/>
      <c r="M27" s="130"/>
    </row>
    <row r="28" spans="1:13" ht="12.75" customHeight="1" x14ac:dyDescent="0.2">
      <c r="A28" s="58" t="s">
        <v>1</v>
      </c>
      <c r="B28" s="226">
        <f>+'[1]Podklady QZ'!B414</f>
        <v>124.45</v>
      </c>
      <c r="C28" s="243">
        <f>+'[1]Podklady QZ'!C414</f>
        <v>3.2070494580627583E-3</v>
      </c>
      <c r="D28" s="244">
        <f>+'[1]Podklady QZ'!D414</f>
        <v>362.53999999999996</v>
      </c>
      <c r="E28" s="243">
        <f>+'[1]Podklady QZ'!E414</f>
        <v>5.4336627623150389E-3</v>
      </c>
      <c r="F28" s="244">
        <f>+'[1]Podklady QZ'!F414</f>
        <v>488.42</v>
      </c>
      <c r="G28" s="74">
        <f>+'[1]Podklady QZ'!G414</f>
        <v>5.5680370822468791E-3</v>
      </c>
      <c r="H28" s="244">
        <f>+'[1]Podklady QZ'!H414</f>
        <v>975.41</v>
      </c>
      <c r="I28" s="74">
        <f>+'[1]Podklady QZ'!I414</f>
        <v>5.0475362924695313E-3</v>
      </c>
      <c r="J28" s="130"/>
      <c r="K28" s="130"/>
      <c r="L28" s="130"/>
      <c r="M28" s="130"/>
    </row>
    <row r="29" spans="1:13" ht="12.75" customHeight="1" x14ac:dyDescent="0.2">
      <c r="A29" s="58" t="s">
        <v>2</v>
      </c>
      <c r="B29" s="226">
        <f>+'[1]Podklady QZ'!B415</f>
        <v>141.4</v>
      </c>
      <c r="C29" s="243">
        <f>+'[1]Podklady QZ'!C415</f>
        <v>4.9933522026015592E-3</v>
      </c>
      <c r="D29" s="244">
        <f>+'[1]Podklady QZ'!D415</f>
        <v>243.2</v>
      </c>
      <c r="E29" s="243">
        <f>+'[1]Podklady QZ'!E415</f>
        <v>5.1871973570546924E-3</v>
      </c>
      <c r="F29" s="244">
        <f>+'[1]Podklady QZ'!F415</f>
        <v>365.06</v>
      </c>
      <c r="G29" s="74">
        <f>+'[1]Podklady QZ'!G415</f>
        <v>7.0854468675040656E-3</v>
      </c>
      <c r="H29" s="244">
        <f>+'[1]Podklady QZ'!H415</f>
        <v>749.66000000000008</v>
      </c>
      <c r="I29" s="74">
        <f>+'[1]Podklady QZ'!I415</f>
        <v>5.9156524204863363E-3</v>
      </c>
      <c r="J29" s="130"/>
      <c r="K29" s="130"/>
      <c r="L29" s="130"/>
    </row>
    <row r="30" spans="1:13" x14ac:dyDescent="0.2">
      <c r="A30" s="58" t="s">
        <v>6</v>
      </c>
      <c r="B30" s="226">
        <f>+'[1]Podklady QZ'!B416</f>
        <v>948.50600000000009</v>
      </c>
      <c r="C30" s="243">
        <f>+'[1]Podklady QZ'!C416</f>
        <v>5.4951625784402706E-2</v>
      </c>
      <c r="D30" s="244">
        <f>+'[1]Podklady QZ'!D416</f>
        <v>1296.7260000000001</v>
      </c>
      <c r="E30" s="243">
        <f>+'[1]Podklady QZ'!E416</f>
        <v>6.4404807113779827E-2</v>
      </c>
      <c r="F30" s="244">
        <f>+'[1]Podklady QZ'!F416</f>
        <v>1527.549</v>
      </c>
      <c r="G30" s="74">
        <f>+'[1]Podklady QZ'!G416</f>
        <v>5.9274114642898605E-2</v>
      </c>
      <c r="H30" s="244">
        <f>+'[1]Podklady QZ'!H416</f>
        <v>3772.7809999999999</v>
      </c>
      <c r="I30" s="74">
        <f>+'[1]Podklady QZ'!I416</f>
        <v>5.9728348000689241E-2</v>
      </c>
      <c r="J30" s="130"/>
      <c r="K30" s="130"/>
      <c r="L30" s="130"/>
    </row>
    <row r="31" spans="1:13" x14ac:dyDescent="0.2">
      <c r="A31" s="58" t="s">
        <v>28</v>
      </c>
      <c r="B31" s="226">
        <f>+'[1]Podklady QZ'!B417</f>
        <v>50424.357000000004</v>
      </c>
      <c r="C31" s="243">
        <f>+'[1]Podklady QZ'!C417</f>
        <v>2.7253395850523474E-2</v>
      </c>
      <c r="D31" s="244">
        <f>+'[1]Podklady QZ'!D417</f>
        <v>81073.90400000001</v>
      </c>
      <c r="E31" s="243">
        <f>+'[1]Podklady QZ'!E417</f>
        <v>2.8522052160663409E-2</v>
      </c>
      <c r="F31" s="244">
        <f>+'[1]Podklady QZ'!F417</f>
        <v>107936.891</v>
      </c>
      <c r="G31" s="74">
        <f>+'[1]Podklady QZ'!G417</f>
        <v>2.8914282809769709E-2</v>
      </c>
      <c r="H31" s="244">
        <f>+'[1]Podklady QZ'!H417</f>
        <v>239435.152</v>
      </c>
      <c r="I31" s="74">
        <f>+'[1]Podklady QZ'!I417</f>
        <v>2.8417244432735661E-2</v>
      </c>
      <c r="J31" s="130"/>
      <c r="K31" s="130"/>
      <c r="L31" s="130"/>
    </row>
    <row r="32" spans="1:13" x14ac:dyDescent="0.2">
      <c r="A32" s="58" t="s">
        <v>5</v>
      </c>
      <c r="B32" s="226">
        <f>+'[1]Podklady QZ'!B418</f>
        <v>16122.733</v>
      </c>
      <c r="C32" s="243">
        <f>+'[1]Podklady QZ'!C418</f>
        <v>1.4692062330675553E-2</v>
      </c>
      <c r="D32" s="244">
        <f>+'[1]Podklady QZ'!D418</f>
        <v>30649.386440735332</v>
      </c>
      <c r="E32" s="243">
        <f>+'[1]Podklady QZ'!E418</f>
        <v>1.796840884302946E-2</v>
      </c>
      <c r="F32" s="244">
        <f>+'[1]Podklady QZ'!F418</f>
        <v>39625.720000000008</v>
      </c>
      <c r="G32" s="74">
        <f>+'[1]Podklady QZ'!G418</f>
        <v>1.7804292777848393E-2</v>
      </c>
      <c r="H32" s="244">
        <f>+'[1]Podklady QZ'!H418</f>
        <v>86397.839440735348</v>
      </c>
      <c r="I32" s="74">
        <f>+'[1]Podklady QZ'!I418</f>
        <v>1.7180806485502586E-2</v>
      </c>
      <c r="J32" s="130"/>
      <c r="K32" s="130"/>
      <c r="L32" s="130"/>
    </row>
    <row r="33" spans="1:12" ht="12.75" thickBot="1" x14ac:dyDescent="0.25">
      <c r="A33" s="59" t="s">
        <v>3</v>
      </c>
      <c r="B33" s="227">
        <f>+'[1]Podklady QZ'!B419</f>
        <v>29.700000000000003</v>
      </c>
      <c r="C33" s="75">
        <f>+'[1]Podklady QZ'!C419</f>
        <v>2.7410117149917799E-4</v>
      </c>
      <c r="D33" s="44">
        <f>+'[1]Podklady QZ'!D419</f>
        <v>51.25</v>
      </c>
      <c r="E33" s="75">
        <f>+'[1]Podklady QZ'!E419</f>
        <v>2.8823801663943783E-4</v>
      </c>
      <c r="F33" s="44">
        <f>+'[1]Podklady QZ'!F419</f>
        <v>77.929999999999993</v>
      </c>
      <c r="G33" s="75">
        <f>+'[1]Podklady QZ'!G419</f>
        <v>3.337446791106795E-4</v>
      </c>
      <c r="H33" s="44">
        <f>+'[1]Podklady QZ'!H419</f>
        <v>158.88</v>
      </c>
      <c r="I33" s="75">
        <f>+'[1]Podklady QZ'!I419</f>
        <v>3.0573810558161686E-4</v>
      </c>
      <c r="J33" s="130"/>
      <c r="K33" s="130"/>
      <c r="L33" s="130"/>
    </row>
    <row r="34" spans="1:12" ht="15" customHeight="1" x14ac:dyDescent="0.2">
      <c r="A34" s="308" t="s">
        <v>267</v>
      </c>
      <c r="B34" s="308"/>
      <c r="C34" s="308"/>
      <c r="D34" s="308"/>
      <c r="E34" s="309"/>
      <c r="F34" s="14"/>
      <c r="H34" s="13"/>
      <c r="I34" s="4" t="s">
        <v>87</v>
      </c>
    </row>
    <row r="35" spans="1:12" x14ac:dyDescent="0.2">
      <c r="A35" s="121"/>
      <c r="B35" s="121"/>
      <c r="C35" s="121"/>
      <c r="D35" s="121"/>
    </row>
    <row r="36" spans="1:12" x14ac:dyDescent="0.2">
      <c r="B36" s="130"/>
      <c r="D36" s="130"/>
      <c r="F36" s="130"/>
      <c r="G36" s="187" t="s">
        <v>192</v>
      </c>
      <c r="H36" s="232">
        <f>+'[1]Podklady QZ'!L388</f>
        <v>1.4010428611441495E-2</v>
      </c>
    </row>
    <row r="37" spans="1:12" x14ac:dyDescent="0.2">
      <c r="B37" s="130"/>
      <c r="C37" s="130"/>
      <c r="D37" s="130"/>
      <c r="E37" s="130"/>
      <c r="F37" s="130"/>
      <c r="G37" s="187" t="s">
        <v>190</v>
      </c>
      <c r="H37" s="232">
        <f>+'[1]Podklady QZ'!L389</f>
        <v>2.2555559685315023E-2</v>
      </c>
    </row>
    <row r="38" spans="1:12" x14ac:dyDescent="0.2">
      <c r="B38" s="130"/>
      <c r="C38" s="130"/>
      <c r="D38" s="130"/>
      <c r="E38" s="130"/>
      <c r="F38" s="130"/>
      <c r="G38" s="187" t="s">
        <v>191</v>
      </c>
      <c r="H38" s="232">
        <f>+'[1]Podklady QZ'!L390</f>
        <v>1.7353057316271545E-2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{8925AE14-C3AD-4E5B-9F6F-1572CD3D5520}</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{F7D20694-6822-46D1-9C21-00A80EC121D2}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8925AE14-C3AD-4E5B-9F6F-1572CD3D5520}">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F7D20694-6822-46D1-9C21-00A80EC121D2}">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O9" sqref="O9"/>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241</v>
      </c>
      <c r="I1" s="113" t="str">
        <f>Obsah!$A$1</f>
        <v>IV. čtvrtletí 2018</v>
      </c>
    </row>
    <row r="2" spans="1:15" ht="18.75" x14ac:dyDescent="0.3">
      <c r="A2" s="167"/>
      <c r="B2" s="181" t="str">
        <f>+B4</f>
        <v>Říjen</v>
      </c>
      <c r="C2" s="181" t="str">
        <f>+D4</f>
        <v>Listopad</v>
      </c>
      <c r="D2" s="181" t="str">
        <f>+F4</f>
        <v>Prosinec</v>
      </c>
      <c r="I2" s="300"/>
    </row>
    <row r="3" spans="1:15" ht="7.5" customHeight="1" x14ac:dyDescent="0.2"/>
    <row r="4" spans="1:15" x14ac:dyDescent="0.2">
      <c r="A4" s="26"/>
      <c r="B4" s="368" t="str">
        <f>'[1]Podklady QZ'!B250:C250</f>
        <v>Říjen</v>
      </c>
      <c r="C4" s="370"/>
      <c r="D4" s="368" t="str">
        <f>'[1]Podklady QZ'!D250:E250</f>
        <v>Listopad</v>
      </c>
      <c r="E4" s="370"/>
      <c r="F4" s="368" t="str">
        <f>'[1]Podklady QZ'!F250:G250</f>
        <v>Prosinec</v>
      </c>
      <c r="G4" s="369"/>
      <c r="H4" s="368" t="s">
        <v>7</v>
      </c>
      <c r="I4" s="369"/>
      <c r="M4" s="39"/>
      <c r="N4" s="91"/>
    </row>
    <row r="5" spans="1:15" x14ac:dyDescent="0.2">
      <c r="A5" s="24"/>
      <c r="B5" s="61" t="s">
        <v>53</v>
      </c>
      <c r="C5" s="61" t="s">
        <v>52</v>
      </c>
      <c r="D5" s="61" t="s">
        <v>53</v>
      </c>
      <c r="E5" s="61" t="s">
        <v>52</v>
      </c>
      <c r="F5" s="61" t="s">
        <v>53</v>
      </c>
      <c r="G5" s="311" t="s">
        <v>52</v>
      </c>
      <c r="H5" s="61" t="s">
        <v>53</v>
      </c>
      <c r="I5" s="311" t="s">
        <v>52</v>
      </c>
      <c r="J5" s="301"/>
      <c r="K5" s="301"/>
      <c r="L5" s="301"/>
      <c r="M5" s="301"/>
      <c r="N5" s="91"/>
    </row>
    <row r="6" spans="1:15" ht="13.5" x14ac:dyDescent="0.2">
      <c r="A6" s="306" t="s">
        <v>107</v>
      </c>
      <c r="B6" s="225">
        <f>+'[1]Podklady QZ'!B427</f>
        <v>1066.9954999999993</v>
      </c>
      <c r="C6" s="202">
        <f>+'[1]Podklady QZ'!C427</f>
        <v>2.5038188384862131E-2</v>
      </c>
      <c r="D6" s="203">
        <f>+'[1]Podklady QZ'!D427</f>
        <v>1071.5444999999997</v>
      </c>
      <c r="E6" s="202">
        <f>+'[1]Podklady QZ'!E427</f>
        <v>2.5131417018258335E-2</v>
      </c>
      <c r="F6" s="203">
        <f>+'[1]Podklady QZ'!F427</f>
        <v>1071.0099999999998</v>
      </c>
      <c r="G6" s="202">
        <f>+'[1]Podklady QZ'!G427</f>
        <v>2.5117607820429023E-2</v>
      </c>
      <c r="H6" s="203">
        <f>+'[1]Podklady QZ'!H427</f>
        <v>1071.0099999999998</v>
      </c>
      <c r="I6" s="202">
        <f>+'[1]Podklady QZ'!I427</f>
        <v>2.5117607820429023E-2</v>
      </c>
      <c r="J6" s="302"/>
      <c r="K6" s="303"/>
      <c r="L6" s="302"/>
      <c r="M6" s="303"/>
      <c r="N6" s="2"/>
    </row>
    <row r="7" spans="1:15" x14ac:dyDescent="0.2">
      <c r="A7" s="307" t="s">
        <v>106</v>
      </c>
      <c r="B7" s="225">
        <f>+'[1]Podklady QZ'!B428</f>
        <v>456075.37800000008</v>
      </c>
      <c r="C7" s="202">
        <f>+'[1]Podklady QZ'!C428</f>
        <v>3.5060641680146033E-2</v>
      </c>
      <c r="D7" s="203">
        <f>+'[1]Podklady QZ'!D428</f>
        <v>546790.39299999981</v>
      </c>
      <c r="E7" s="202">
        <f>+'[1]Podklady QZ'!E428</f>
        <v>3.2924752026939209E-2</v>
      </c>
      <c r="F7" s="203">
        <f>+'[1]Podklady QZ'!F428</f>
        <v>645456.64099999995</v>
      </c>
      <c r="G7" s="202">
        <f>+'[1]Podklady QZ'!G428</f>
        <v>3.2340361361504137E-2</v>
      </c>
      <c r="H7" s="203">
        <f>+'[1]Podklady QZ'!H428</f>
        <v>1648322.412</v>
      </c>
      <c r="I7" s="202">
        <f>+'[1]Podklady QZ'!I428</f>
        <v>3.3249937429766264E-2</v>
      </c>
      <c r="J7" s="302"/>
      <c r="K7" s="302"/>
      <c r="L7" s="302"/>
      <c r="M7" s="303"/>
      <c r="N7" s="2"/>
    </row>
    <row r="8" spans="1:15" x14ac:dyDescent="0.2">
      <c r="A8" s="307" t="s">
        <v>194</v>
      </c>
      <c r="B8" s="214">
        <f>+'[1]Podklady QZ'!B429</f>
        <v>238942.959</v>
      </c>
      <c r="C8" s="201">
        <f>+'[1]Podklady QZ'!C429</f>
        <v>3.5566689676793495E-2</v>
      </c>
      <c r="D8" s="64">
        <f>+'[1]Podklady QZ'!D429</f>
        <v>319519.41700000002</v>
      </c>
      <c r="E8" s="201">
        <f>+'[1]Podklady QZ'!E429</f>
        <v>3.2774294912302417E-2</v>
      </c>
      <c r="F8" s="64">
        <f>+'[1]Podklady QZ'!F429</f>
        <v>400646.283</v>
      </c>
      <c r="G8" s="201">
        <f>+'[1]Podklady QZ'!G429</f>
        <v>3.2951468538821374E-2</v>
      </c>
      <c r="H8" s="64">
        <f>+'[1]Podklady QZ'!H429</f>
        <v>959108.65899999999</v>
      </c>
      <c r="I8" s="201">
        <f>+'[1]Podklady QZ'!I429</f>
        <v>3.3504890245421921E-2</v>
      </c>
      <c r="J8" s="130"/>
      <c r="K8" s="130"/>
      <c r="L8" s="130"/>
      <c r="M8" s="304"/>
      <c r="N8" s="176"/>
      <c r="O8" s="176"/>
    </row>
    <row r="9" spans="1:15" x14ac:dyDescent="0.2">
      <c r="A9" s="58" t="s">
        <v>44</v>
      </c>
      <c r="B9" s="226">
        <f>+'[1]Podklady QZ'!B430</f>
        <v>45083.229999999996</v>
      </c>
      <c r="C9" s="74">
        <f>+'[1]Podklady QZ'!C430</f>
        <v>0.10793491331207719</v>
      </c>
      <c r="D9" s="34">
        <f>+'[1]Podklady QZ'!D430</f>
        <v>44347.64</v>
      </c>
      <c r="E9" s="74">
        <f>+'[1]Podklady QZ'!E430</f>
        <v>7.3797868058668031E-2</v>
      </c>
      <c r="F9" s="34">
        <f>+'[1]Podklady QZ'!F430</f>
        <v>76616.72</v>
      </c>
      <c r="G9" s="74">
        <f>+'[1]Podklady QZ'!G430</f>
        <v>0.10486015288569535</v>
      </c>
      <c r="H9" s="34">
        <f>+'[1]Podklady QZ'!H430</f>
        <v>166047.59</v>
      </c>
      <c r="I9" s="74">
        <f>+'[1]Podklady QZ'!I430</f>
        <v>9.4923439090726688E-2</v>
      </c>
      <c r="J9" s="130"/>
      <c r="K9" s="305"/>
      <c r="L9" s="130"/>
      <c r="M9" s="304"/>
    </row>
    <row r="10" spans="1:15" x14ac:dyDescent="0.2">
      <c r="A10" s="58" t="s">
        <v>43</v>
      </c>
      <c r="B10" s="226">
        <f>+'[1]Podklady QZ'!B431</f>
        <v>4976.9880000000003</v>
      </c>
      <c r="C10" s="243">
        <f>+'[1]Podklady QZ'!C431</f>
        <v>0.10687938543152942</v>
      </c>
      <c r="D10" s="244">
        <f>+'[1]Podklady QZ'!D431</f>
        <v>6026.2449999999999</v>
      </c>
      <c r="E10" s="243">
        <f>+'[1]Podklady QZ'!E431</f>
        <v>0.10863512260027949</v>
      </c>
      <c r="F10" s="244">
        <f>+'[1]Podklady QZ'!F431</f>
        <v>6919.0710000000008</v>
      </c>
      <c r="G10" s="74">
        <f>+'[1]Podklady QZ'!G431</f>
        <v>0.10589340085954135</v>
      </c>
      <c r="H10" s="244">
        <f>+'[1]Podklady QZ'!H431</f>
        <v>17922.304</v>
      </c>
      <c r="I10" s="74">
        <f>+'[1]Podklady QZ'!I431</f>
        <v>0.10707636784408907</v>
      </c>
      <c r="J10" s="130"/>
      <c r="K10" s="305"/>
      <c r="L10" s="130"/>
      <c r="M10" s="304"/>
    </row>
    <row r="11" spans="1:15" x14ac:dyDescent="0.2">
      <c r="A11" s="58" t="s">
        <v>42</v>
      </c>
      <c r="B11" s="226">
        <f>+'[1]Podklady QZ'!B432</f>
        <v>1532.83</v>
      </c>
      <c r="C11" s="243">
        <f>+'[1]Podklady QZ'!C432</f>
        <v>1.860997369902971E-3</v>
      </c>
      <c r="D11" s="244">
        <f>+'[1]Podklady QZ'!D432</f>
        <v>0</v>
      </c>
      <c r="E11" s="243">
        <f>+'[1]Podklady QZ'!E432</f>
        <v>0</v>
      </c>
      <c r="F11" s="244">
        <f>+'[1]Podklady QZ'!F432</f>
        <v>2234.67</v>
      </c>
      <c r="G11" s="74">
        <f>+'[1]Podklady QZ'!G432</f>
        <v>1.2981883316419331E-3</v>
      </c>
      <c r="H11" s="244">
        <f>+'[1]Podklady QZ'!H432</f>
        <v>3767.5</v>
      </c>
      <c r="I11" s="74">
        <f>+'[1]Podklady QZ'!I432</f>
        <v>9.8528621812759253E-4</v>
      </c>
      <c r="J11" s="130"/>
      <c r="K11" s="305"/>
      <c r="L11" s="130"/>
      <c r="M11" s="304"/>
    </row>
    <row r="12" spans="1:15" x14ac:dyDescent="0.2">
      <c r="A12" s="58" t="s">
        <v>70</v>
      </c>
      <c r="B12" s="226">
        <f>+'[1]Podklady QZ'!B433</f>
        <v>0</v>
      </c>
      <c r="C12" s="243">
        <f>+'[1]Podklady QZ'!C433</f>
        <v>0</v>
      </c>
      <c r="D12" s="244">
        <f>+'[1]Podklady QZ'!D433</f>
        <v>0</v>
      </c>
      <c r="E12" s="243">
        <f>+'[1]Podklady QZ'!E433</f>
        <v>0</v>
      </c>
      <c r="F12" s="244">
        <f>+'[1]Podklady QZ'!F433</f>
        <v>0</v>
      </c>
      <c r="G12" s="74">
        <f>+'[1]Podklady QZ'!G433</f>
        <v>0</v>
      </c>
      <c r="H12" s="244">
        <f>+'[1]Podklady QZ'!H433</f>
        <v>0</v>
      </c>
      <c r="I12" s="74">
        <f>+'[1]Podklady QZ'!I433</f>
        <v>0</v>
      </c>
      <c r="J12" s="130"/>
      <c r="K12" s="305"/>
      <c r="L12" s="130"/>
      <c r="M12" s="304"/>
    </row>
    <row r="13" spans="1:15" x14ac:dyDescent="0.2">
      <c r="A13" s="58" t="s">
        <v>71</v>
      </c>
      <c r="B13" s="226">
        <f>+'[1]Podklady QZ'!B434</f>
        <v>0</v>
      </c>
      <c r="C13" s="243">
        <f>+'[1]Podklady QZ'!C434</f>
        <v>0</v>
      </c>
      <c r="D13" s="244">
        <f>+'[1]Podklady QZ'!D434</f>
        <v>0</v>
      </c>
      <c r="E13" s="243">
        <f>+'[1]Podklady QZ'!E434</f>
        <v>0</v>
      </c>
      <c r="F13" s="244">
        <f>+'[1]Podklady QZ'!F434</f>
        <v>0</v>
      </c>
      <c r="G13" s="74">
        <f>+'[1]Podklady QZ'!G434</f>
        <v>0</v>
      </c>
      <c r="H13" s="244">
        <f>+'[1]Podklady QZ'!H434</f>
        <v>0</v>
      </c>
      <c r="I13" s="74">
        <f>+'[1]Podklady QZ'!I434</f>
        <v>0</v>
      </c>
      <c r="J13" s="130"/>
      <c r="K13" s="305"/>
      <c r="L13" s="130"/>
      <c r="M13" s="304"/>
    </row>
    <row r="14" spans="1:15" x14ac:dyDescent="0.2">
      <c r="A14" s="58" t="s">
        <v>72</v>
      </c>
      <c r="B14" s="226">
        <f>+'[1]Podklady QZ'!B435</f>
        <v>0</v>
      </c>
      <c r="C14" s="243">
        <f>+'[1]Podklady QZ'!C435</f>
        <v>0</v>
      </c>
      <c r="D14" s="244">
        <f>+'[1]Podklady QZ'!D435</f>
        <v>0</v>
      </c>
      <c r="E14" s="243">
        <f>+'[1]Podklady QZ'!E435</f>
        <v>0</v>
      </c>
      <c r="F14" s="244">
        <f>+'[1]Podklady QZ'!F435</f>
        <v>0</v>
      </c>
      <c r="G14" s="74">
        <f>+'[1]Podklady QZ'!G435</f>
        <v>0</v>
      </c>
      <c r="H14" s="244">
        <f>+'[1]Podklady QZ'!H435</f>
        <v>0</v>
      </c>
      <c r="I14" s="74">
        <f>+'[1]Podklady QZ'!I435</f>
        <v>0</v>
      </c>
      <c r="J14" s="130"/>
      <c r="K14" s="305"/>
      <c r="L14" s="130"/>
      <c r="M14" s="304"/>
    </row>
    <row r="15" spans="1:15" x14ac:dyDescent="0.2">
      <c r="A15" s="58" t="s">
        <v>41</v>
      </c>
      <c r="B15" s="226">
        <f>+'[1]Podklady QZ'!B436</f>
        <v>105879.36</v>
      </c>
      <c r="C15" s="243">
        <f>+'[1]Podklady QZ'!C436</f>
        <v>3.2654232486872423E-2</v>
      </c>
      <c r="D15" s="244">
        <f>+'[1]Podklady QZ'!D436</f>
        <v>152043.25</v>
      </c>
      <c r="E15" s="243">
        <f>+'[1]Podklady QZ'!E436</f>
        <v>3.2023559612536869E-2</v>
      </c>
      <c r="F15" s="244">
        <f>+'[1]Podklady QZ'!F436</f>
        <v>168101.32</v>
      </c>
      <c r="G15" s="74">
        <f>+'[1]Podklady QZ'!G436</f>
        <v>2.8978399400917582E-2</v>
      </c>
      <c r="H15" s="244">
        <f>+'[1]Podklady QZ'!H436</f>
        <v>426023.93</v>
      </c>
      <c r="I15" s="74">
        <f>+'[1]Podklady QZ'!I436</f>
        <v>3.0890968427966032E-2</v>
      </c>
      <c r="J15" s="130"/>
      <c r="K15" s="305"/>
      <c r="L15" s="130"/>
      <c r="M15" s="304"/>
    </row>
    <row r="16" spans="1:15" x14ac:dyDescent="0.2">
      <c r="A16" s="58" t="s">
        <v>84</v>
      </c>
      <c r="B16" s="226">
        <f>+'[1]Podklady QZ'!B437</f>
        <v>0</v>
      </c>
      <c r="C16" s="243">
        <f>+'[1]Podklady QZ'!C437</f>
        <v>0</v>
      </c>
      <c r="D16" s="244">
        <f>+'[1]Podklady QZ'!D437</f>
        <v>0</v>
      </c>
      <c r="E16" s="243">
        <f>+'[1]Podklady QZ'!E437</f>
        <v>0</v>
      </c>
      <c r="F16" s="244">
        <f>+'[1]Podklady QZ'!F437</f>
        <v>0</v>
      </c>
      <c r="G16" s="74">
        <f>+'[1]Podklady QZ'!G437</f>
        <v>0</v>
      </c>
      <c r="H16" s="244">
        <f>+'[1]Podklady QZ'!H437</f>
        <v>0</v>
      </c>
      <c r="I16" s="74">
        <f>+'[1]Podklady QZ'!I437</f>
        <v>0</v>
      </c>
      <c r="J16" s="130"/>
      <c r="K16" s="305"/>
      <c r="L16" s="130"/>
      <c r="M16" s="304"/>
    </row>
    <row r="17" spans="1:13" x14ac:dyDescent="0.2">
      <c r="A17" s="58" t="s">
        <v>40</v>
      </c>
      <c r="B17" s="226">
        <f>+'[1]Podklady QZ'!B438</f>
        <v>0</v>
      </c>
      <c r="C17" s="243">
        <f>+'[1]Podklady QZ'!C438</f>
        <v>0</v>
      </c>
      <c r="D17" s="244">
        <f>+'[1]Podklady QZ'!D438</f>
        <v>0</v>
      </c>
      <c r="E17" s="243">
        <f>+'[1]Podklady QZ'!E438</f>
        <v>0</v>
      </c>
      <c r="F17" s="244">
        <f>+'[1]Podklady QZ'!F438</f>
        <v>0</v>
      </c>
      <c r="G17" s="74">
        <f>+'[1]Podklady QZ'!G438</f>
        <v>0</v>
      </c>
      <c r="H17" s="244">
        <f>+'[1]Podklady QZ'!H438</f>
        <v>0</v>
      </c>
      <c r="I17" s="74">
        <f>+'[1]Podklady QZ'!I438</f>
        <v>0</v>
      </c>
      <c r="J17" s="130"/>
      <c r="K17" s="305"/>
      <c r="L17" s="130"/>
      <c r="M17" s="304"/>
    </row>
    <row r="18" spans="1:13" x14ac:dyDescent="0.2">
      <c r="A18" s="58" t="s">
        <v>39</v>
      </c>
      <c r="B18" s="226">
        <f>+'[1]Podklady QZ'!B439</f>
        <v>0</v>
      </c>
      <c r="C18" s="243">
        <f>+'[1]Podklady QZ'!C439</f>
        <v>0</v>
      </c>
      <c r="D18" s="244">
        <f>+'[1]Podklady QZ'!D439</f>
        <v>0</v>
      </c>
      <c r="E18" s="243">
        <f>+'[1]Podklady QZ'!E439</f>
        <v>0</v>
      </c>
      <c r="F18" s="244">
        <f>+'[1]Podklady QZ'!F439</f>
        <v>0</v>
      </c>
      <c r="G18" s="74">
        <f>+'[1]Podklady QZ'!G439</f>
        <v>0</v>
      </c>
      <c r="H18" s="244">
        <f>+'[1]Podklady QZ'!H439</f>
        <v>0</v>
      </c>
      <c r="I18" s="74">
        <f>+'[1]Podklady QZ'!I439</f>
        <v>0</v>
      </c>
      <c r="J18" s="130"/>
      <c r="K18" s="305"/>
      <c r="L18" s="130"/>
      <c r="M18" s="304"/>
    </row>
    <row r="19" spans="1:13" x14ac:dyDescent="0.2">
      <c r="A19" s="58" t="s">
        <v>38</v>
      </c>
      <c r="B19" s="226">
        <f>+'[1]Podklady QZ'!B440</f>
        <v>0</v>
      </c>
      <c r="C19" s="243">
        <f>+'[1]Podklady QZ'!C440</f>
        <v>0</v>
      </c>
      <c r="D19" s="244">
        <f>+'[1]Podklady QZ'!D440</f>
        <v>0</v>
      </c>
      <c r="E19" s="243">
        <f>+'[1]Podklady QZ'!E440</f>
        <v>0</v>
      </c>
      <c r="F19" s="244">
        <f>+'[1]Podklady QZ'!F440</f>
        <v>0</v>
      </c>
      <c r="G19" s="74">
        <f>+'[1]Podklady QZ'!G440</f>
        <v>0</v>
      </c>
      <c r="H19" s="244">
        <f>+'[1]Podklady QZ'!H440</f>
        <v>0</v>
      </c>
      <c r="I19" s="74">
        <f>+'[1]Podklady QZ'!I440</f>
        <v>0</v>
      </c>
      <c r="J19" s="130"/>
      <c r="K19" s="305"/>
      <c r="L19" s="130"/>
      <c r="M19" s="304"/>
    </row>
    <row r="20" spans="1:13" x14ac:dyDescent="0.2">
      <c r="A20" s="58" t="s">
        <v>37</v>
      </c>
      <c r="B20" s="226">
        <f>+'[1]Podklady QZ'!B441</f>
        <v>0</v>
      </c>
      <c r="C20" s="243">
        <f>+'[1]Podklady QZ'!C441</f>
        <v>0</v>
      </c>
      <c r="D20" s="244">
        <f>+'[1]Podklady QZ'!D441</f>
        <v>0</v>
      </c>
      <c r="E20" s="243">
        <f>+'[1]Podklady QZ'!E441</f>
        <v>0</v>
      </c>
      <c r="F20" s="244">
        <f>+'[1]Podklady QZ'!F441</f>
        <v>0</v>
      </c>
      <c r="G20" s="74">
        <f>+'[1]Podklady QZ'!G441</f>
        <v>0</v>
      </c>
      <c r="H20" s="244">
        <f>+'[1]Podklady QZ'!H441</f>
        <v>0</v>
      </c>
      <c r="I20" s="74">
        <f>+'[1]Podklady QZ'!I441</f>
        <v>0</v>
      </c>
      <c r="J20" s="130"/>
      <c r="K20" s="305"/>
      <c r="L20" s="130"/>
      <c r="M20" s="304"/>
    </row>
    <row r="21" spans="1:13" x14ac:dyDescent="0.2">
      <c r="A21" s="58" t="s">
        <v>36</v>
      </c>
      <c r="B21" s="226">
        <f>+'[1]Podklady QZ'!B442</f>
        <v>0</v>
      </c>
      <c r="C21" s="243">
        <f>+'[1]Podklady QZ'!C442</f>
        <v>0</v>
      </c>
      <c r="D21" s="244">
        <f>+'[1]Podklady QZ'!D442</f>
        <v>0</v>
      </c>
      <c r="E21" s="243">
        <f>+'[1]Podklady QZ'!E442</f>
        <v>0</v>
      </c>
      <c r="F21" s="244">
        <f>+'[1]Podklady QZ'!F442</f>
        <v>0</v>
      </c>
      <c r="G21" s="74">
        <f>+'[1]Podklady QZ'!G442</f>
        <v>0</v>
      </c>
      <c r="H21" s="244">
        <f>+'[1]Podklady QZ'!H442</f>
        <v>0</v>
      </c>
      <c r="I21" s="74">
        <f>+'[1]Podklady QZ'!I442</f>
        <v>0</v>
      </c>
      <c r="J21" s="130"/>
      <c r="K21" s="305"/>
      <c r="L21" s="130"/>
      <c r="M21" s="304"/>
    </row>
    <row r="22" spans="1:13" x14ac:dyDescent="0.2">
      <c r="A22" s="58" t="s">
        <v>3</v>
      </c>
      <c r="B22" s="226">
        <f>+'[1]Podklady QZ'!B443</f>
        <v>0</v>
      </c>
      <c r="C22" s="243">
        <f>+'[1]Podklady QZ'!C443</f>
        <v>0</v>
      </c>
      <c r="D22" s="244">
        <f>+'[1]Podklady QZ'!D443</f>
        <v>0</v>
      </c>
      <c r="E22" s="243">
        <f>+'[1]Podklady QZ'!E443</f>
        <v>0</v>
      </c>
      <c r="F22" s="244">
        <f>+'[1]Podklady QZ'!F443</f>
        <v>0</v>
      </c>
      <c r="G22" s="74">
        <f>+'[1]Podklady QZ'!G443</f>
        <v>0</v>
      </c>
      <c r="H22" s="244">
        <f>+'[1]Podklady QZ'!H443</f>
        <v>0</v>
      </c>
      <c r="I22" s="74">
        <f>+'[1]Podklady QZ'!I443</f>
        <v>0</v>
      </c>
      <c r="J22" s="130"/>
      <c r="K22" s="305"/>
      <c r="L22" s="130"/>
      <c r="M22" s="304"/>
    </row>
    <row r="23" spans="1:13" x14ac:dyDescent="0.2">
      <c r="A23" s="58" t="s">
        <v>35</v>
      </c>
      <c r="B23" s="226">
        <f>+'[1]Podklady QZ'!B444</f>
        <v>0</v>
      </c>
      <c r="C23" s="243">
        <f>+'[1]Podklady QZ'!C444</f>
        <v>0</v>
      </c>
      <c r="D23" s="244">
        <f>+'[1]Podklady QZ'!D444</f>
        <v>0</v>
      </c>
      <c r="E23" s="243">
        <f>+'[1]Podklady QZ'!E444</f>
        <v>0</v>
      </c>
      <c r="F23" s="244">
        <f>+'[1]Podklady QZ'!F444</f>
        <v>0</v>
      </c>
      <c r="G23" s="74">
        <f>+'[1]Podklady QZ'!G444</f>
        <v>0</v>
      </c>
      <c r="H23" s="244">
        <f>+'[1]Podklady QZ'!H444</f>
        <v>0</v>
      </c>
      <c r="I23" s="74">
        <f>+'[1]Podklady QZ'!I444</f>
        <v>0</v>
      </c>
      <c r="J23" s="130"/>
      <c r="K23" s="305"/>
      <c r="L23" s="130"/>
      <c r="M23" s="304"/>
    </row>
    <row r="24" spans="1:13" x14ac:dyDescent="0.2">
      <c r="A24" s="228" t="s">
        <v>34</v>
      </c>
      <c r="B24" s="229">
        <f>+'[1]Podklady QZ'!B445</f>
        <v>81470.551000000007</v>
      </c>
      <c r="C24" s="230">
        <f>+'[1]Podklady QZ'!C445</f>
        <v>5.386314860901284E-2</v>
      </c>
      <c r="D24" s="231">
        <f>+'[1]Podklady QZ'!D445</f>
        <v>117102.28200000002</v>
      </c>
      <c r="E24" s="230">
        <f>+'[1]Podklady QZ'!E445</f>
        <v>4.8879306112539961E-2</v>
      </c>
      <c r="F24" s="231">
        <f>+'[1]Podklady QZ'!F445</f>
        <v>146774.50199999998</v>
      </c>
      <c r="G24" s="230">
        <f>+'[1]Podklady QZ'!G445</f>
        <v>4.8860297344403052E-2</v>
      </c>
      <c r="H24" s="231">
        <f>+'[1]Podklady QZ'!H445</f>
        <v>345347.33500000002</v>
      </c>
      <c r="I24" s="230">
        <f>+'[1]Podklady QZ'!I445</f>
        <v>4.9961615287091678E-2</v>
      </c>
      <c r="J24" s="130"/>
      <c r="K24" s="305"/>
      <c r="L24" s="130"/>
      <c r="M24" s="176"/>
    </row>
    <row r="25" spans="1:13" ht="13.5" customHeight="1" x14ac:dyDescent="0.2">
      <c r="A25" s="307" t="s">
        <v>212</v>
      </c>
      <c r="B25" s="214">
        <f>+'[1]Podklady QZ'!B446</f>
        <v>128162.985</v>
      </c>
      <c r="C25" s="201">
        <f>+'[1]Podklady QZ'!C446</f>
        <v>2.6614606745275542E-2</v>
      </c>
      <c r="D25" s="64">
        <f>+'[1]Podklady QZ'!D446</f>
        <v>177497.80493089973</v>
      </c>
      <c r="E25" s="201">
        <f>+'[1]Podklady QZ'!E446</f>
        <v>2.4934198743380726E-2</v>
      </c>
      <c r="F25" s="64">
        <f>+'[1]Podklady QZ'!F446</f>
        <v>223249.60799999998</v>
      </c>
      <c r="G25" s="201">
        <f>+'[1]Podklady QZ'!G446</f>
        <v>2.5143033663684266E-2</v>
      </c>
      <c r="H25" s="64">
        <f>+'[1]Podklady QZ'!H446</f>
        <v>528910.39793089975</v>
      </c>
      <c r="I25" s="201">
        <f>+'[1]Podklady QZ'!I446</f>
        <v>2.5412080122997421E-2</v>
      </c>
      <c r="J25" s="130"/>
      <c r="K25" s="130"/>
      <c r="L25" s="130"/>
      <c r="M25" s="130"/>
    </row>
    <row r="26" spans="1:13" ht="12.75" customHeight="1" x14ac:dyDescent="0.2">
      <c r="A26" s="58" t="s">
        <v>29</v>
      </c>
      <c r="B26" s="226">
        <f>+'[1]Podklady QZ'!B447</f>
        <v>57553.476000000002</v>
      </c>
      <c r="C26" s="74">
        <f>+'[1]Podklady QZ'!C447</f>
        <v>3.717715756738988E-2</v>
      </c>
      <c r="D26" s="34">
        <f>+'[1]Podklady QZ'!D447</f>
        <v>67539.455419469828</v>
      </c>
      <c r="E26" s="74">
        <f>+'[1]Podklady QZ'!E447</f>
        <v>3.281665722702564E-2</v>
      </c>
      <c r="F26" s="34">
        <f>+'[1]Podklady QZ'!F447</f>
        <v>69074.146999999997</v>
      </c>
      <c r="G26" s="74">
        <f>+'[1]Podklady QZ'!G447</f>
        <v>3.0053378143207365E-2</v>
      </c>
      <c r="H26" s="34">
        <f>+'[1]Podklady QZ'!H447</f>
        <v>194167.07841946982</v>
      </c>
      <c r="I26" s="74">
        <f>+'[1]Podklady QZ'!I447</f>
        <v>3.2884293641876901E-2</v>
      </c>
      <c r="J26" s="130"/>
      <c r="K26" s="130"/>
      <c r="L26" s="130"/>
      <c r="M26" s="130"/>
    </row>
    <row r="27" spans="1:13" ht="12.75" customHeight="1" x14ac:dyDescent="0.2">
      <c r="A27" s="58" t="s">
        <v>0</v>
      </c>
      <c r="B27" s="226">
        <f>+'[1]Podklady QZ'!B448</f>
        <v>1067.2</v>
      </c>
      <c r="C27" s="243">
        <f>+'[1]Podklady QZ'!C448</f>
        <v>8.3961014427487175E-3</v>
      </c>
      <c r="D27" s="244">
        <f>+'[1]Podklady QZ'!D448</f>
        <v>1370.84</v>
      </c>
      <c r="E27" s="243">
        <f>+'[1]Podklady QZ'!E448</f>
        <v>6.8274455961773129E-3</v>
      </c>
      <c r="F27" s="244">
        <f>+'[1]Podklady QZ'!F448</f>
        <v>1712.09</v>
      </c>
      <c r="G27" s="74">
        <f>+'[1]Podklady QZ'!G448</f>
        <v>7.6547209505275849E-3</v>
      </c>
      <c r="H27" s="244">
        <f>+'[1]Podklady QZ'!H448</f>
        <v>4150.13</v>
      </c>
      <c r="I27" s="74">
        <f>+'[1]Podklady QZ'!I448</f>
        <v>7.5244182977829933E-3</v>
      </c>
      <c r="J27" s="130"/>
      <c r="K27" s="130"/>
      <c r="L27" s="130"/>
      <c r="M27" s="130"/>
    </row>
    <row r="28" spans="1:13" ht="12.75" customHeight="1" x14ac:dyDescent="0.2">
      <c r="A28" s="58" t="s">
        <v>1</v>
      </c>
      <c r="B28" s="226">
        <f>+'[1]Podklady QZ'!B449</f>
        <v>136.5</v>
      </c>
      <c r="C28" s="243">
        <f>+'[1]Podklady QZ'!C449</f>
        <v>3.5175753396992086E-3</v>
      </c>
      <c r="D28" s="244">
        <f>+'[1]Podklady QZ'!D449</f>
        <v>209.4</v>
      </c>
      <c r="E28" s="243">
        <f>+'[1]Podklady QZ'!E449</f>
        <v>3.1384370895039702E-3</v>
      </c>
      <c r="F28" s="244">
        <f>+'[1]Podklady QZ'!F449</f>
        <v>263.89999999999998</v>
      </c>
      <c r="G28" s="74">
        <f>+'[1]Podklady QZ'!G449</f>
        <v>3.0084865198086713E-3</v>
      </c>
      <c r="H28" s="244">
        <f>+'[1]Podklady QZ'!H449</f>
        <v>609.79999999999995</v>
      </c>
      <c r="I28" s="74">
        <f>+'[1]Podklady QZ'!I449</f>
        <v>3.1555834276334261E-3</v>
      </c>
      <c r="J28" s="130"/>
      <c r="K28" s="130"/>
      <c r="L28" s="130"/>
      <c r="M28" s="130"/>
    </row>
    <row r="29" spans="1:13" ht="12.75" customHeight="1" x14ac:dyDescent="0.2">
      <c r="A29" s="58" t="s">
        <v>2</v>
      </c>
      <c r="B29" s="226">
        <f>+'[1]Podklady QZ'!B450</f>
        <v>149.30000000000001</v>
      </c>
      <c r="C29" s="243">
        <f>+'[1]Podklady QZ'!C450</f>
        <v>5.2723301545149421E-3</v>
      </c>
      <c r="D29" s="244">
        <f>+'[1]Podklady QZ'!D450</f>
        <v>215.6</v>
      </c>
      <c r="E29" s="243">
        <f>+'[1]Podklady QZ'!E450</f>
        <v>4.5985187096257889E-3</v>
      </c>
      <c r="F29" s="244">
        <f>+'[1]Podklady QZ'!F450</f>
        <v>132.9</v>
      </c>
      <c r="G29" s="74">
        <f>+'[1]Podklady QZ'!G450</f>
        <v>2.5794551270785361E-3</v>
      </c>
      <c r="H29" s="244">
        <f>+'[1]Podklady QZ'!H450</f>
        <v>497.79999999999995</v>
      </c>
      <c r="I29" s="74">
        <f>+'[1]Podklady QZ'!I450</f>
        <v>3.9281964822961042E-3</v>
      </c>
      <c r="J29" s="130"/>
      <c r="K29" s="130"/>
      <c r="L29" s="130"/>
    </row>
    <row r="30" spans="1:13" x14ac:dyDescent="0.2">
      <c r="A30" s="58" t="s">
        <v>6</v>
      </c>
      <c r="B30" s="226">
        <f>+'[1]Podklady QZ'!B451</f>
        <v>0</v>
      </c>
      <c r="C30" s="243">
        <f>+'[1]Podklady QZ'!C451</f>
        <v>0</v>
      </c>
      <c r="D30" s="244">
        <f>+'[1]Podklady QZ'!D451</f>
        <v>0</v>
      </c>
      <c r="E30" s="243">
        <f>+'[1]Podklady QZ'!E451</f>
        <v>0</v>
      </c>
      <c r="F30" s="244">
        <f>+'[1]Podklady QZ'!F451</f>
        <v>0</v>
      </c>
      <c r="G30" s="74">
        <f>+'[1]Podklady QZ'!G451</f>
        <v>0</v>
      </c>
      <c r="H30" s="244">
        <f>+'[1]Podklady QZ'!H451</f>
        <v>0</v>
      </c>
      <c r="I30" s="74">
        <f>+'[1]Podklady QZ'!I451</f>
        <v>0</v>
      </c>
      <c r="J30" s="130"/>
      <c r="K30" s="130"/>
      <c r="L30" s="130"/>
    </row>
    <row r="31" spans="1:13" x14ac:dyDescent="0.2">
      <c r="A31" s="58" t="s">
        <v>28</v>
      </c>
      <c r="B31" s="226">
        <f>+'[1]Podklady QZ'!B452</f>
        <v>44558.121000000014</v>
      </c>
      <c r="C31" s="243">
        <f>+'[1]Podklady QZ'!C452</f>
        <v>2.4082808035976008E-2</v>
      </c>
      <c r="D31" s="244">
        <f>+'[1]Podklady QZ'!D452</f>
        <v>69973.897614565067</v>
      </c>
      <c r="E31" s="243">
        <f>+'[1]Podklady QZ'!E452</f>
        <v>2.4617035311973449E-2</v>
      </c>
      <c r="F31" s="244">
        <f>+'[1]Podklady QZ'!F452</f>
        <v>100366.55799999999</v>
      </c>
      <c r="G31" s="74">
        <f>+'[1]Podklady QZ'!G452</f>
        <v>2.6886331594034463E-2</v>
      </c>
      <c r="H31" s="244">
        <f>+'[1]Podklady QZ'!H452</f>
        <v>214898.57661456507</v>
      </c>
      <c r="I31" s="74">
        <f>+'[1]Podklady QZ'!I452</f>
        <v>2.5505132930118243E-2</v>
      </c>
      <c r="J31" s="130"/>
      <c r="K31" s="130"/>
      <c r="L31" s="130"/>
    </row>
    <row r="32" spans="1:13" x14ac:dyDescent="0.2">
      <c r="A32" s="58" t="s">
        <v>5</v>
      </c>
      <c r="B32" s="226">
        <f>+'[1]Podklady QZ'!B453</f>
        <v>21703.190999999995</v>
      </c>
      <c r="C32" s="243">
        <f>+'[1]Podklady QZ'!C453</f>
        <v>1.9777331482606367E-2</v>
      </c>
      <c r="D32" s="244">
        <f>+'[1]Podklady QZ'!D453</f>
        <v>33506.744896864839</v>
      </c>
      <c r="E32" s="243">
        <f>+'[1]Podklady QZ'!E453</f>
        <v>1.9643554446681252E-2</v>
      </c>
      <c r="F32" s="244">
        <f>+'[1]Podklady QZ'!F453</f>
        <v>45703.933999999994</v>
      </c>
      <c r="G32" s="74">
        <f>+'[1]Podklady QZ'!G453</f>
        <v>2.0535304394102095E-2</v>
      </c>
      <c r="H32" s="244">
        <f>+'[1]Podklady QZ'!H453</f>
        <v>100913.86989686482</v>
      </c>
      <c r="I32" s="74">
        <f>+'[1]Podklady QZ'!I453</f>
        <v>2.0067419296873834E-2</v>
      </c>
      <c r="J32" s="130"/>
      <c r="K32" s="130"/>
      <c r="L32" s="130"/>
    </row>
    <row r="33" spans="1:12" ht="12.75" thickBot="1" x14ac:dyDescent="0.25">
      <c r="A33" s="59" t="s">
        <v>3</v>
      </c>
      <c r="B33" s="227">
        <f>+'[1]Podklady QZ'!B454</f>
        <v>2995.1969999999997</v>
      </c>
      <c r="C33" s="75">
        <f>+'[1]Podklady QZ'!C454</f>
        <v>2.7642660153899771E-2</v>
      </c>
      <c r="D33" s="44">
        <f>+'[1]Podklady QZ'!D454</f>
        <v>4681.8669999999993</v>
      </c>
      <c r="E33" s="75">
        <f>+'[1]Podklady QZ'!E454</f>
        <v>2.6331552356090433E-2</v>
      </c>
      <c r="F33" s="44">
        <f>+'[1]Podklady QZ'!F454</f>
        <v>5996.0790000000006</v>
      </c>
      <c r="G33" s="75">
        <f>+'[1]Podklady QZ'!G454</f>
        <v>2.5678935734342156E-2</v>
      </c>
      <c r="H33" s="44">
        <f>+'[1]Podklady QZ'!H454</f>
        <v>13673.143</v>
      </c>
      <c r="I33" s="75">
        <f>+'[1]Podklady QZ'!I454</f>
        <v>2.631168704787604E-2</v>
      </c>
      <c r="J33" s="130"/>
      <c r="K33" s="130"/>
      <c r="L33" s="130"/>
    </row>
    <row r="34" spans="1:12" ht="15" customHeight="1" x14ac:dyDescent="0.2">
      <c r="A34" s="308" t="s">
        <v>267</v>
      </c>
      <c r="B34" s="308"/>
      <c r="C34" s="308"/>
      <c r="D34" s="308"/>
      <c r="E34" s="309"/>
      <c r="F34" s="14"/>
      <c r="H34" s="13"/>
      <c r="I34" s="4" t="s">
        <v>87</v>
      </c>
    </row>
    <row r="35" spans="1:12" x14ac:dyDescent="0.2">
      <c r="A35" s="121"/>
      <c r="B35" s="121"/>
      <c r="C35" s="121"/>
      <c r="D35" s="121"/>
    </row>
    <row r="36" spans="1:12" x14ac:dyDescent="0.2">
      <c r="B36" s="130"/>
      <c r="D36" s="130"/>
      <c r="F36" s="130"/>
      <c r="G36" s="187" t="s">
        <v>192</v>
      </c>
      <c r="H36" s="232">
        <f>+'[1]Podklady QZ'!L423</f>
        <v>2.5117607820429023E-2</v>
      </c>
    </row>
    <row r="37" spans="1:12" x14ac:dyDescent="0.2">
      <c r="B37" s="130"/>
      <c r="C37" s="130"/>
      <c r="D37" s="130"/>
      <c r="E37" s="130"/>
      <c r="F37" s="130"/>
      <c r="G37" s="187" t="s">
        <v>190</v>
      </c>
      <c r="H37" s="232">
        <f>+'[1]Podklady QZ'!L424</f>
        <v>3.3249937429766264E-2</v>
      </c>
    </row>
    <row r="38" spans="1:12" x14ac:dyDescent="0.2">
      <c r="B38" s="130"/>
      <c r="C38" s="130"/>
      <c r="D38" s="130"/>
      <c r="E38" s="130"/>
      <c r="F38" s="130"/>
      <c r="G38" s="187" t="s">
        <v>191</v>
      </c>
      <c r="H38" s="232">
        <f>+'[1]Podklady QZ'!L425</f>
        <v>3.3504890245421921E-2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{B4CE6899-99EE-4B93-A886-66B59997E1C3}</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{4FC64610-5602-4084-85CA-07C0A4BBFE56}</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B4CE6899-99EE-4B93-A886-66B59997E1C3}">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4FC64610-5602-4084-85CA-07C0A4BBFE56}">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P26" sqref="P26"/>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242</v>
      </c>
      <c r="I1" s="113" t="str">
        <f>Obsah!$A$1</f>
        <v>IV. čtvrtletí 2018</v>
      </c>
    </row>
    <row r="2" spans="1:15" ht="18.75" x14ac:dyDescent="0.3">
      <c r="A2" s="167"/>
      <c r="B2" s="181" t="str">
        <f>+B4</f>
        <v>Říjen</v>
      </c>
      <c r="C2" s="181" t="str">
        <f>+D4</f>
        <v>Listopad</v>
      </c>
      <c r="D2" s="181" t="str">
        <f>+F4</f>
        <v>Prosinec</v>
      </c>
      <c r="I2" s="300"/>
    </row>
    <row r="3" spans="1:15" ht="7.5" customHeight="1" x14ac:dyDescent="0.2"/>
    <row r="4" spans="1:15" x14ac:dyDescent="0.2">
      <c r="A4" s="26"/>
      <c r="B4" s="368" t="str">
        <f>'[1]Podklady QZ'!B250:C250</f>
        <v>Říjen</v>
      </c>
      <c r="C4" s="370"/>
      <c r="D4" s="368" t="str">
        <f>'[1]Podklady QZ'!D250:E250</f>
        <v>Listopad</v>
      </c>
      <c r="E4" s="370"/>
      <c r="F4" s="368" t="str">
        <f>'[1]Podklady QZ'!F250:G250</f>
        <v>Prosinec</v>
      </c>
      <c r="G4" s="369"/>
      <c r="H4" s="368" t="s">
        <v>7</v>
      </c>
      <c r="I4" s="369"/>
      <c r="M4" s="39"/>
      <c r="N4" s="91"/>
    </row>
    <row r="5" spans="1:15" x14ac:dyDescent="0.2">
      <c r="A5" s="24"/>
      <c r="B5" s="61" t="s">
        <v>53</v>
      </c>
      <c r="C5" s="61" t="s">
        <v>52</v>
      </c>
      <c r="D5" s="61" t="s">
        <v>53</v>
      </c>
      <c r="E5" s="61" t="s">
        <v>52</v>
      </c>
      <c r="F5" s="61" t="s">
        <v>53</v>
      </c>
      <c r="G5" s="311" t="s">
        <v>52</v>
      </c>
      <c r="H5" s="61" t="s">
        <v>53</v>
      </c>
      <c r="I5" s="311" t="s">
        <v>52</v>
      </c>
      <c r="J5" s="301"/>
      <c r="K5" s="301"/>
      <c r="L5" s="301"/>
      <c r="M5" s="301"/>
      <c r="N5" s="91"/>
    </row>
    <row r="6" spans="1:15" ht="13.5" x14ac:dyDescent="0.2">
      <c r="A6" s="306" t="s">
        <v>107</v>
      </c>
      <c r="B6" s="225">
        <f>+'[1]Podklady QZ'!B462</f>
        <v>583.90300000000059</v>
      </c>
      <c r="C6" s="202">
        <f>+'[1]Podklady QZ'!C462</f>
        <v>1.3701907189380066E-2</v>
      </c>
      <c r="D6" s="203">
        <f>+'[1]Podklady QZ'!D462</f>
        <v>584.00600000000054</v>
      </c>
      <c r="E6" s="202">
        <f>+'[1]Podklady QZ'!E462</f>
        <v>1.3696956428001818E-2</v>
      </c>
      <c r="F6" s="203">
        <f>+'[1]Podklady QZ'!F462</f>
        <v>585.44200000000046</v>
      </c>
      <c r="G6" s="202">
        <f>+'[1]Podklady QZ'!G462</f>
        <v>1.3729939550151374E-2</v>
      </c>
      <c r="H6" s="203">
        <f>+'[1]Podklady QZ'!H462</f>
        <v>585.44200000000046</v>
      </c>
      <c r="I6" s="202">
        <f>+'[1]Podklady QZ'!I462</f>
        <v>1.3729939550151374E-2</v>
      </c>
      <c r="J6" s="302"/>
      <c r="K6" s="303"/>
      <c r="L6" s="302"/>
      <c r="M6" s="303"/>
      <c r="N6" s="2"/>
    </row>
    <row r="7" spans="1:15" x14ac:dyDescent="0.2">
      <c r="A7" s="307" t="s">
        <v>106</v>
      </c>
      <c r="B7" s="225">
        <f>+'[1]Podklady QZ'!B463</f>
        <v>200098.22300000003</v>
      </c>
      <c r="C7" s="202">
        <f>+'[1]Podklady QZ'!C463</f>
        <v>1.5382483764420527E-2</v>
      </c>
      <c r="D7" s="203">
        <f>+'[1]Podklady QZ'!D463</f>
        <v>274258.53200000001</v>
      </c>
      <c r="E7" s="202">
        <f>+'[1]Podklady QZ'!E463</f>
        <v>1.6514361395102959E-2</v>
      </c>
      <c r="F7" s="203">
        <f>+'[1]Podklady QZ'!F463</f>
        <v>347271.31699999998</v>
      </c>
      <c r="G7" s="202">
        <f>+'[1]Podklady QZ'!G463</f>
        <v>1.739989825631906E-2</v>
      </c>
      <c r="H7" s="203">
        <f>+'[1]Podklady QZ'!H463</f>
        <v>821628.07199999993</v>
      </c>
      <c r="I7" s="202">
        <f>+'[1]Podklady QZ'!I463</f>
        <v>1.6573870370052028E-2</v>
      </c>
      <c r="J7" s="302"/>
      <c r="K7" s="302"/>
      <c r="L7" s="302"/>
      <c r="M7" s="303"/>
      <c r="N7" s="2"/>
    </row>
    <row r="8" spans="1:15" x14ac:dyDescent="0.2">
      <c r="A8" s="307" t="s">
        <v>194</v>
      </c>
      <c r="B8" s="214">
        <f>+'[1]Podklady QZ'!B464</f>
        <v>162816.11041538202</v>
      </c>
      <c r="C8" s="201">
        <f>+'[1]Podklady QZ'!C464</f>
        <v>2.4235198633856529E-2</v>
      </c>
      <c r="D8" s="64">
        <f>+'[1]Podklady QZ'!D464</f>
        <v>238884.87641777404</v>
      </c>
      <c r="E8" s="201">
        <f>+'[1]Podklady QZ'!E464</f>
        <v>2.4503310200409644E-2</v>
      </c>
      <c r="F8" s="64">
        <f>+'[1]Podklady QZ'!F464</f>
        <v>313183.0554204699</v>
      </c>
      <c r="G8" s="201">
        <f>+'[1]Podklady QZ'!G464</f>
        <v>2.5757986621779201E-2</v>
      </c>
      <c r="H8" s="64">
        <f>+'[1]Podklady QZ'!H464</f>
        <v>714884.04225362604</v>
      </c>
      <c r="I8" s="201">
        <f>+'[1]Podklady QZ'!I464</f>
        <v>2.4973303232278823E-2</v>
      </c>
      <c r="J8" s="130"/>
      <c r="K8" s="130"/>
      <c r="L8" s="130"/>
      <c r="M8" s="304"/>
      <c r="N8" s="176"/>
      <c r="O8" s="176"/>
    </row>
    <row r="9" spans="1:15" x14ac:dyDescent="0.2">
      <c r="A9" s="58" t="s">
        <v>44</v>
      </c>
      <c r="B9" s="226">
        <f>+'[1]Podklady QZ'!B465</f>
        <v>26.72</v>
      </c>
      <c r="C9" s="74">
        <f>+'[1]Podklady QZ'!C465</f>
        <v>6.3971034987925725E-5</v>
      </c>
      <c r="D9" s="34">
        <f>+'[1]Podklady QZ'!D465</f>
        <v>28.01</v>
      </c>
      <c r="E9" s="74">
        <f>+'[1]Podklady QZ'!E465</f>
        <v>4.6610784346659524E-5</v>
      </c>
      <c r="F9" s="34">
        <f>+'[1]Podklady QZ'!F465</f>
        <v>109.59699999999999</v>
      </c>
      <c r="G9" s="74">
        <f>+'[1]Podklady QZ'!G465</f>
        <v>1.4999804449751376E-4</v>
      </c>
      <c r="H9" s="34">
        <f>+'[1]Podklady QZ'!H465</f>
        <v>164.327</v>
      </c>
      <c r="I9" s="74">
        <f>+'[1]Podklady QZ'!I465</f>
        <v>9.3939839629481186E-5</v>
      </c>
      <c r="J9" s="130"/>
      <c r="K9" s="305"/>
      <c r="L9" s="130"/>
      <c r="M9" s="304"/>
    </row>
    <row r="10" spans="1:15" x14ac:dyDescent="0.2">
      <c r="A10" s="58" t="s">
        <v>43</v>
      </c>
      <c r="B10" s="226">
        <f>+'[1]Podklady QZ'!B466</f>
        <v>1201.81</v>
      </c>
      <c r="C10" s="243">
        <f>+'[1]Podklady QZ'!C466</f>
        <v>2.5808523991913652E-2</v>
      </c>
      <c r="D10" s="244">
        <f>+'[1]Podklady QZ'!D466</f>
        <v>1487.74</v>
      </c>
      <c r="E10" s="243">
        <f>+'[1]Podklady QZ'!E466</f>
        <v>2.6819489963872994E-2</v>
      </c>
      <c r="F10" s="244">
        <f>+'[1]Podklady QZ'!F466</f>
        <v>1466.5900000000001</v>
      </c>
      <c r="G10" s="74">
        <f>+'[1]Podklady QZ'!G466</f>
        <v>2.2445528130379751E-2</v>
      </c>
      <c r="H10" s="244">
        <f>+'[1]Podklady QZ'!H466</f>
        <v>4156.1400000000003</v>
      </c>
      <c r="I10" s="74">
        <f>+'[1]Podklady QZ'!I466</f>
        <v>2.4830756997065349E-2</v>
      </c>
      <c r="J10" s="130"/>
      <c r="K10" s="305"/>
      <c r="L10" s="130"/>
      <c r="M10" s="304"/>
    </row>
    <row r="11" spans="1:15" x14ac:dyDescent="0.2">
      <c r="A11" s="58" t="s">
        <v>42</v>
      </c>
      <c r="B11" s="226">
        <f>+'[1]Podklady QZ'!B467</f>
        <v>0</v>
      </c>
      <c r="C11" s="243">
        <f>+'[1]Podklady QZ'!C467</f>
        <v>0</v>
      </c>
      <c r="D11" s="244">
        <f>+'[1]Podklady QZ'!D467</f>
        <v>0</v>
      </c>
      <c r="E11" s="243">
        <f>+'[1]Podklady QZ'!E467</f>
        <v>0</v>
      </c>
      <c r="F11" s="244">
        <f>+'[1]Podklady QZ'!F467</f>
        <v>0</v>
      </c>
      <c r="G11" s="74">
        <f>+'[1]Podklady QZ'!G467</f>
        <v>0</v>
      </c>
      <c r="H11" s="244">
        <f>+'[1]Podklady QZ'!H467</f>
        <v>0</v>
      </c>
      <c r="I11" s="74">
        <f>+'[1]Podklady QZ'!I467</f>
        <v>0</v>
      </c>
      <c r="J11" s="130"/>
      <c r="K11" s="305"/>
      <c r="L11" s="130"/>
      <c r="M11" s="304"/>
    </row>
    <row r="12" spans="1:15" x14ac:dyDescent="0.2">
      <c r="A12" s="58" t="s">
        <v>70</v>
      </c>
      <c r="B12" s="226">
        <f>+'[1]Podklady QZ'!B468</f>
        <v>0</v>
      </c>
      <c r="C12" s="243">
        <f>+'[1]Podklady QZ'!C468</f>
        <v>0</v>
      </c>
      <c r="D12" s="244">
        <f>+'[1]Podklady QZ'!D468</f>
        <v>0</v>
      </c>
      <c r="E12" s="243">
        <f>+'[1]Podklady QZ'!E468</f>
        <v>0</v>
      </c>
      <c r="F12" s="244">
        <f>+'[1]Podklady QZ'!F468</f>
        <v>0</v>
      </c>
      <c r="G12" s="74">
        <f>+'[1]Podklady QZ'!G468</f>
        <v>0</v>
      </c>
      <c r="H12" s="244">
        <f>+'[1]Podklady QZ'!H468</f>
        <v>0</v>
      </c>
      <c r="I12" s="74">
        <f>+'[1]Podklady QZ'!I468</f>
        <v>0</v>
      </c>
      <c r="J12" s="130"/>
      <c r="K12" s="305"/>
      <c r="L12" s="130"/>
      <c r="M12" s="304"/>
    </row>
    <row r="13" spans="1:15" x14ac:dyDescent="0.2">
      <c r="A13" s="58" t="s">
        <v>71</v>
      </c>
      <c r="B13" s="226">
        <f>+'[1]Podklady QZ'!B469</f>
        <v>0</v>
      </c>
      <c r="C13" s="243">
        <f>+'[1]Podklady QZ'!C469</f>
        <v>0</v>
      </c>
      <c r="D13" s="244">
        <f>+'[1]Podklady QZ'!D469</f>
        <v>0</v>
      </c>
      <c r="E13" s="243">
        <f>+'[1]Podklady QZ'!E469</f>
        <v>0</v>
      </c>
      <c r="F13" s="244">
        <f>+'[1]Podklady QZ'!F469</f>
        <v>0</v>
      </c>
      <c r="G13" s="74">
        <f>+'[1]Podklady QZ'!G469</f>
        <v>0</v>
      </c>
      <c r="H13" s="244">
        <f>+'[1]Podklady QZ'!H469</f>
        <v>0</v>
      </c>
      <c r="I13" s="74">
        <f>+'[1]Podklady QZ'!I469</f>
        <v>0</v>
      </c>
      <c r="J13" s="130"/>
      <c r="K13" s="305"/>
      <c r="L13" s="130"/>
      <c r="M13" s="304"/>
    </row>
    <row r="14" spans="1:15" x14ac:dyDescent="0.2">
      <c r="A14" s="58" t="s">
        <v>72</v>
      </c>
      <c r="B14" s="226">
        <f>+'[1]Podklady QZ'!B470</f>
        <v>0</v>
      </c>
      <c r="C14" s="243">
        <f>+'[1]Podklady QZ'!C470</f>
        <v>0</v>
      </c>
      <c r="D14" s="244">
        <f>+'[1]Podklady QZ'!D470</f>
        <v>0</v>
      </c>
      <c r="E14" s="243">
        <f>+'[1]Podklady QZ'!E470</f>
        <v>0</v>
      </c>
      <c r="F14" s="244">
        <f>+'[1]Podklady QZ'!F470</f>
        <v>0</v>
      </c>
      <c r="G14" s="74">
        <f>+'[1]Podklady QZ'!G470</f>
        <v>0</v>
      </c>
      <c r="H14" s="244">
        <f>+'[1]Podklady QZ'!H470</f>
        <v>0</v>
      </c>
      <c r="I14" s="74">
        <f>+'[1]Podklady QZ'!I470</f>
        <v>0</v>
      </c>
      <c r="J14" s="130"/>
      <c r="K14" s="305"/>
      <c r="L14" s="130"/>
      <c r="M14" s="304"/>
    </row>
    <row r="15" spans="1:15" x14ac:dyDescent="0.2">
      <c r="A15" s="58" t="s">
        <v>41</v>
      </c>
      <c r="B15" s="226">
        <f>+'[1]Podklady QZ'!B471</f>
        <v>6506.1260000000002</v>
      </c>
      <c r="C15" s="243">
        <f>+'[1]Podklady QZ'!C471</f>
        <v>2.0065530334985532E-3</v>
      </c>
      <c r="D15" s="244">
        <f>+'[1]Podklady QZ'!D471</f>
        <v>7538.5649999999996</v>
      </c>
      <c r="E15" s="243">
        <f>+'[1]Podklady QZ'!E471</f>
        <v>1.5877829872124147E-3</v>
      </c>
      <c r="F15" s="244">
        <f>+'[1]Podklady QZ'!F471</f>
        <v>16565.650000000001</v>
      </c>
      <c r="G15" s="74">
        <f>+'[1]Podklady QZ'!G471</f>
        <v>2.8556945420524383E-3</v>
      </c>
      <c r="H15" s="244">
        <f>+'[1]Podklady QZ'!H471</f>
        <v>30610.341</v>
      </c>
      <c r="I15" s="74">
        <f>+'[1]Podklady QZ'!I471</f>
        <v>2.219553904871668E-3</v>
      </c>
      <c r="J15" s="130"/>
      <c r="K15" s="305"/>
      <c r="L15" s="130"/>
      <c r="M15" s="304"/>
    </row>
    <row r="16" spans="1:15" x14ac:dyDescent="0.2">
      <c r="A16" s="58" t="s">
        <v>84</v>
      </c>
      <c r="B16" s="226">
        <f>+'[1]Podklady QZ'!B472</f>
        <v>0</v>
      </c>
      <c r="C16" s="243">
        <f>+'[1]Podklady QZ'!C472</f>
        <v>0</v>
      </c>
      <c r="D16" s="244">
        <f>+'[1]Podklady QZ'!D472</f>
        <v>0</v>
      </c>
      <c r="E16" s="243">
        <f>+'[1]Podklady QZ'!E472</f>
        <v>0</v>
      </c>
      <c r="F16" s="244">
        <f>+'[1]Podklady QZ'!F472</f>
        <v>0</v>
      </c>
      <c r="G16" s="74">
        <f>+'[1]Podklady QZ'!G472</f>
        <v>0</v>
      </c>
      <c r="H16" s="244">
        <f>+'[1]Podklady QZ'!H472</f>
        <v>0</v>
      </c>
      <c r="I16" s="74">
        <f>+'[1]Podklady QZ'!I472</f>
        <v>0</v>
      </c>
      <c r="J16" s="130"/>
      <c r="K16" s="305"/>
      <c r="L16" s="130"/>
      <c r="M16" s="304"/>
    </row>
    <row r="17" spans="1:13" x14ac:dyDescent="0.2">
      <c r="A17" s="58" t="s">
        <v>40</v>
      </c>
      <c r="B17" s="226">
        <f>+'[1]Podklady QZ'!B473</f>
        <v>0</v>
      </c>
      <c r="C17" s="243">
        <f>+'[1]Podklady QZ'!C473</f>
        <v>0</v>
      </c>
      <c r="D17" s="244">
        <f>+'[1]Podklady QZ'!D473</f>
        <v>0</v>
      </c>
      <c r="E17" s="243">
        <f>+'[1]Podklady QZ'!E473</f>
        <v>0</v>
      </c>
      <c r="F17" s="244">
        <f>+'[1]Podklady QZ'!F473</f>
        <v>0</v>
      </c>
      <c r="G17" s="74">
        <f>+'[1]Podklady QZ'!G473</f>
        <v>0</v>
      </c>
      <c r="H17" s="244">
        <f>+'[1]Podklady QZ'!H473</f>
        <v>0</v>
      </c>
      <c r="I17" s="74">
        <f>+'[1]Podklady QZ'!I473</f>
        <v>0</v>
      </c>
      <c r="J17" s="130"/>
      <c r="K17" s="305"/>
      <c r="L17" s="130"/>
      <c r="M17" s="304"/>
    </row>
    <row r="18" spans="1:13" x14ac:dyDescent="0.2">
      <c r="A18" s="58" t="s">
        <v>39</v>
      </c>
      <c r="B18" s="226">
        <f>+'[1]Podklady QZ'!B474</f>
        <v>283.7</v>
      </c>
      <c r="C18" s="243">
        <f>+'[1]Podklady QZ'!C474</f>
        <v>5.1001996880087217E-3</v>
      </c>
      <c r="D18" s="244">
        <f>+'[1]Podklady QZ'!D474</f>
        <v>350.6</v>
      </c>
      <c r="E18" s="243">
        <f>+'[1]Podklady QZ'!E474</f>
        <v>9.6830304449556873E-3</v>
      </c>
      <c r="F18" s="244">
        <f>+'[1]Podklady QZ'!F474</f>
        <v>385.8</v>
      </c>
      <c r="G18" s="74">
        <f>+'[1]Podklady QZ'!G474</f>
        <v>9.7710442726319912E-3</v>
      </c>
      <c r="H18" s="244">
        <f>+'[1]Podklady QZ'!H474</f>
        <v>1020.0999999999999</v>
      </c>
      <c r="I18" s="74">
        <f>+'[1]Podklady QZ'!I474</f>
        <v>7.7682276443281819E-3</v>
      </c>
      <c r="J18" s="130"/>
      <c r="K18" s="305"/>
      <c r="L18" s="130"/>
      <c r="M18" s="304"/>
    </row>
    <row r="19" spans="1:13" x14ac:dyDescent="0.2">
      <c r="A19" s="58" t="s">
        <v>38</v>
      </c>
      <c r="B19" s="226">
        <f>+'[1]Podklady QZ'!B475</f>
        <v>0</v>
      </c>
      <c r="C19" s="243">
        <f>+'[1]Podklady QZ'!C475</f>
        <v>0</v>
      </c>
      <c r="D19" s="244">
        <f>+'[1]Podklady QZ'!D475</f>
        <v>0</v>
      </c>
      <c r="E19" s="243">
        <f>+'[1]Podklady QZ'!E475</f>
        <v>0</v>
      </c>
      <c r="F19" s="244">
        <f>+'[1]Podklady QZ'!F475</f>
        <v>0</v>
      </c>
      <c r="G19" s="74">
        <f>+'[1]Podklady QZ'!G475</f>
        <v>0</v>
      </c>
      <c r="H19" s="244">
        <f>+'[1]Podklady QZ'!H475</f>
        <v>0</v>
      </c>
      <c r="I19" s="74">
        <f>+'[1]Podklady QZ'!I475</f>
        <v>0</v>
      </c>
      <c r="J19" s="130"/>
      <c r="K19" s="305"/>
      <c r="L19" s="130"/>
      <c r="M19" s="304"/>
    </row>
    <row r="20" spans="1:13" x14ac:dyDescent="0.2">
      <c r="A20" s="58" t="s">
        <v>37</v>
      </c>
      <c r="B20" s="226">
        <f>+'[1]Podklady QZ'!B476</f>
        <v>55686</v>
      </c>
      <c r="C20" s="243">
        <f>+'[1]Podklady QZ'!C476</f>
        <v>0.22063064171519392</v>
      </c>
      <c r="D20" s="244">
        <f>+'[1]Podklady QZ'!D476</f>
        <v>62432</v>
      </c>
      <c r="E20" s="243">
        <f>+'[1]Podklady QZ'!E476</f>
        <v>0.28468135036198428</v>
      </c>
      <c r="F20" s="244">
        <f>+'[1]Podklady QZ'!F476</f>
        <v>69924</v>
      </c>
      <c r="G20" s="74">
        <f>+'[1]Podklady QZ'!G476</f>
        <v>0.24860611424814666</v>
      </c>
      <c r="H20" s="244">
        <f>+'[1]Podklady QZ'!H476</f>
        <v>188042</v>
      </c>
      <c r="I20" s="74">
        <f>+'[1]Podklady QZ'!I476</f>
        <v>0.24973580177155641</v>
      </c>
      <c r="J20" s="130"/>
      <c r="K20" s="305"/>
      <c r="L20" s="130"/>
      <c r="M20" s="304"/>
    </row>
    <row r="21" spans="1:13" x14ac:dyDescent="0.2">
      <c r="A21" s="58" t="s">
        <v>36</v>
      </c>
      <c r="B21" s="226">
        <f>+'[1]Podklady QZ'!B477</f>
        <v>0</v>
      </c>
      <c r="C21" s="243">
        <f>+'[1]Podklady QZ'!C477</f>
        <v>0</v>
      </c>
      <c r="D21" s="244">
        <f>+'[1]Podklady QZ'!D477</f>
        <v>0</v>
      </c>
      <c r="E21" s="243">
        <f>+'[1]Podklady QZ'!E477</f>
        <v>0</v>
      </c>
      <c r="F21" s="244">
        <f>+'[1]Podklady QZ'!F477</f>
        <v>0</v>
      </c>
      <c r="G21" s="74">
        <f>+'[1]Podklady QZ'!G477</f>
        <v>0</v>
      </c>
      <c r="H21" s="244">
        <f>+'[1]Podklady QZ'!H477</f>
        <v>0</v>
      </c>
      <c r="I21" s="74">
        <f>+'[1]Podklady QZ'!I477</f>
        <v>0</v>
      </c>
      <c r="J21" s="130"/>
      <c r="K21" s="305"/>
      <c r="L21" s="130"/>
      <c r="M21" s="304"/>
    </row>
    <row r="22" spans="1:13" x14ac:dyDescent="0.2">
      <c r="A22" s="58" t="s">
        <v>3</v>
      </c>
      <c r="B22" s="226">
        <f>+'[1]Podklady QZ'!B478</f>
        <v>0</v>
      </c>
      <c r="C22" s="243">
        <f>+'[1]Podklady QZ'!C478</f>
        <v>0</v>
      </c>
      <c r="D22" s="244">
        <f>+'[1]Podklady QZ'!D478</f>
        <v>0</v>
      </c>
      <c r="E22" s="243">
        <f>+'[1]Podklady QZ'!E478</f>
        <v>0</v>
      </c>
      <c r="F22" s="244">
        <f>+'[1]Podklady QZ'!F478</f>
        <v>0</v>
      </c>
      <c r="G22" s="74">
        <f>+'[1]Podklady QZ'!G478</f>
        <v>0</v>
      </c>
      <c r="H22" s="244">
        <f>+'[1]Podklady QZ'!H478</f>
        <v>0</v>
      </c>
      <c r="I22" s="74">
        <f>+'[1]Podklady QZ'!I478</f>
        <v>0</v>
      </c>
      <c r="J22" s="130"/>
      <c r="K22" s="305"/>
      <c r="L22" s="130"/>
      <c r="M22" s="304"/>
    </row>
    <row r="23" spans="1:13" x14ac:dyDescent="0.2">
      <c r="A23" s="58" t="s">
        <v>35</v>
      </c>
      <c r="B23" s="226">
        <f>+'[1]Podklady QZ'!B479</f>
        <v>0</v>
      </c>
      <c r="C23" s="243">
        <f>+'[1]Podklady QZ'!C479</f>
        <v>0</v>
      </c>
      <c r="D23" s="244">
        <f>+'[1]Podklady QZ'!D479</f>
        <v>27.54</v>
      </c>
      <c r="E23" s="243">
        <f>+'[1]Podklady QZ'!E479</f>
        <v>3.119698198085431E-3</v>
      </c>
      <c r="F23" s="244">
        <f>+'[1]Podklady QZ'!F479</f>
        <v>0</v>
      </c>
      <c r="G23" s="74">
        <f>+'[1]Podklady QZ'!G479</f>
        <v>0</v>
      </c>
      <c r="H23" s="244">
        <f>+'[1]Podklady QZ'!H479</f>
        <v>27.54</v>
      </c>
      <c r="I23" s="74">
        <f>+'[1]Podklady QZ'!I479</f>
        <v>1.2749064478370458E-3</v>
      </c>
      <c r="J23" s="130"/>
      <c r="K23" s="305"/>
      <c r="L23" s="130"/>
      <c r="M23" s="304"/>
    </row>
    <row r="24" spans="1:13" x14ac:dyDescent="0.2">
      <c r="A24" s="228" t="s">
        <v>34</v>
      </c>
      <c r="B24" s="229">
        <f>+'[1]Podklady QZ'!B480</f>
        <v>99111.754415382034</v>
      </c>
      <c r="C24" s="230">
        <f>+'[1]Podklady QZ'!C480</f>
        <v>6.552639071970566E-2</v>
      </c>
      <c r="D24" s="231">
        <f>+'[1]Podklady QZ'!D480</f>
        <v>167020.42141777405</v>
      </c>
      <c r="E24" s="230">
        <f>+'[1]Podklady QZ'!E480</f>
        <v>6.9715484327835739E-2</v>
      </c>
      <c r="F24" s="231">
        <f>+'[1]Podklady QZ'!F480</f>
        <v>224731.41842046991</v>
      </c>
      <c r="G24" s="230">
        <f>+'[1]Podklady QZ'!G480</f>
        <v>7.4811658544435861E-2</v>
      </c>
      <c r="H24" s="231">
        <f>+'[1]Podklady QZ'!H480</f>
        <v>490863.59425362601</v>
      </c>
      <c r="I24" s="230">
        <f>+'[1]Podklady QZ'!I480</f>
        <v>7.1013543667678009E-2</v>
      </c>
      <c r="J24" s="130"/>
      <c r="K24" s="305"/>
      <c r="L24" s="130"/>
      <c r="M24" s="176"/>
    </row>
    <row r="25" spans="1:13" ht="13.5" customHeight="1" x14ac:dyDescent="0.2">
      <c r="A25" s="307" t="s">
        <v>212</v>
      </c>
      <c r="B25" s="214">
        <f>+'[1]Podklady QZ'!B481</f>
        <v>122137.54</v>
      </c>
      <c r="C25" s="201">
        <f>+'[1]Podklady QZ'!C481</f>
        <v>2.5363349612490385E-2</v>
      </c>
      <c r="D25" s="64">
        <f>+'[1]Podklady QZ'!D481</f>
        <v>192667.78999999998</v>
      </c>
      <c r="E25" s="201">
        <f>+'[1]Podklady QZ'!E481</f>
        <v>2.7065219027233352E-2</v>
      </c>
      <c r="F25" s="64">
        <f>+'[1]Podklady QZ'!F481</f>
        <v>267533.22699999996</v>
      </c>
      <c r="G25" s="201">
        <f>+'[1]Podklady QZ'!G481</f>
        <v>3.0130386310085189E-2</v>
      </c>
      <c r="H25" s="64">
        <f>+'[1]Podklady QZ'!H481</f>
        <v>582338.55699999991</v>
      </c>
      <c r="I25" s="201">
        <f>+'[1]Podklady QZ'!I481</f>
        <v>2.797909461997013E-2</v>
      </c>
      <c r="J25" s="130"/>
      <c r="K25" s="130"/>
      <c r="L25" s="130"/>
      <c r="M25" s="130"/>
    </row>
    <row r="26" spans="1:13" ht="12.75" customHeight="1" x14ac:dyDescent="0.2">
      <c r="A26" s="58" t="s">
        <v>29</v>
      </c>
      <c r="B26" s="226">
        <f>+'[1]Podklady QZ'!B482</f>
        <v>9790.6130000000012</v>
      </c>
      <c r="C26" s="74">
        <f>+'[1]Podklady QZ'!C482</f>
        <v>6.3243297795312278E-3</v>
      </c>
      <c r="D26" s="34">
        <f>+'[1]Podklady QZ'!D482</f>
        <v>18486.922000000002</v>
      </c>
      <c r="E26" s="74">
        <f>+'[1]Podklady QZ'!E482</f>
        <v>8.9825862333185163E-3</v>
      </c>
      <c r="F26" s="34">
        <f>+'[1]Podklady QZ'!F482</f>
        <v>21074.624</v>
      </c>
      <c r="G26" s="74">
        <f>+'[1]Podklady QZ'!G482</f>
        <v>9.1693299418943719E-3</v>
      </c>
      <c r="H26" s="34">
        <f>+'[1]Podklady QZ'!H482</f>
        <v>49352.159</v>
      </c>
      <c r="I26" s="74">
        <f>+'[1]Podklady QZ'!I482</f>
        <v>8.3583216146999664E-3</v>
      </c>
      <c r="J26" s="130"/>
      <c r="K26" s="130"/>
      <c r="L26" s="130"/>
      <c r="M26" s="130"/>
    </row>
    <row r="27" spans="1:13" ht="12.75" customHeight="1" x14ac:dyDescent="0.2">
      <c r="A27" s="58" t="s">
        <v>0</v>
      </c>
      <c r="B27" s="226">
        <f>+'[1]Podklady QZ'!B483</f>
        <v>629</v>
      </c>
      <c r="C27" s="243">
        <f>+'[1]Podklady QZ'!C483</f>
        <v>4.9486017686365662E-3</v>
      </c>
      <c r="D27" s="244">
        <f>+'[1]Podklady QZ'!D483</f>
        <v>834</v>
      </c>
      <c r="E27" s="243">
        <f>+'[1]Podklady QZ'!E483</f>
        <v>4.1537229926263304E-3</v>
      </c>
      <c r="F27" s="244">
        <f>+'[1]Podklady QZ'!F483</f>
        <v>1131</v>
      </c>
      <c r="G27" s="74">
        <f>+'[1]Podklady QZ'!G483</f>
        <v>5.0566789100144841E-3</v>
      </c>
      <c r="H27" s="244">
        <f>+'[1]Podklady QZ'!H483</f>
        <v>2594</v>
      </c>
      <c r="I27" s="74">
        <f>+'[1]Podklady QZ'!I483</f>
        <v>4.703067389322523E-3</v>
      </c>
      <c r="J27" s="130"/>
      <c r="K27" s="130"/>
      <c r="L27" s="130"/>
      <c r="M27" s="130"/>
    </row>
    <row r="28" spans="1:13" ht="12.75" customHeight="1" x14ac:dyDescent="0.2">
      <c r="A28" s="58" t="s">
        <v>1</v>
      </c>
      <c r="B28" s="226">
        <f>+'[1]Podklady QZ'!B484</f>
        <v>671</v>
      </c>
      <c r="C28" s="243">
        <f>+'[1]Podklady QZ'!C484</f>
        <v>1.7291524197349223E-2</v>
      </c>
      <c r="D28" s="244">
        <f>+'[1]Podklady QZ'!D484</f>
        <v>1071</v>
      </c>
      <c r="E28" s="243">
        <f>+'[1]Podklady QZ'!E484</f>
        <v>1.6051891704196523E-2</v>
      </c>
      <c r="F28" s="244">
        <f>+'[1]Podklady QZ'!F484</f>
        <v>1510</v>
      </c>
      <c r="G28" s="74">
        <f>+'[1]Podklady QZ'!G484</f>
        <v>1.721415174274761E-2</v>
      </c>
      <c r="H28" s="244">
        <f>+'[1]Podklady QZ'!H484</f>
        <v>3252</v>
      </c>
      <c r="I28" s="74">
        <f>+'[1]Podklady QZ'!I484</f>
        <v>1.6828398338248444E-2</v>
      </c>
      <c r="J28" s="130"/>
      <c r="K28" s="130"/>
      <c r="L28" s="130"/>
      <c r="M28" s="130"/>
    </row>
    <row r="29" spans="1:13" ht="12.75" customHeight="1" x14ac:dyDescent="0.2">
      <c r="A29" s="58" t="s">
        <v>2</v>
      </c>
      <c r="B29" s="226">
        <f>+'[1]Podklady QZ'!B485</f>
        <v>69</v>
      </c>
      <c r="C29" s="243">
        <f>+'[1]Podklady QZ'!C485</f>
        <v>2.4366428711422032E-3</v>
      </c>
      <c r="D29" s="244">
        <f>+'[1]Podklady QZ'!D485</f>
        <v>140</v>
      </c>
      <c r="E29" s="243">
        <f>+'[1]Podklady QZ'!E485</f>
        <v>2.9860511101466162E-3</v>
      </c>
      <c r="F29" s="244">
        <f>+'[1]Podklady QZ'!F485</f>
        <v>338.4</v>
      </c>
      <c r="G29" s="74">
        <f>+'[1]Podklady QZ'!G485</f>
        <v>6.5680031226740144E-3</v>
      </c>
      <c r="H29" s="244">
        <f>+'[1]Podklady QZ'!H485</f>
        <v>547.4</v>
      </c>
      <c r="I29" s="74">
        <f>+'[1]Podklady QZ'!I485</f>
        <v>4.3195957300299062E-3</v>
      </c>
      <c r="J29" s="130"/>
      <c r="K29" s="130"/>
      <c r="L29" s="130"/>
    </row>
    <row r="30" spans="1:13" x14ac:dyDescent="0.2">
      <c r="A30" s="58" t="s">
        <v>6</v>
      </c>
      <c r="B30" s="226">
        <f>+'[1]Podklady QZ'!B486</f>
        <v>1201.81</v>
      </c>
      <c r="C30" s="243">
        <f>+'[1]Podklady QZ'!C486</f>
        <v>6.9626774510601952E-2</v>
      </c>
      <c r="D30" s="244">
        <f>+'[1]Podklady QZ'!D486</f>
        <v>1487.74</v>
      </c>
      <c r="E30" s="243">
        <f>+'[1]Podklady QZ'!E486</f>
        <v>7.3891946128522748E-2</v>
      </c>
      <c r="F30" s="244">
        <f>+'[1]Podklady QZ'!F486</f>
        <v>1466.5900000000001</v>
      </c>
      <c r="G30" s="74">
        <f>+'[1]Podklady QZ'!G486</f>
        <v>5.6908697393097486E-2</v>
      </c>
      <c r="H30" s="244">
        <f>+'[1]Podklady QZ'!H486</f>
        <v>4156.1400000000003</v>
      </c>
      <c r="I30" s="74">
        <f>+'[1]Podklady QZ'!I486</f>
        <v>6.5797451868948809E-2</v>
      </c>
      <c r="J30" s="130"/>
      <c r="K30" s="130"/>
      <c r="L30" s="130"/>
    </row>
    <row r="31" spans="1:13" x14ac:dyDescent="0.2">
      <c r="A31" s="58" t="s">
        <v>28</v>
      </c>
      <c r="B31" s="226">
        <f>+'[1]Podklady QZ'!B487</f>
        <v>71243.239000000001</v>
      </c>
      <c r="C31" s="243">
        <f>+'[1]Podklady QZ'!C487</f>
        <v>3.8505601452497484E-2</v>
      </c>
      <c r="D31" s="244">
        <f>+'[1]Podklady QZ'!D487</f>
        <v>108056.58899999999</v>
      </c>
      <c r="E31" s="243">
        <f>+'[1]Podklady QZ'!E487</f>
        <v>3.801464485738059E-2</v>
      </c>
      <c r="F31" s="244">
        <f>+'[1]Podklady QZ'!F487</f>
        <v>154348.003</v>
      </c>
      <c r="G31" s="74">
        <f>+'[1]Podklady QZ'!G487</f>
        <v>4.1346955322857905E-2</v>
      </c>
      <c r="H31" s="244">
        <f>+'[1]Podklady QZ'!H487</f>
        <v>333647.83100000001</v>
      </c>
      <c r="I31" s="74">
        <f>+'[1]Podklady QZ'!I487</f>
        <v>3.9598830367142908E-2</v>
      </c>
      <c r="J31" s="130"/>
      <c r="K31" s="130"/>
      <c r="L31" s="130"/>
    </row>
    <row r="32" spans="1:13" x14ac:dyDescent="0.2">
      <c r="A32" s="58" t="s">
        <v>5</v>
      </c>
      <c r="B32" s="226">
        <f>+'[1]Podklady QZ'!B488</f>
        <v>37625.587999999996</v>
      </c>
      <c r="C32" s="243">
        <f>+'[1]Podklady QZ'!C488</f>
        <v>3.4286834876215963E-2</v>
      </c>
      <c r="D32" s="244">
        <f>+'[1]Podklady QZ'!D488</f>
        <v>61206.609000000011</v>
      </c>
      <c r="E32" s="243">
        <f>+'[1]Podklady QZ'!E488</f>
        <v>3.5882785990970105E-2</v>
      </c>
      <c r="F32" s="244">
        <f>+'[1]Podklady QZ'!F488</f>
        <v>85803.75</v>
      </c>
      <c r="G32" s="74">
        <f>+'[1]Podklady QZ'!G488</f>
        <v>3.855261396984859E-2</v>
      </c>
      <c r="H32" s="244">
        <f>+'[1]Podklady QZ'!H488</f>
        <v>184635.94700000001</v>
      </c>
      <c r="I32" s="74">
        <f>+'[1]Podklady QZ'!I488</f>
        <v>3.6716131979787306E-2</v>
      </c>
      <c r="J32" s="130"/>
      <c r="K32" s="130"/>
      <c r="L32" s="130"/>
    </row>
    <row r="33" spans="1:12" ht="12.75" thickBot="1" x14ac:dyDescent="0.25">
      <c r="A33" s="59" t="s">
        <v>3</v>
      </c>
      <c r="B33" s="227">
        <f>+'[1]Podklady QZ'!B489</f>
        <v>907.29</v>
      </c>
      <c r="C33" s="75">
        <f>+'[1]Podklady QZ'!C489</f>
        <v>8.373375484494584E-3</v>
      </c>
      <c r="D33" s="44">
        <f>+'[1]Podklady QZ'!D489</f>
        <v>1384.93</v>
      </c>
      <c r="E33" s="75">
        <f>+'[1]Podklady QZ'!E489</f>
        <v>7.7890629538430577E-3</v>
      </c>
      <c r="F33" s="44">
        <f>+'[1]Podklady QZ'!F489</f>
        <v>1860.8600000000001</v>
      </c>
      <c r="G33" s="75">
        <f>+'[1]Podklady QZ'!G489</f>
        <v>7.9693587010124366E-3</v>
      </c>
      <c r="H33" s="44">
        <f>+'[1]Podklady QZ'!H489</f>
        <v>4153.08</v>
      </c>
      <c r="I33" s="75">
        <f>+'[1]Podklady QZ'!I489</f>
        <v>7.9919109486965081E-3</v>
      </c>
      <c r="J33" s="130"/>
      <c r="K33" s="130"/>
      <c r="L33" s="130"/>
    </row>
    <row r="34" spans="1:12" ht="15" customHeight="1" x14ac:dyDescent="0.2">
      <c r="A34" s="308" t="s">
        <v>267</v>
      </c>
      <c r="B34" s="308"/>
      <c r="C34" s="308"/>
      <c r="D34" s="308"/>
      <c r="E34" s="309"/>
      <c r="F34" s="14"/>
      <c r="H34" s="13"/>
      <c r="I34" s="4" t="s">
        <v>87</v>
      </c>
    </row>
    <row r="35" spans="1:12" x14ac:dyDescent="0.2">
      <c r="A35" s="121"/>
      <c r="B35" s="121"/>
      <c r="C35" s="121"/>
      <c r="D35" s="121"/>
    </row>
    <row r="36" spans="1:12" x14ac:dyDescent="0.2">
      <c r="B36" s="130"/>
      <c r="D36" s="130"/>
      <c r="F36" s="130"/>
      <c r="G36" s="187" t="s">
        <v>192</v>
      </c>
      <c r="H36" s="232">
        <f>+'[1]Podklady QZ'!L458</f>
        <v>1.3729939550151374E-2</v>
      </c>
    </row>
    <row r="37" spans="1:12" x14ac:dyDescent="0.2">
      <c r="B37" s="130"/>
      <c r="C37" s="130"/>
      <c r="D37" s="130"/>
      <c r="E37" s="130"/>
      <c r="F37" s="130"/>
      <c r="G37" s="187" t="s">
        <v>190</v>
      </c>
      <c r="H37" s="232">
        <f>+'[1]Podklady QZ'!L459</f>
        <v>1.6573870370052028E-2</v>
      </c>
    </row>
    <row r="38" spans="1:12" x14ac:dyDescent="0.2">
      <c r="B38" s="130"/>
      <c r="C38" s="130"/>
      <c r="D38" s="130"/>
      <c r="E38" s="130"/>
      <c r="F38" s="130"/>
      <c r="G38" s="187" t="s">
        <v>191</v>
      </c>
      <c r="H38" s="232">
        <f>+'[1]Podklady QZ'!L460</f>
        <v>2.4973303232278823E-2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{95665F28-019E-40A8-B978-A887F1AC0AA4}</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{71681636-8DF2-4077-A312-0A76124AF9C3}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95665F28-019E-40A8-B978-A887F1AC0AA4}">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71681636-8DF2-4077-A312-0A76124AF9C3}">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N17" sqref="N17"/>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243</v>
      </c>
      <c r="I1" s="113" t="str">
        <f>Obsah!$A$1</f>
        <v>IV. čtvrtletí 2018</v>
      </c>
    </row>
    <row r="2" spans="1:15" ht="18.75" x14ac:dyDescent="0.3">
      <c r="A2" s="167"/>
      <c r="B2" s="181" t="str">
        <f>+B4</f>
        <v>Říjen</v>
      </c>
      <c r="C2" s="181" t="str">
        <f>+D4</f>
        <v>Listopad</v>
      </c>
      <c r="D2" s="181" t="str">
        <f>+F4</f>
        <v>Prosinec</v>
      </c>
      <c r="I2" s="300"/>
    </row>
    <row r="3" spans="1:15" ht="7.5" customHeight="1" x14ac:dyDescent="0.2"/>
    <row r="4" spans="1:15" x14ac:dyDescent="0.2">
      <c r="A4" s="26"/>
      <c r="B4" s="368" t="str">
        <f>'[1]Podklady QZ'!B250:C250</f>
        <v>Říjen</v>
      </c>
      <c r="C4" s="370"/>
      <c r="D4" s="368" t="str">
        <f>'[1]Podklady QZ'!D250:E250</f>
        <v>Listopad</v>
      </c>
      <c r="E4" s="370"/>
      <c r="F4" s="368" t="str">
        <f>'[1]Podklady QZ'!F250:G250</f>
        <v>Prosinec</v>
      </c>
      <c r="G4" s="369"/>
      <c r="H4" s="368" t="s">
        <v>7</v>
      </c>
      <c r="I4" s="369"/>
      <c r="M4" s="39"/>
      <c r="N4" s="91"/>
    </row>
    <row r="5" spans="1:15" x14ac:dyDescent="0.2">
      <c r="A5" s="24"/>
      <c r="B5" s="61" t="s">
        <v>53</v>
      </c>
      <c r="C5" s="61" t="s">
        <v>52</v>
      </c>
      <c r="D5" s="61" t="s">
        <v>53</v>
      </c>
      <c r="E5" s="61" t="s">
        <v>52</v>
      </c>
      <c r="F5" s="61" t="s">
        <v>53</v>
      </c>
      <c r="G5" s="311" t="s">
        <v>52</v>
      </c>
      <c r="H5" s="61" t="s">
        <v>53</v>
      </c>
      <c r="I5" s="311" t="s">
        <v>52</v>
      </c>
      <c r="J5" s="301"/>
      <c r="K5" s="301"/>
      <c r="L5" s="301"/>
      <c r="M5" s="301"/>
      <c r="N5" s="91"/>
    </row>
    <row r="6" spans="1:15" ht="13.5" x14ac:dyDescent="0.2">
      <c r="A6" s="306" t="s">
        <v>107</v>
      </c>
      <c r="B6" s="225">
        <f>+'[1]Podklady QZ'!B497</f>
        <v>7365.7529999999952</v>
      </c>
      <c r="C6" s="202">
        <f>+'[1]Podklady QZ'!C497</f>
        <v>0.1728452568078904</v>
      </c>
      <c r="D6" s="203">
        <f>+'[1]Podklady QZ'!D497</f>
        <v>7398.4539999999961</v>
      </c>
      <c r="E6" s="202">
        <f>+'[1]Podklady QZ'!E497</f>
        <v>0.17351928246041243</v>
      </c>
      <c r="F6" s="203">
        <f>+'[1]Podklady QZ'!F497</f>
        <v>7392.6789999999955</v>
      </c>
      <c r="G6" s="202">
        <f>+'[1]Podklady QZ'!G497</f>
        <v>0.17337504959274083</v>
      </c>
      <c r="H6" s="203">
        <f>+'[1]Podklady QZ'!H497</f>
        <v>7392.6789999999955</v>
      </c>
      <c r="I6" s="202">
        <f>+'[1]Podklady QZ'!I497</f>
        <v>0.17337504959274083</v>
      </c>
      <c r="J6" s="302"/>
      <c r="K6" s="303"/>
      <c r="L6" s="302"/>
      <c r="M6" s="303"/>
      <c r="N6" s="2"/>
    </row>
    <row r="7" spans="1:15" x14ac:dyDescent="0.2">
      <c r="A7" s="307" t="s">
        <v>106</v>
      </c>
      <c r="B7" s="225">
        <f>+'[1]Podklady QZ'!B498</f>
        <v>2579089.4469999992</v>
      </c>
      <c r="C7" s="202">
        <f>+'[1]Podklady QZ'!C498</f>
        <v>0.19826663600838573</v>
      </c>
      <c r="D7" s="203">
        <f>+'[1]Podklady QZ'!D498</f>
        <v>3131291.8190000015</v>
      </c>
      <c r="E7" s="202">
        <f>+'[1]Podklady QZ'!E498</f>
        <v>0.18854941122668645</v>
      </c>
      <c r="F7" s="203">
        <f>+'[1]Podklady QZ'!F498</f>
        <v>3761041.82</v>
      </c>
      <c r="G7" s="202">
        <f>+'[1]Podklady QZ'!G498</f>
        <v>0.18844558073813236</v>
      </c>
      <c r="H7" s="203">
        <f>+'[1]Podklady QZ'!H498</f>
        <v>9471423.0860000011</v>
      </c>
      <c r="I7" s="202">
        <f>+'[1]Podklady QZ'!I498</f>
        <v>0.19105741855334535</v>
      </c>
      <c r="J7" s="302"/>
      <c r="K7" s="302"/>
      <c r="L7" s="302"/>
      <c r="M7" s="303"/>
      <c r="N7" s="2"/>
    </row>
    <row r="8" spans="1:15" x14ac:dyDescent="0.2">
      <c r="A8" s="307" t="s">
        <v>194</v>
      </c>
      <c r="B8" s="214">
        <f>+'[1]Podklady QZ'!B499</f>
        <v>1178825.615</v>
      </c>
      <c r="C8" s="201">
        <f>+'[1]Podklady QZ'!C499</f>
        <v>0.17546834193076283</v>
      </c>
      <c r="D8" s="64">
        <f>+'[1]Podklady QZ'!D499</f>
        <v>1656750.6150000002</v>
      </c>
      <c r="E8" s="201">
        <f>+'[1]Podklady QZ'!E499</f>
        <v>0.16993907212890413</v>
      </c>
      <c r="F8" s="64">
        <f>+'[1]Podklady QZ'!F499</f>
        <v>2191157.8259999999</v>
      </c>
      <c r="G8" s="201">
        <f>+'[1]Podklady QZ'!G499</f>
        <v>0.1802134981170691</v>
      </c>
      <c r="H8" s="64">
        <f>+'[1]Podklady QZ'!H499</f>
        <v>5026734.0559999999</v>
      </c>
      <c r="I8" s="201">
        <f>+'[1]Podklady QZ'!I499</f>
        <v>0.17560072183563152</v>
      </c>
      <c r="J8" s="130"/>
      <c r="K8" s="130"/>
      <c r="L8" s="130"/>
      <c r="M8" s="304"/>
      <c r="N8" s="176"/>
      <c r="O8" s="176"/>
    </row>
    <row r="9" spans="1:15" x14ac:dyDescent="0.2">
      <c r="A9" s="58" t="s">
        <v>44</v>
      </c>
      <c r="B9" s="226">
        <f>+'[1]Podklady QZ'!B500</f>
        <v>71056.986999999994</v>
      </c>
      <c r="C9" s="74">
        <f>+'[1]Podklady QZ'!C500</f>
        <v>0.17011934885904129</v>
      </c>
      <c r="D9" s="34">
        <f>+'[1]Podklady QZ'!D500</f>
        <v>92252.281000000003</v>
      </c>
      <c r="E9" s="74">
        <f>+'[1]Podklady QZ'!E500</f>
        <v>0.15351485809276816</v>
      </c>
      <c r="F9" s="34">
        <f>+'[1]Podklady QZ'!F500</f>
        <v>89132.812000000005</v>
      </c>
      <c r="G9" s="74">
        <f>+'[1]Podklady QZ'!G500</f>
        <v>0.12199008641262561</v>
      </c>
      <c r="H9" s="34">
        <f>+'[1]Podklady QZ'!H500</f>
        <v>252442.08</v>
      </c>
      <c r="I9" s="74">
        <f>+'[1]Podklady QZ'!I500</f>
        <v>0.14431206381746553</v>
      </c>
      <c r="J9" s="130"/>
      <c r="K9" s="305"/>
      <c r="L9" s="130"/>
      <c r="M9" s="304"/>
    </row>
    <row r="10" spans="1:15" x14ac:dyDescent="0.2">
      <c r="A10" s="58" t="s">
        <v>43</v>
      </c>
      <c r="B10" s="226">
        <f>+'[1]Podklady QZ'!B501</f>
        <v>63.88</v>
      </c>
      <c r="C10" s="243">
        <f>+'[1]Podklady QZ'!C501</f>
        <v>1.3718046218648907E-3</v>
      </c>
      <c r="D10" s="244">
        <f>+'[1]Podklady QZ'!D501</f>
        <v>71.53</v>
      </c>
      <c r="E10" s="243">
        <f>+'[1]Podklady QZ'!E501</f>
        <v>1.2894713573042571E-3</v>
      </c>
      <c r="F10" s="244">
        <f>+'[1]Podklady QZ'!F501</f>
        <v>123.64</v>
      </c>
      <c r="G10" s="74">
        <f>+'[1]Podklady QZ'!G501</f>
        <v>1.8922569348216968E-3</v>
      </c>
      <c r="H10" s="244">
        <f>+'[1]Podklady QZ'!H501</f>
        <v>259.05</v>
      </c>
      <c r="I10" s="74">
        <f>+'[1]Podklady QZ'!I501</f>
        <v>1.5476879027390268E-3</v>
      </c>
      <c r="J10" s="130"/>
      <c r="K10" s="305"/>
      <c r="L10" s="130"/>
      <c r="M10" s="304"/>
    </row>
    <row r="11" spans="1:15" x14ac:dyDescent="0.2">
      <c r="A11" s="58" t="s">
        <v>42</v>
      </c>
      <c r="B11" s="226">
        <f>+'[1]Podklady QZ'!B502</f>
        <v>717278.31699999992</v>
      </c>
      <c r="C11" s="243">
        <f>+'[1]Podklady QZ'!C502</f>
        <v>0.87084220782828448</v>
      </c>
      <c r="D11" s="244">
        <f>+'[1]Podklady QZ'!D502</f>
        <v>1103530.9570000002</v>
      </c>
      <c r="E11" s="243">
        <f>+'[1]Podklady QZ'!E502</f>
        <v>0.86299271255123045</v>
      </c>
      <c r="F11" s="244">
        <f>+'[1]Podklady QZ'!F502</f>
        <v>1479570.6839999999</v>
      </c>
      <c r="G11" s="74">
        <f>+'[1]Podklady QZ'!G502</f>
        <v>0.85952798301685429</v>
      </c>
      <c r="H11" s="244">
        <f>+'[1]Podklady QZ'!H502</f>
        <v>3300379.9580000001</v>
      </c>
      <c r="I11" s="74">
        <f>+'[1]Podklady QZ'!I502</f>
        <v>0.86312379222346991</v>
      </c>
      <c r="J11" s="130"/>
      <c r="K11" s="305"/>
      <c r="L11" s="130"/>
      <c r="M11" s="304"/>
    </row>
    <row r="12" spans="1:15" x14ac:dyDescent="0.2">
      <c r="A12" s="58" t="s">
        <v>70</v>
      </c>
      <c r="B12" s="226">
        <f>+'[1]Podklady QZ'!B503</f>
        <v>43.046999999999997</v>
      </c>
      <c r="C12" s="243">
        <f>+'[1]Podklady QZ'!C503</f>
        <v>2.8867026059922869E-2</v>
      </c>
      <c r="D12" s="244">
        <f>+'[1]Podklady QZ'!D503</f>
        <v>183</v>
      </c>
      <c r="E12" s="243">
        <f>+'[1]Podklady QZ'!E503</f>
        <v>0.13710514841070412</v>
      </c>
      <c r="F12" s="244">
        <f>+'[1]Podklady QZ'!F503</f>
        <v>224</v>
      </c>
      <c r="G12" s="74">
        <f>+'[1]Podklady QZ'!G503</f>
        <v>4.1529594285527827E-2</v>
      </c>
      <c r="H12" s="244">
        <f>+'[1]Podklady QZ'!H503</f>
        <v>450.04700000000003</v>
      </c>
      <c r="I12" s="74">
        <f>+'[1]Podklady QZ'!I503</f>
        <v>5.4752221582701967E-2</v>
      </c>
      <c r="J12" s="130"/>
      <c r="K12" s="305"/>
      <c r="L12" s="130"/>
      <c r="M12" s="304"/>
    </row>
    <row r="13" spans="1:15" x14ac:dyDescent="0.2">
      <c r="A13" s="58" t="s">
        <v>71</v>
      </c>
      <c r="B13" s="226">
        <f>+'[1]Podklady QZ'!B504</f>
        <v>0</v>
      </c>
      <c r="C13" s="243">
        <f>+'[1]Podklady QZ'!C504</f>
        <v>0</v>
      </c>
      <c r="D13" s="244">
        <f>+'[1]Podklady QZ'!D504</f>
        <v>0</v>
      </c>
      <c r="E13" s="243">
        <f>+'[1]Podklady QZ'!E504</f>
        <v>0</v>
      </c>
      <c r="F13" s="244">
        <f>+'[1]Podklady QZ'!F504</f>
        <v>0</v>
      </c>
      <c r="G13" s="74">
        <f>+'[1]Podklady QZ'!G504</f>
        <v>0</v>
      </c>
      <c r="H13" s="244">
        <f>+'[1]Podklady QZ'!H504</f>
        <v>0</v>
      </c>
      <c r="I13" s="74">
        <f>+'[1]Podklady QZ'!I504</f>
        <v>0</v>
      </c>
      <c r="J13" s="130"/>
      <c r="K13" s="305"/>
      <c r="L13" s="130"/>
      <c r="M13" s="304"/>
    </row>
    <row r="14" spans="1:15" x14ac:dyDescent="0.2">
      <c r="A14" s="58" t="s">
        <v>72</v>
      </c>
      <c r="B14" s="226">
        <f>+'[1]Podklady QZ'!B505</f>
        <v>0</v>
      </c>
      <c r="C14" s="243">
        <f>+'[1]Podklady QZ'!C505</f>
        <v>0</v>
      </c>
      <c r="D14" s="244">
        <f>+'[1]Podklady QZ'!D505</f>
        <v>0</v>
      </c>
      <c r="E14" s="243">
        <f>+'[1]Podklady QZ'!E505</f>
        <v>0</v>
      </c>
      <c r="F14" s="244">
        <f>+'[1]Podklady QZ'!F505</f>
        <v>0</v>
      </c>
      <c r="G14" s="74">
        <f>+'[1]Podklady QZ'!G505</f>
        <v>0</v>
      </c>
      <c r="H14" s="244">
        <f>+'[1]Podklady QZ'!H505</f>
        <v>0</v>
      </c>
      <c r="I14" s="74">
        <f>+'[1]Podklady QZ'!I505</f>
        <v>0</v>
      </c>
      <c r="J14" s="130"/>
      <c r="K14" s="305"/>
      <c r="L14" s="130"/>
      <c r="M14" s="304"/>
    </row>
    <row r="15" spans="1:15" x14ac:dyDescent="0.2">
      <c r="A15" s="58" t="s">
        <v>41</v>
      </c>
      <c r="B15" s="226">
        <f>+'[1]Podklady QZ'!B506</f>
        <v>48080.209000000003</v>
      </c>
      <c r="C15" s="243">
        <f>+'[1]Podklady QZ'!C506</f>
        <v>1.4828407752969191E-2</v>
      </c>
      <c r="D15" s="244">
        <f>+'[1]Podklady QZ'!D506</f>
        <v>46581.833999999995</v>
      </c>
      <c r="E15" s="243">
        <f>+'[1]Podklady QZ'!E506</f>
        <v>9.8111303064114756E-3</v>
      </c>
      <c r="F15" s="244">
        <f>+'[1]Podklady QZ'!F506</f>
        <v>69973.922999999995</v>
      </c>
      <c r="G15" s="74">
        <f>+'[1]Podklady QZ'!G506</f>
        <v>1.2062560177059006E-2</v>
      </c>
      <c r="H15" s="244">
        <f>+'[1]Podklady QZ'!H506</f>
        <v>164635.96600000001</v>
      </c>
      <c r="I15" s="74">
        <f>+'[1]Podklady QZ'!I506</f>
        <v>1.1937743562465354E-2</v>
      </c>
      <c r="J15" s="130"/>
      <c r="K15" s="305"/>
      <c r="L15" s="130"/>
      <c r="M15" s="304"/>
    </row>
    <row r="16" spans="1:15" x14ac:dyDescent="0.2">
      <c r="A16" s="58" t="s">
        <v>84</v>
      </c>
      <c r="B16" s="226">
        <f>+'[1]Podklady QZ'!B507</f>
        <v>0</v>
      </c>
      <c r="C16" s="243">
        <f>+'[1]Podklady QZ'!C507</f>
        <v>0</v>
      </c>
      <c r="D16" s="244">
        <f>+'[1]Podklady QZ'!D507</f>
        <v>0</v>
      </c>
      <c r="E16" s="243">
        <f>+'[1]Podklady QZ'!E507</f>
        <v>0</v>
      </c>
      <c r="F16" s="244">
        <f>+'[1]Podklady QZ'!F507</f>
        <v>0</v>
      </c>
      <c r="G16" s="74">
        <f>+'[1]Podklady QZ'!G507</f>
        <v>0</v>
      </c>
      <c r="H16" s="244">
        <f>+'[1]Podklady QZ'!H507</f>
        <v>0</v>
      </c>
      <c r="I16" s="74">
        <f>+'[1]Podklady QZ'!I507</f>
        <v>0</v>
      </c>
      <c r="J16" s="130"/>
      <c r="K16" s="305"/>
      <c r="L16" s="130"/>
      <c r="M16" s="304"/>
    </row>
    <row r="17" spans="1:13" x14ac:dyDescent="0.2">
      <c r="A17" s="58" t="s">
        <v>40</v>
      </c>
      <c r="B17" s="226">
        <f>+'[1]Podklady QZ'!B508</f>
        <v>10.571999999999999</v>
      </c>
      <c r="C17" s="243">
        <f>+'[1]Podklady QZ'!C508</f>
        <v>0.99999999999999989</v>
      </c>
      <c r="D17" s="244">
        <f>+'[1]Podklady QZ'!D508</f>
        <v>33.83</v>
      </c>
      <c r="E17" s="243">
        <f>+'[1]Podklady QZ'!E508</f>
        <v>0.21849770716269457</v>
      </c>
      <c r="F17" s="244">
        <f>+'[1]Podklady QZ'!F508</f>
        <v>50.746000000000002</v>
      </c>
      <c r="G17" s="74">
        <f>+'[1]Podklady QZ'!G508</f>
        <v>0.3646960746266511</v>
      </c>
      <c r="H17" s="244">
        <f>+'[1]Podklady QZ'!H508</f>
        <v>95.147999999999996</v>
      </c>
      <c r="I17" s="74">
        <f>+'[1]Podklady QZ'!I508</f>
        <v>0.31242365735450561</v>
      </c>
      <c r="J17" s="130"/>
      <c r="K17" s="305"/>
      <c r="L17" s="130"/>
      <c r="M17" s="304"/>
    </row>
    <row r="18" spans="1:13" x14ac:dyDescent="0.2">
      <c r="A18" s="58" t="s">
        <v>39</v>
      </c>
      <c r="B18" s="226">
        <f>+'[1]Podklady QZ'!B509</f>
        <v>9716.619999999999</v>
      </c>
      <c r="C18" s="243">
        <f>+'[1]Podklady QZ'!C509</f>
        <v>0.17467995168311354</v>
      </c>
      <c r="D18" s="244">
        <f>+'[1]Podklady QZ'!D509</f>
        <v>13092.810000000001</v>
      </c>
      <c r="E18" s="243">
        <f>+'[1]Podklady QZ'!E509</f>
        <v>0.36160318836286443</v>
      </c>
      <c r="F18" s="244">
        <f>+'[1]Podklady QZ'!F509</f>
        <v>17082.52</v>
      </c>
      <c r="G18" s="74">
        <f>+'[1]Podklady QZ'!G509</f>
        <v>0.43264401038911726</v>
      </c>
      <c r="H18" s="244">
        <f>+'[1]Podklady QZ'!H509</f>
        <v>39891.949999999997</v>
      </c>
      <c r="I18" s="74">
        <f>+'[1]Podklady QZ'!I509</f>
        <v>0.30378369647697051</v>
      </c>
      <c r="J18" s="130"/>
      <c r="K18" s="305"/>
      <c r="L18" s="130"/>
      <c r="M18" s="304"/>
    </row>
    <row r="19" spans="1:13" x14ac:dyDescent="0.2">
      <c r="A19" s="58" t="s">
        <v>38</v>
      </c>
      <c r="B19" s="226">
        <f>+'[1]Podklady QZ'!B510</f>
        <v>0</v>
      </c>
      <c r="C19" s="243">
        <f>+'[1]Podklady QZ'!C510</f>
        <v>0</v>
      </c>
      <c r="D19" s="244">
        <f>+'[1]Podklady QZ'!D510</f>
        <v>0</v>
      </c>
      <c r="E19" s="243">
        <f>+'[1]Podklady QZ'!E510</f>
        <v>0</v>
      </c>
      <c r="F19" s="244">
        <f>+'[1]Podklady QZ'!F510</f>
        <v>0</v>
      </c>
      <c r="G19" s="74">
        <f>+'[1]Podklady QZ'!G510</f>
        <v>0</v>
      </c>
      <c r="H19" s="244">
        <f>+'[1]Podklady QZ'!H510</f>
        <v>0</v>
      </c>
      <c r="I19" s="74">
        <f>+'[1]Podklady QZ'!I510</f>
        <v>0</v>
      </c>
      <c r="J19" s="130"/>
      <c r="K19" s="305"/>
      <c r="L19" s="130"/>
      <c r="M19" s="304"/>
    </row>
    <row r="20" spans="1:13" x14ac:dyDescent="0.2">
      <c r="A20" s="58" t="s">
        <v>37</v>
      </c>
      <c r="B20" s="226">
        <f>+'[1]Podklady QZ'!B511</f>
        <v>7211</v>
      </c>
      <c r="C20" s="243">
        <f>+'[1]Podklady QZ'!C511</f>
        <v>2.8570332891718984E-2</v>
      </c>
      <c r="D20" s="244">
        <f>+'[1]Podklady QZ'!D511</f>
        <v>630</v>
      </c>
      <c r="E20" s="243">
        <f>+'[1]Podklady QZ'!E511</f>
        <v>2.8727135239628734E-3</v>
      </c>
      <c r="F20" s="244">
        <f>+'[1]Podklady QZ'!F511</f>
        <v>7435</v>
      </c>
      <c r="G20" s="74">
        <f>+'[1]Podklady QZ'!G511</f>
        <v>2.643422086029075E-2</v>
      </c>
      <c r="H20" s="244">
        <f>+'[1]Podklady QZ'!H511</f>
        <v>15276</v>
      </c>
      <c r="I20" s="74">
        <f>+'[1]Podklady QZ'!I511</f>
        <v>2.0287829888335027E-2</v>
      </c>
      <c r="J20" s="130"/>
      <c r="K20" s="305"/>
      <c r="L20" s="130"/>
      <c r="M20" s="304"/>
    </row>
    <row r="21" spans="1:13" x14ac:dyDescent="0.2">
      <c r="A21" s="58" t="s">
        <v>36</v>
      </c>
      <c r="B21" s="226">
        <f>+'[1]Podklady QZ'!B512</f>
        <v>211378.89099999997</v>
      </c>
      <c r="C21" s="243">
        <f>+'[1]Podklady QZ'!C512</f>
        <v>0.63197173941973284</v>
      </c>
      <c r="D21" s="244">
        <f>+'[1]Podklady QZ'!D512</f>
        <v>247138.228</v>
      </c>
      <c r="E21" s="243">
        <f>+'[1]Podklady QZ'!E512</f>
        <v>0.68567836627570666</v>
      </c>
      <c r="F21" s="244">
        <f>+'[1]Podklady QZ'!F512</f>
        <v>309684.15200000006</v>
      </c>
      <c r="G21" s="74">
        <f>+'[1]Podklady QZ'!G512</f>
        <v>0.67719858753768214</v>
      </c>
      <c r="H21" s="244">
        <f>+'[1]Podklady QZ'!H512</f>
        <v>768201.27099999995</v>
      </c>
      <c r="I21" s="74">
        <f>+'[1]Podklady QZ'!I512</f>
        <v>0.66672224440908512</v>
      </c>
      <c r="J21" s="130"/>
      <c r="K21" s="305"/>
      <c r="L21" s="130"/>
      <c r="M21" s="304"/>
    </row>
    <row r="22" spans="1:13" x14ac:dyDescent="0.2">
      <c r="A22" s="58" t="s">
        <v>3</v>
      </c>
      <c r="B22" s="226">
        <f>+'[1]Podklady QZ'!B513</f>
        <v>0</v>
      </c>
      <c r="C22" s="243">
        <f>+'[1]Podklady QZ'!C513</f>
        <v>0</v>
      </c>
      <c r="D22" s="244">
        <f>+'[1]Podklady QZ'!D513</f>
        <v>0</v>
      </c>
      <c r="E22" s="243">
        <f>+'[1]Podklady QZ'!E513</f>
        <v>0</v>
      </c>
      <c r="F22" s="244">
        <f>+'[1]Podklady QZ'!F513</f>
        <v>0</v>
      </c>
      <c r="G22" s="74">
        <f>+'[1]Podklady QZ'!G513</f>
        <v>0</v>
      </c>
      <c r="H22" s="244">
        <f>+'[1]Podklady QZ'!H513</f>
        <v>0</v>
      </c>
      <c r="I22" s="74">
        <f>+'[1]Podklady QZ'!I513</f>
        <v>0</v>
      </c>
      <c r="J22" s="130"/>
      <c r="K22" s="305"/>
      <c r="L22" s="130"/>
      <c r="M22" s="304"/>
    </row>
    <row r="23" spans="1:13" x14ac:dyDescent="0.2">
      <c r="A23" s="58" t="s">
        <v>35</v>
      </c>
      <c r="B23" s="226">
        <f>+'[1]Podklady QZ'!B514</f>
        <v>128.72900000000001</v>
      </c>
      <c r="C23" s="243">
        <f>+'[1]Podklady QZ'!C514</f>
        <v>2.2335468750054221E-2</v>
      </c>
      <c r="D23" s="244">
        <f>+'[1]Podklady QZ'!D514</f>
        <v>493.74299999999999</v>
      </c>
      <c r="E23" s="243">
        <f>+'[1]Podklady QZ'!E514</f>
        <v>5.5930615374629448E-2</v>
      </c>
      <c r="F23" s="244">
        <f>+'[1]Podklady QZ'!F514</f>
        <v>239.21700000000001</v>
      </c>
      <c r="G23" s="74">
        <f>+'[1]Podklady QZ'!G514</f>
        <v>3.412328643236439E-2</v>
      </c>
      <c r="H23" s="244">
        <f>+'[1]Podklady QZ'!H514</f>
        <v>861.68899999999996</v>
      </c>
      <c r="I23" s="74">
        <f>+'[1]Podklady QZ'!I514</f>
        <v>3.9890082139805952E-2</v>
      </c>
      <c r="J23" s="130"/>
      <c r="K23" s="305"/>
      <c r="L23" s="130"/>
      <c r="M23" s="304"/>
    </row>
    <row r="24" spans="1:13" x14ac:dyDescent="0.2">
      <c r="A24" s="228" t="s">
        <v>34</v>
      </c>
      <c r="B24" s="229">
        <f>+'[1]Podklady QZ'!B515</f>
        <v>113857.36299999998</v>
      </c>
      <c r="C24" s="230">
        <f>+'[1]Podklady QZ'!C515</f>
        <v>7.5275249623625584E-2</v>
      </c>
      <c r="D24" s="231">
        <f>+'[1]Podklady QZ'!D515</f>
        <v>152742.402</v>
      </c>
      <c r="E24" s="230">
        <f>+'[1]Podklady QZ'!E515</f>
        <v>6.3755739821728108E-2</v>
      </c>
      <c r="F24" s="231">
        <f>+'[1]Podklady QZ'!F515</f>
        <v>217641.13200000001</v>
      </c>
      <c r="G24" s="230">
        <f>+'[1]Podklady QZ'!G515</f>
        <v>7.2451347332062321E-2</v>
      </c>
      <c r="H24" s="231">
        <f>+'[1]Podklady QZ'!H515</f>
        <v>484240.897</v>
      </c>
      <c r="I24" s="230">
        <f>+'[1]Podklady QZ'!I515</f>
        <v>7.0055433907402778E-2</v>
      </c>
      <c r="J24" s="130"/>
      <c r="K24" s="305"/>
      <c r="L24" s="130"/>
      <c r="M24" s="176"/>
    </row>
    <row r="25" spans="1:13" ht="13.5" customHeight="1" x14ac:dyDescent="0.2">
      <c r="A25" s="307" t="s">
        <v>212</v>
      </c>
      <c r="B25" s="214">
        <f>+'[1]Podklady QZ'!B516</f>
        <v>1017354.691</v>
      </c>
      <c r="C25" s="201">
        <f>+'[1]Podklady QZ'!C516</f>
        <v>0.21126610792832512</v>
      </c>
      <c r="D25" s="64">
        <f>+'[1]Podklady QZ'!D516</f>
        <v>1389109.13</v>
      </c>
      <c r="E25" s="201">
        <f>+'[1]Podklady QZ'!E516</f>
        <v>0.19513662795519462</v>
      </c>
      <c r="F25" s="64">
        <f>+'[1]Podklady QZ'!F516</f>
        <v>1799636.743</v>
      </c>
      <c r="G25" s="201">
        <f>+'[1]Podklady QZ'!G516</f>
        <v>0.20268043297819419</v>
      </c>
      <c r="H25" s="64">
        <f>+'[1]Podklady QZ'!H516</f>
        <v>4206100.5640000002</v>
      </c>
      <c r="I25" s="201">
        <f>+'[1]Podklady QZ'!I516</f>
        <v>0.20208671441493745</v>
      </c>
      <c r="J25" s="130"/>
      <c r="K25" s="130"/>
      <c r="L25" s="130"/>
      <c r="M25" s="130"/>
    </row>
    <row r="26" spans="1:13" ht="12.75" customHeight="1" x14ac:dyDescent="0.2">
      <c r="A26" s="58" t="s">
        <v>29</v>
      </c>
      <c r="B26" s="226">
        <f>+'[1]Podklady QZ'!B517</f>
        <v>453415.76400000002</v>
      </c>
      <c r="C26" s="74">
        <f>+'[1]Podklady QZ'!C517</f>
        <v>0.2928877710490756</v>
      </c>
      <c r="D26" s="34">
        <f>+'[1]Podklady QZ'!D517</f>
        <v>549764.054</v>
      </c>
      <c r="E26" s="74">
        <f>+'[1]Podklady QZ'!E517</f>
        <v>0.26712413364614057</v>
      </c>
      <c r="F26" s="34">
        <f>+'[1]Podklady QZ'!F517</f>
        <v>641810.10599999991</v>
      </c>
      <c r="G26" s="74">
        <f>+'[1]Podklady QZ'!G517</f>
        <v>0.27924429977759985</v>
      </c>
      <c r="H26" s="34">
        <f>+'[1]Podklady QZ'!H517</f>
        <v>1644989.9239999999</v>
      </c>
      <c r="I26" s="74">
        <f>+'[1]Podklady QZ'!I517</f>
        <v>0.27859682567753224</v>
      </c>
      <c r="J26" s="130"/>
      <c r="K26" s="130"/>
      <c r="L26" s="130"/>
      <c r="M26" s="130"/>
    </row>
    <row r="27" spans="1:13" ht="12.75" customHeight="1" x14ac:dyDescent="0.2">
      <c r="A27" s="58" t="s">
        <v>0</v>
      </c>
      <c r="B27" s="226">
        <f>+'[1]Podklady QZ'!B518</f>
        <v>61128.892000000007</v>
      </c>
      <c r="C27" s="243">
        <f>+'[1]Podklady QZ'!C518</f>
        <v>0.48092614159935404</v>
      </c>
      <c r="D27" s="244">
        <f>+'[1]Podklady QZ'!D518</f>
        <v>88322.073000000004</v>
      </c>
      <c r="E27" s="243">
        <f>+'[1]Podklady QZ'!E518</f>
        <v>0.43988660117088879</v>
      </c>
      <c r="F27" s="244">
        <f>+'[1]Podklady QZ'!F518</f>
        <v>116121.412</v>
      </c>
      <c r="G27" s="74">
        <f>+'[1]Podklady QZ'!G518</f>
        <v>0.51917656504111653</v>
      </c>
      <c r="H27" s="244">
        <f>+'[1]Podklady QZ'!H518</f>
        <v>265572.37700000004</v>
      </c>
      <c r="I27" s="74">
        <f>+'[1]Podklady QZ'!I518</f>
        <v>0.48149760438456718</v>
      </c>
      <c r="J27" s="130"/>
      <c r="K27" s="130"/>
      <c r="L27" s="130"/>
      <c r="M27" s="130"/>
    </row>
    <row r="28" spans="1:13" ht="12.75" customHeight="1" x14ac:dyDescent="0.2">
      <c r="A28" s="58" t="s">
        <v>1</v>
      </c>
      <c r="B28" s="226">
        <f>+'[1]Podklady QZ'!B519</f>
        <v>675.63800000000003</v>
      </c>
      <c r="C28" s="243">
        <f>+'[1]Podklady QZ'!C519</f>
        <v>1.7411044449550873E-2</v>
      </c>
      <c r="D28" s="244">
        <f>+'[1]Podklady QZ'!D519</f>
        <v>1467.7069999999999</v>
      </c>
      <c r="E28" s="243">
        <f>+'[1]Podklady QZ'!E519</f>
        <v>2.1997641286172889E-2</v>
      </c>
      <c r="F28" s="244">
        <f>+'[1]Podklady QZ'!F519</f>
        <v>2233.5360000000001</v>
      </c>
      <c r="G28" s="74">
        <f>+'[1]Podklady QZ'!G519</f>
        <v>2.5462534852244718E-2</v>
      </c>
      <c r="H28" s="244">
        <f>+'[1]Podklady QZ'!H519</f>
        <v>4376.8809999999994</v>
      </c>
      <c r="I28" s="74">
        <f>+'[1]Podklady QZ'!I519</f>
        <v>2.2649414805384745E-2</v>
      </c>
      <c r="J28" s="130"/>
      <c r="K28" s="130"/>
      <c r="L28" s="130"/>
      <c r="M28" s="130"/>
    </row>
    <row r="29" spans="1:13" ht="12.75" customHeight="1" x14ac:dyDescent="0.2">
      <c r="A29" s="58" t="s">
        <v>2</v>
      </c>
      <c r="B29" s="226">
        <f>+'[1]Podklady QZ'!B520</f>
        <v>5509.39</v>
      </c>
      <c r="C29" s="243">
        <f>+'[1]Podklady QZ'!C520</f>
        <v>0.19455675170785716</v>
      </c>
      <c r="D29" s="244">
        <f>+'[1]Podklady QZ'!D520</f>
        <v>8446.9709999999995</v>
      </c>
      <c r="E29" s="243">
        <f>+'[1]Podklady QZ'!E520</f>
        <v>0.18016490808518765</v>
      </c>
      <c r="F29" s="244">
        <f>+'[1]Podklady QZ'!F520</f>
        <v>10634.177</v>
      </c>
      <c r="G29" s="74">
        <f>+'[1]Podklady QZ'!G520</f>
        <v>0.20639866354334568</v>
      </c>
      <c r="H29" s="244">
        <f>+'[1]Podklady QZ'!H520</f>
        <v>24590.538</v>
      </c>
      <c r="I29" s="74">
        <f>+'[1]Podklady QZ'!I520</f>
        <v>0.19404673537438466</v>
      </c>
      <c r="J29" s="130"/>
      <c r="K29" s="130"/>
      <c r="L29" s="130"/>
    </row>
    <row r="30" spans="1:13" x14ac:dyDescent="0.2">
      <c r="A30" s="58" t="s">
        <v>6</v>
      </c>
      <c r="B30" s="226">
        <f>+'[1]Podklady QZ'!B521</f>
        <v>73.88</v>
      </c>
      <c r="C30" s="243">
        <f>+'[1]Podklady QZ'!C521</f>
        <v>4.2802324001658095E-3</v>
      </c>
      <c r="D30" s="244">
        <f>+'[1]Podklady QZ'!D521</f>
        <v>403.53</v>
      </c>
      <c r="E30" s="243">
        <f>+'[1]Podklady QZ'!E521</f>
        <v>2.0042223117777827E-2</v>
      </c>
      <c r="F30" s="244">
        <f>+'[1]Podklady QZ'!F521</f>
        <v>587.64</v>
      </c>
      <c r="G30" s="74">
        <f>+'[1]Podklady QZ'!G521</f>
        <v>2.2802437583837203E-2</v>
      </c>
      <c r="H30" s="244">
        <f>+'[1]Podklady QZ'!H521</f>
        <v>1065.05</v>
      </c>
      <c r="I30" s="74">
        <f>+'[1]Podklady QZ'!I521</f>
        <v>1.6861216444350752E-2</v>
      </c>
      <c r="J30" s="130"/>
      <c r="K30" s="130"/>
      <c r="L30" s="130"/>
    </row>
    <row r="31" spans="1:13" x14ac:dyDescent="0.2">
      <c r="A31" s="58" t="s">
        <v>28</v>
      </c>
      <c r="B31" s="226">
        <f>+'[1]Podklady QZ'!B522</f>
        <v>288574.57800000004</v>
      </c>
      <c r="C31" s="243">
        <f>+'[1]Podklady QZ'!C522</f>
        <v>0.15596901328125537</v>
      </c>
      <c r="D31" s="244">
        <f>+'[1]Podklady QZ'!D522</f>
        <v>422050.59299999988</v>
      </c>
      <c r="E31" s="243">
        <f>+'[1]Podklady QZ'!E522</f>
        <v>0.1484787142849926</v>
      </c>
      <c r="F31" s="244">
        <f>+'[1]Podklady QZ'!F522</f>
        <v>587589.50599999994</v>
      </c>
      <c r="G31" s="74">
        <f>+'[1]Podklady QZ'!G522</f>
        <v>0.15740428499591372</v>
      </c>
      <c r="H31" s="244">
        <f>+'[1]Podklady QZ'!H522</f>
        <v>1298214.6769999997</v>
      </c>
      <c r="I31" s="74">
        <f>+'[1]Podklady QZ'!I522</f>
        <v>0.15407797683138005</v>
      </c>
      <c r="J31" s="130"/>
      <c r="K31" s="130"/>
      <c r="L31" s="130"/>
    </row>
    <row r="32" spans="1:13" x14ac:dyDescent="0.2">
      <c r="A32" s="58" t="s">
        <v>5</v>
      </c>
      <c r="B32" s="226">
        <f>+'[1]Podklady QZ'!B523</f>
        <v>206634.58900000004</v>
      </c>
      <c r="C32" s="243">
        <f>+'[1]Podklady QZ'!C523</f>
        <v>0.18829861297470629</v>
      </c>
      <c r="D32" s="244">
        <f>+'[1]Podklady QZ'!D523</f>
        <v>316364.13199999993</v>
      </c>
      <c r="E32" s="243">
        <f>+'[1]Podklady QZ'!E523</f>
        <v>0.18547059915988831</v>
      </c>
      <c r="F32" s="244">
        <f>+'[1]Podklady QZ'!F523</f>
        <v>437433.05600000004</v>
      </c>
      <c r="G32" s="74">
        <f>+'[1]Podklady QZ'!G523</f>
        <v>0.19654371453018266</v>
      </c>
      <c r="H32" s="244">
        <f>+'[1]Podklady QZ'!H523</f>
        <v>960431.777</v>
      </c>
      <c r="I32" s="74">
        <f>+'[1]Podklady QZ'!I523</f>
        <v>0.19098848547576516</v>
      </c>
      <c r="J32" s="130"/>
      <c r="K32" s="130"/>
      <c r="L32" s="130"/>
    </row>
    <row r="33" spans="1:12" ht="12.75" thickBot="1" x14ac:dyDescent="0.25">
      <c r="A33" s="59" t="s">
        <v>3</v>
      </c>
      <c r="B33" s="227">
        <f>+'[1]Podklady QZ'!B524</f>
        <v>1341.96</v>
      </c>
      <c r="C33" s="75">
        <f>+'[1]Podklady QZ'!C524</f>
        <v>1.2384943033839624E-2</v>
      </c>
      <c r="D33" s="44">
        <f>+'[1]Podklady QZ'!D524</f>
        <v>2290.0700000000002</v>
      </c>
      <c r="E33" s="75">
        <f>+'[1]Podklady QZ'!E524</f>
        <v>1.2879711897862975E-2</v>
      </c>
      <c r="F33" s="44">
        <f>+'[1]Podklady QZ'!F524</f>
        <v>3227.3100000000004</v>
      </c>
      <c r="G33" s="75">
        <f>+'[1]Podklady QZ'!G524</f>
        <v>1.3821346597468077E-2</v>
      </c>
      <c r="H33" s="44">
        <f>+'[1]Podklady QZ'!H524</f>
        <v>6859.34</v>
      </c>
      <c r="I33" s="75">
        <f>+'[1]Podklady QZ'!I524</f>
        <v>1.3199657711104028E-2</v>
      </c>
      <c r="J33" s="130"/>
      <c r="K33" s="130"/>
      <c r="L33" s="130"/>
    </row>
    <row r="34" spans="1:12" ht="15" customHeight="1" x14ac:dyDescent="0.2">
      <c r="A34" s="308" t="s">
        <v>269</v>
      </c>
      <c r="B34" s="308"/>
      <c r="C34" s="308"/>
      <c r="D34" s="308"/>
      <c r="E34" s="309"/>
      <c r="F34" s="14"/>
      <c r="H34" s="13"/>
      <c r="I34" s="4" t="s">
        <v>87</v>
      </c>
    </row>
    <row r="35" spans="1:12" x14ac:dyDescent="0.2">
      <c r="A35" s="121"/>
      <c r="B35" s="121"/>
      <c r="C35" s="121"/>
      <c r="D35" s="121"/>
    </row>
    <row r="36" spans="1:12" x14ac:dyDescent="0.2">
      <c r="B36" s="130"/>
      <c r="D36" s="130"/>
      <c r="F36" s="130"/>
      <c r="G36" s="187" t="s">
        <v>192</v>
      </c>
      <c r="H36" s="232">
        <f>+'[1]Podklady QZ'!L493</f>
        <v>0.17337504959274083</v>
      </c>
    </row>
    <row r="37" spans="1:12" x14ac:dyDescent="0.2">
      <c r="B37" s="130"/>
      <c r="C37" s="130"/>
      <c r="D37" s="130"/>
      <c r="E37" s="130"/>
      <c r="F37" s="130"/>
      <c r="G37" s="187" t="s">
        <v>190</v>
      </c>
      <c r="H37" s="232">
        <f>+'[1]Podklady QZ'!L494</f>
        <v>0.19105741855334535</v>
      </c>
    </row>
    <row r="38" spans="1:12" x14ac:dyDescent="0.2">
      <c r="B38" s="130"/>
      <c r="C38" s="130"/>
      <c r="D38" s="130"/>
      <c r="E38" s="130"/>
      <c r="F38" s="130"/>
      <c r="G38" s="187" t="s">
        <v>191</v>
      </c>
      <c r="H38" s="232">
        <f>+'[1]Podklady QZ'!L495</f>
        <v>0.17560072183563152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{53ABD7EB-C520-4689-819C-87D3730FCF9D}</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{7B02E0E1-7787-4E90-BBAF-11A69831D6D0}</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53ABD7EB-C520-4689-819C-87D3730FCF9D}">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7B02E0E1-7787-4E90-BBAF-11A69831D6D0}">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O29" sqref="O29"/>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244</v>
      </c>
      <c r="I1" s="113" t="str">
        <f>Obsah!$A$1</f>
        <v>IV. čtvrtletí 2018</v>
      </c>
    </row>
    <row r="2" spans="1:15" ht="18.75" x14ac:dyDescent="0.3">
      <c r="A2" s="167"/>
      <c r="B2" s="181" t="str">
        <f>+B4</f>
        <v>Říjen</v>
      </c>
      <c r="C2" s="181" t="str">
        <f>+D4</f>
        <v>Listopad</v>
      </c>
      <c r="D2" s="181" t="str">
        <f>+F4</f>
        <v>Prosinec</v>
      </c>
      <c r="I2" s="300"/>
    </row>
    <row r="3" spans="1:15" ht="7.5" customHeight="1" x14ac:dyDescent="0.2"/>
    <row r="4" spans="1:15" x14ac:dyDescent="0.2">
      <c r="A4" s="26"/>
      <c r="B4" s="368" t="str">
        <f>'[1]Podklady QZ'!B250:C250</f>
        <v>Říjen</v>
      </c>
      <c r="C4" s="370"/>
      <c r="D4" s="368" t="str">
        <f>'[1]Podklady QZ'!D250:E250</f>
        <v>Listopad</v>
      </c>
      <c r="E4" s="370"/>
      <c r="F4" s="368" t="str">
        <f>'[1]Podklady QZ'!F250:G250</f>
        <v>Prosinec</v>
      </c>
      <c r="G4" s="369"/>
      <c r="H4" s="368" t="s">
        <v>7</v>
      </c>
      <c r="I4" s="369"/>
      <c r="M4" s="39"/>
      <c r="N4" s="91"/>
    </row>
    <row r="5" spans="1:15" x14ac:dyDescent="0.2">
      <c r="A5" s="24"/>
      <c r="B5" s="61" t="s">
        <v>53</v>
      </c>
      <c r="C5" s="61" t="s">
        <v>52</v>
      </c>
      <c r="D5" s="61" t="s">
        <v>53</v>
      </c>
      <c r="E5" s="61" t="s">
        <v>52</v>
      </c>
      <c r="F5" s="61" t="s">
        <v>53</v>
      </c>
      <c r="G5" s="311" t="s">
        <v>52</v>
      </c>
      <c r="H5" s="61" t="s">
        <v>53</v>
      </c>
      <c r="I5" s="311" t="s">
        <v>52</v>
      </c>
      <c r="J5" s="301"/>
      <c r="K5" s="301"/>
      <c r="L5" s="301"/>
      <c r="M5" s="301"/>
      <c r="N5" s="91"/>
    </row>
    <row r="6" spans="1:15" ht="13.5" x14ac:dyDescent="0.2">
      <c r="A6" s="306" t="s">
        <v>107</v>
      </c>
      <c r="B6" s="225">
        <f>+'[1]Podklady QZ'!B532</f>
        <v>1288.3830000000003</v>
      </c>
      <c r="C6" s="202">
        <f>+'[1]Podklady QZ'!C532</f>
        <v>3.0233282395149611E-2</v>
      </c>
      <c r="D6" s="203">
        <f>+'[1]Podklady QZ'!D532</f>
        <v>1288.3830000000003</v>
      </c>
      <c r="E6" s="202">
        <f>+'[1]Podklady QZ'!E532</f>
        <v>3.021702827295996E-2</v>
      </c>
      <c r="F6" s="203">
        <f>+'[1]Podklady QZ'!F532</f>
        <v>1289.1410000000001</v>
      </c>
      <c r="G6" s="202">
        <f>+'[1]Podklady QZ'!G532</f>
        <v>3.0233273324465414E-2</v>
      </c>
      <c r="H6" s="203">
        <f>+'[1]Podklady QZ'!H532</f>
        <v>1289.1410000000001</v>
      </c>
      <c r="I6" s="202">
        <f>+'[1]Podklady QZ'!I532</f>
        <v>3.0233273324465414E-2</v>
      </c>
      <c r="J6" s="302"/>
      <c r="K6" s="303"/>
      <c r="L6" s="302"/>
      <c r="M6" s="303"/>
      <c r="N6" s="2"/>
    </row>
    <row r="7" spans="1:15" x14ac:dyDescent="0.2">
      <c r="A7" s="307" t="s">
        <v>106</v>
      </c>
      <c r="B7" s="225">
        <f>+'[1]Podklady QZ'!B533</f>
        <v>612982.04099999985</v>
      </c>
      <c r="C7" s="202">
        <f>+'[1]Podklady QZ'!C533</f>
        <v>4.7122788759417694E-2</v>
      </c>
      <c r="D7" s="203">
        <f>+'[1]Podklady QZ'!D533</f>
        <v>743344.549</v>
      </c>
      <c r="E7" s="202">
        <f>+'[1]Podklady QZ'!E533</f>
        <v>4.4760177317895875E-2</v>
      </c>
      <c r="F7" s="203">
        <f>+'[1]Podklady QZ'!F533</f>
        <v>858778.99099999969</v>
      </c>
      <c r="G7" s="202">
        <f>+'[1]Podklady QZ'!G533</f>
        <v>4.302879718702577E-2</v>
      </c>
      <c r="H7" s="203">
        <f>+'[1]Podklady QZ'!H533</f>
        <v>2215105.5809999993</v>
      </c>
      <c r="I7" s="202">
        <f>+'[1]Podklady QZ'!I533</f>
        <v>4.4683079858878982E-2</v>
      </c>
      <c r="J7" s="302"/>
      <c r="K7" s="302"/>
      <c r="L7" s="302"/>
      <c r="M7" s="303"/>
      <c r="N7" s="2"/>
    </row>
    <row r="8" spans="1:15" x14ac:dyDescent="0.2">
      <c r="A8" s="307" t="s">
        <v>194</v>
      </c>
      <c r="B8" s="214">
        <f>+'[1]Podklady QZ'!B534</f>
        <v>249841.43300000002</v>
      </c>
      <c r="C8" s="201">
        <f>+'[1]Podklady QZ'!C534</f>
        <v>3.7188928910503669E-2</v>
      </c>
      <c r="D8" s="64">
        <f>+'[1]Podklady QZ'!D534</f>
        <v>362159.78599999996</v>
      </c>
      <c r="E8" s="201">
        <f>+'[1]Podklady QZ'!E534</f>
        <v>3.7148076142553582E-2</v>
      </c>
      <c r="F8" s="64">
        <f>+'[1]Podklady QZ'!F534</f>
        <v>481393.38499999995</v>
      </c>
      <c r="G8" s="201">
        <f>+'[1]Podklady QZ'!G534</f>
        <v>3.9592577427266989E-2</v>
      </c>
      <c r="H8" s="64">
        <f>+'[1]Podklady QZ'!H534</f>
        <v>1093394.6040000001</v>
      </c>
      <c r="I8" s="201">
        <f>+'[1]Podklady QZ'!I534</f>
        <v>3.819594981047561E-2</v>
      </c>
      <c r="J8" s="130"/>
      <c r="K8" s="130"/>
      <c r="L8" s="130"/>
      <c r="M8" s="304"/>
      <c r="N8" s="176"/>
      <c r="O8" s="176"/>
    </row>
    <row r="9" spans="1:15" x14ac:dyDescent="0.2">
      <c r="A9" s="58" t="s">
        <v>44</v>
      </c>
      <c r="B9" s="226">
        <f>+'[1]Podklady QZ'!B535</f>
        <v>9186.7800000000007</v>
      </c>
      <c r="C9" s="74">
        <f>+'[1]Podklady QZ'!C535</f>
        <v>2.1994304820597915E-2</v>
      </c>
      <c r="D9" s="34">
        <f>+'[1]Podklady QZ'!D535</f>
        <v>9003.93</v>
      </c>
      <c r="E9" s="74">
        <f>+'[1]Podklady QZ'!E535</f>
        <v>1.4983228829075976E-2</v>
      </c>
      <c r="F9" s="34">
        <f>+'[1]Podklady QZ'!F535</f>
        <v>8088.6399999999994</v>
      </c>
      <c r="G9" s="74">
        <f>+'[1]Podklady QZ'!G535</f>
        <v>1.107037768045083E-2</v>
      </c>
      <c r="H9" s="34">
        <f>+'[1]Podklady QZ'!H535</f>
        <v>26279.35</v>
      </c>
      <c r="I9" s="74">
        <f>+'[1]Podklady QZ'!I535</f>
        <v>1.5022959857887057E-2</v>
      </c>
      <c r="J9" s="130"/>
      <c r="K9" s="305"/>
      <c r="L9" s="130"/>
      <c r="M9" s="304"/>
    </row>
    <row r="10" spans="1:15" x14ac:dyDescent="0.2">
      <c r="A10" s="58" t="s">
        <v>43</v>
      </c>
      <c r="B10" s="226">
        <f>+'[1]Podklady QZ'!B536</f>
        <v>5149.6299999999992</v>
      </c>
      <c r="C10" s="243">
        <f>+'[1]Podklady QZ'!C536</f>
        <v>0.11058682271280676</v>
      </c>
      <c r="D10" s="244">
        <f>+'[1]Podklady QZ'!D536</f>
        <v>6420.6049999999996</v>
      </c>
      <c r="E10" s="243">
        <f>+'[1]Podklady QZ'!E536</f>
        <v>0.11574425058107785</v>
      </c>
      <c r="F10" s="244">
        <f>+'[1]Podklady QZ'!F536</f>
        <v>6772.33</v>
      </c>
      <c r="G10" s="74">
        <f>+'[1]Podklady QZ'!G536</f>
        <v>0.10364759307182968</v>
      </c>
      <c r="H10" s="244">
        <f>+'[1]Podklady QZ'!H536</f>
        <v>18342.564999999999</v>
      </c>
      <c r="I10" s="74">
        <f>+'[1]Podklady QZ'!I536</f>
        <v>0.10958720693188294</v>
      </c>
      <c r="J10" s="130"/>
      <c r="K10" s="305"/>
      <c r="L10" s="130"/>
      <c r="M10" s="304"/>
    </row>
    <row r="11" spans="1:15" x14ac:dyDescent="0.2">
      <c r="A11" s="58" t="s">
        <v>42</v>
      </c>
      <c r="B11" s="226">
        <f>+'[1]Podklady QZ'!B537</f>
        <v>60228.626000000004</v>
      </c>
      <c r="C11" s="243">
        <f>+'[1]Podklady QZ'!C537</f>
        <v>7.3123121663113133E-2</v>
      </c>
      <c r="D11" s="244">
        <f>+'[1]Podklady QZ'!D537</f>
        <v>105178.93</v>
      </c>
      <c r="E11" s="243">
        <f>+'[1]Podklady QZ'!E537</f>
        <v>8.2252925962942383E-2</v>
      </c>
      <c r="F11" s="244">
        <f>+'[1]Podklady QZ'!F537</f>
        <v>194375.79299999998</v>
      </c>
      <c r="G11" s="74">
        <f>+'[1]Podklady QZ'!G537</f>
        <v>0.11291885890366261</v>
      </c>
      <c r="H11" s="244">
        <f>+'[1]Podklady QZ'!H537</f>
        <v>359783.34899999993</v>
      </c>
      <c r="I11" s="74">
        <f>+'[1]Podklady QZ'!I537</f>
        <v>9.4091459928729831E-2</v>
      </c>
      <c r="J11" s="130"/>
      <c r="K11" s="305"/>
      <c r="L11" s="130"/>
      <c r="M11" s="304"/>
    </row>
    <row r="12" spans="1:15" x14ac:dyDescent="0.2">
      <c r="A12" s="58" t="s">
        <v>70</v>
      </c>
      <c r="B12" s="226">
        <f>+'[1]Podklady QZ'!B538</f>
        <v>0</v>
      </c>
      <c r="C12" s="243">
        <f>+'[1]Podklady QZ'!C538</f>
        <v>0</v>
      </c>
      <c r="D12" s="244">
        <f>+'[1]Podklady QZ'!D538</f>
        <v>0</v>
      </c>
      <c r="E12" s="243">
        <f>+'[1]Podklady QZ'!E538</f>
        <v>0</v>
      </c>
      <c r="F12" s="244">
        <f>+'[1]Podklady QZ'!F538</f>
        <v>0</v>
      </c>
      <c r="G12" s="74">
        <f>+'[1]Podklady QZ'!G538</f>
        <v>0</v>
      </c>
      <c r="H12" s="244">
        <f>+'[1]Podklady QZ'!H538</f>
        <v>0</v>
      </c>
      <c r="I12" s="74">
        <f>+'[1]Podklady QZ'!I538</f>
        <v>0</v>
      </c>
      <c r="J12" s="130"/>
      <c r="K12" s="305"/>
      <c r="L12" s="130"/>
      <c r="M12" s="304"/>
    </row>
    <row r="13" spans="1:15" x14ac:dyDescent="0.2">
      <c r="A13" s="58" t="s">
        <v>71</v>
      </c>
      <c r="B13" s="226">
        <f>+'[1]Podklady QZ'!B539</f>
        <v>0</v>
      </c>
      <c r="C13" s="243">
        <f>+'[1]Podklady QZ'!C539</f>
        <v>0</v>
      </c>
      <c r="D13" s="244">
        <f>+'[1]Podklady QZ'!D539</f>
        <v>0</v>
      </c>
      <c r="E13" s="243">
        <f>+'[1]Podklady QZ'!E539</f>
        <v>0</v>
      </c>
      <c r="F13" s="244">
        <f>+'[1]Podklady QZ'!F539</f>
        <v>0</v>
      </c>
      <c r="G13" s="74">
        <f>+'[1]Podklady QZ'!G539</f>
        <v>0</v>
      </c>
      <c r="H13" s="244">
        <f>+'[1]Podklady QZ'!H539</f>
        <v>0</v>
      </c>
      <c r="I13" s="74">
        <f>+'[1]Podklady QZ'!I539</f>
        <v>0</v>
      </c>
      <c r="J13" s="130"/>
      <c r="K13" s="305"/>
      <c r="L13" s="130"/>
      <c r="M13" s="304"/>
    </row>
    <row r="14" spans="1:15" x14ac:dyDescent="0.2">
      <c r="A14" s="58" t="s">
        <v>72</v>
      </c>
      <c r="B14" s="226">
        <f>+'[1]Podklady QZ'!B540</f>
        <v>0</v>
      </c>
      <c r="C14" s="243">
        <f>+'[1]Podklady QZ'!C540</f>
        <v>0</v>
      </c>
      <c r="D14" s="244">
        <f>+'[1]Podklady QZ'!D540</f>
        <v>0</v>
      </c>
      <c r="E14" s="243">
        <f>+'[1]Podklady QZ'!E540</f>
        <v>0</v>
      </c>
      <c r="F14" s="244">
        <f>+'[1]Podklady QZ'!F540</f>
        <v>0</v>
      </c>
      <c r="G14" s="74">
        <f>+'[1]Podklady QZ'!G540</f>
        <v>0</v>
      </c>
      <c r="H14" s="244">
        <f>+'[1]Podklady QZ'!H540</f>
        <v>0</v>
      </c>
      <c r="I14" s="74">
        <f>+'[1]Podklady QZ'!I540</f>
        <v>0</v>
      </c>
      <c r="J14" s="130"/>
      <c r="K14" s="305"/>
      <c r="L14" s="130"/>
      <c r="M14" s="304"/>
    </row>
    <row r="15" spans="1:15" x14ac:dyDescent="0.2">
      <c r="A15" s="58" t="s">
        <v>41</v>
      </c>
      <c r="B15" s="226">
        <f>+'[1]Podklady QZ'!B541</f>
        <v>118825.06</v>
      </c>
      <c r="C15" s="243">
        <f>+'[1]Podklady QZ'!C541</f>
        <v>3.6646813264705841E-2</v>
      </c>
      <c r="D15" s="244">
        <f>+'[1]Podklady QZ'!D541</f>
        <v>149473.06099999999</v>
      </c>
      <c r="E15" s="243">
        <f>+'[1]Podklady QZ'!E541</f>
        <v>3.1482222850418282E-2</v>
      </c>
      <c r="F15" s="244">
        <f>+'[1]Podklady QZ'!F541</f>
        <v>158643.81699999998</v>
      </c>
      <c r="G15" s="74">
        <f>+'[1]Podklady QZ'!G541</f>
        <v>2.7348053492453703E-2</v>
      </c>
      <c r="H15" s="244">
        <f>+'[1]Podklady QZ'!H541</f>
        <v>426941.93799999997</v>
      </c>
      <c r="I15" s="74">
        <f>+'[1]Podklady QZ'!I541</f>
        <v>3.0957533130433847E-2</v>
      </c>
      <c r="J15" s="130"/>
      <c r="K15" s="305"/>
      <c r="L15" s="130"/>
      <c r="M15" s="304"/>
    </row>
    <row r="16" spans="1:15" x14ac:dyDescent="0.2">
      <c r="A16" s="58" t="s">
        <v>84</v>
      </c>
      <c r="B16" s="226">
        <f>+'[1]Podklady QZ'!B542</f>
        <v>0</v>
      </c>
      <c r="C16" s="243">
        <f>+'[1]Podklady QZ'!C542</f>
        <v>0</v>
      </c>
      <c r="D16" s="244">
        <f>+'[1]Podklady QZ'!D542</f>
        <v>0</v>
      </c>
      <c r="E16" s="243">
        <f>+'[1]Podklady QZ'!E542</f>
        <v>0</v>
      </c>
      <c r="F16" s="244">
        <f>+'[1]Podklady QZ'!F542</f>
        <v>0</v>
      </c>
      <c r="G16" s="74">
        <f>+'[1]Podklady QZ'!G542</f>
        <v>0</v>
      </c>
      <c r="H16" s="244">
        <f>+'[1]Podklady QZ'!H542</f>
        <v>0</v>
      </c>
      <c r="I16" s="74">
        <f>+'[1]Podklady QZ'!I542</f>
        <v>0</v>
      </c>
      <c r="J16" s="130"/>
      <c r="K16" s="305"/>
      <c r="L16" s="130"/>
      <c r="M16" s="304"/>
    </row>
    <row r="17" spans="1:13" x14ac:dyDescent="0.2">
      <c r="A17" s="58" t="s">
        <v>40</v>
      </c>
      <c r="B17" s="226">
        <f>+'[1]Podklady QZ'!B543</f>
        <v>0</v>
      </c>
      <c r="C17" s="243">
        <f>+'[1]Podklady QZ'!C543</f>
        <v>0</v>
      </c>
      <c r="D17" s="244">
        <f>+'[1]Podklady QZ'!D543</f>
        <v>0</v>
      </c>
      <c r="E17" s="243">
        <f>+'[1]Podklady QZ'!E543</f>
        <v>0</v>
      </c>
      <c r="F17" s="244">
        <f>+'[1]Podklady QZ'!F543</f>
        <v>0</v>
      </c>
      <c r="G17" s="74">
        <f>+'[1]Podklady QZ'!G543</f>
        <v>0</v>
      </c>
      <c r="H17" s="244">
        <f>+'[1]Podklady QZ'!H543</f>
        <v>0</v>
      </c>
      <c r="I17" s="74">
        <f>+'[1]Podklady QZ'!I543</f>
        <v>0</v>
      </c>
      <c r="J17" s="130"/>
      <c r="K17" s="305"/>
      <c r="L17" s="130"/>
      <c r="M17" s="304"/>
    </row>
    <row r="18" spans="1:13" x14ac:dyDescent="0.2">
      <c r="A18" s="58" t="s">
        <v>39</v>
      </c>
      <c r="B18" s="226">
        <f>+'[1]Podklady QZ'!B544</f>
        <v>0</v>
      </c>
      <c r="C18" s="243">
        <f>+'[1]Podklady QZ'!C544</f>
        <v>0</v>
      </c>
      <c r="D18" s="244">
        <f>+'[1]Podklady QZ'!D544</f>
        <v>0</v>
      </c>
      <c r="E18" s="243">
        <f>+'[1]Podklady QZ'!E544</f>
        <v>0</v>
      </c>
      <c r="F18" s="244">
        <f>+'[1]Podklady QZ'!F544</f>
        <v>0</v>
      </c>
      <c r="G18" s="74">
        <f>+'[1]Podklady QZ'!G544</f>
        <v>0</v>
      </c>
      <c r="H18" s="244">
        <f>+'[1]Podklady QZ'!H544</f>
        <v>0</v>
      </c>
      <c r="I18" s="74">
        <f>+'[1]Podklady QZ'!I544</f>
        <v>0</v>
      </c>
      <c r="J18" s="130"/>
      <c r="K18" s="305"/>
      <c r="L18" s="130"/>
      <c r="M18" s="304"/>
    </row>
    <row r="19" spans="1:13" x14ac:dyDescent="0.2">
      <c r="A19" s="58" t="s">
        <v>38</v>
      </c>
      <c r="B19" s="226">
        <f>+'[1]Podklady QZ'!B545</f>
        <v>70.385999999999996</v>
      </c>
      <c r="C19" s="243">
        <f>+'[1]Podklady QZ'!C545</f>
        <v>1.1596671884010215E-2</v>
      </c>
      <c r="D19" s="244">
        <f>+'[1]Podklady QZ'!D545</f>
        <v>9915.3649999999998</v>
      </c>
      <c r="E19" s="243">
        <f>+'[1]Podklady QZ'!E545</f>
        <v>0.59742343139192433</v>
      </c>
      <c r="F19" s="244">
        <f>+'[1]Podklady QZ'!F545</f>
        <v>875.15499999999997</v>
      </c>
      <c r="G19" s="74">
        <f>+'[1]Podklady QZ'!G545</f>
        <v>8.7374015257094192E-2</v>
      </c>
      <c r="H19" s="244">
        <f>+'[1]Podklady QZ'!H545</f>
        <v>10860.906000000001</v>
      </c>
      <c r="I19" s="74">
        <f>+'[1]Podklady QZ'!I545</f>
        <v>0.33231490066586866</v>
      </c>
      <c r="J19" s="130"/>
      <c r="K19" s="305"/>
      <c r="L19" s="130"/>
      <c r="M19" s="304"/>
    </row>
    <row r="20" spans="1:13" x14ac:dyDescent="0.2">
      <c r="A20" s="58" t="s">
        <v>37</v>
      </c>
      <c r="B20" s="226">
        <f>+'[1]Podklady QZ'!B546</f>
        <v>0</v>
      </c>
      <c r="C20" s="243">
        <f>+'[1]Podklady QZ'!C546</f>
        <v>0</v>
      </c>
      <c r="D20" s="244">
        <f>+'[1]Podklady QZ'!D546</f>
        <v>0</v>
      </c>
      <c r="E20" s="243">
        <f>+'[1]Podklady QZ'!E546</f>
        <v>0</v>
      </c>
      <c r="F20" s="244">
        <f>+'[1]Podklady QZ'!F546</f>
        <v>0</v>
      </c>
      <c r="G20" s="74">
        <f>+'[1]Podklady QZ'!G546</f>
        <v>0</v>
      </c>
      <c r="H20" s="244">
        <f>+'[1]Podklady QZ'!H546</f>
        <v>0</v>
      </c>
      <c r="I20" s="74">
        <f>+'[1]Podklady QZ'!I546</f>
        <v>0</v>
      </c>
      <c r="J20" s="130"/>
      <c r="K20" s="305"/>
      <c r="L20" s="130"/>
      <c r="M20" s="304"/>
    </row>
    <row r="21" spans="1:13" x14ac:dyDescent="0.2">
      <c r="A21" s="58" t="s">
        <v>36</v>
      </c>
      <c r="B21" s="226">
        <f>+'[1]Podklady QZ'!B547</f>
        <v>0</v>
      </c>
      <c r="C21" s="243">
        <f>+'[1]Podklady QZ'!C547</f>
        <v>0</v>
      </c>
      <c r="D21" s="244">
        <f>+'[1]Podklady QZ'!D547</f>
        <v>0</v>
      </c>
      <c r="E21" s="243">
        <f>+'[1]Podklady QZ'!E547</f>
        <v>0</v>
      </c>
      <c r="F21" s="244">
        <f>+'[1]Podklady QZ'!F547</f>
        <v>0</v>
      </c>
      <c r="G21" s="74">
        <f>+'[1]Podklady QZ'!G547</f>
        <v>0</v>
      </c>
      <c r="H21" s="244">
        <f>+'[1]Podklady QZ'!H547</f>
        <v>0</v>
      </c>
      <c r="I21" s="74">
        <f>+'[1]Podklady QZ'!I547</f>
        <v>0</v>
      </c>
      <c r="J21" s="130"/>
      <c r="K21" s="305"/>
      <c r="L21" s="130"/>
      <c r="M21" s="304"/>
    </row>
    <row r="22" spans="1:13" x14ac:dyDescent="0.2">
      <c r="A22" s="58" t="s">
        <v>3</v>
      </c>
      <c r="B22" s="226">
        <f>+'[1]Podklady QZ'!B548</f>
        <v>0</v>
      </c>
      <c r="C22" s="243">
        <f>+'[1]Podklady QZ'!C548</f>
        <v>0</v>
      </c>
      <c r="D22" s="244">
        <f>+'[1]Podklady QZ'!D548</f>
        <v>0</v>
      </c>
      <c r="E22" s="243">
        <f>+'[1]Podklady QZ'!E548</f>
        <v>0</v>
      </c>
      <c r="F22" s="244">
        <f>+'[1]Podklady QZ'!F548</f>
        <v>0</v>
      </c>
      <c r="G22" s="74">
        <f>+'[1]Podklady QZ'!G548</f>
        <v>0</v>
      </c>
      <c r="H22" s="244">
        <f>+'[1]Podklady QZ'!H548</f>
        <v>0</v>
      </c>
      <c r="I22" s="74">
        <f>+'[1]Podklady QZ'!I548</f>
        <v>0</v>
      </c>
      <c r="J22" s="130"/>
      <c r="K22" s="305"/>
      <c r="L22" s="130"/>
      <c r="M22" s="304"/>
    </row>
    <row r="23" spans="1:13" x14ac:dyDescent="0.2">
      <c r="A23" s="58" t="s">
        <v>35</v>
      </c>
      <c r="B23" s="226">
        <f>+'[1]Podklady QZ'!B549</f>
        <v>2050.6150000000002</v>
      </c>
      <c r="C23" s="243">
        <f>+'[1]Podklady QZ'!C549</f>
        <v>0.35579742910216378</v>
      </c>
      <c r="D23" s="244">
        <f>+'[1]Podklady QZ'!D549</f>
        <v>3061.3310000000001</v>
      </c>
      <c r="E23" s="243">
        <f>+'[1]Podklady QZ'!E549</f>
        <v>0.34678390720563079</v>
      </c>
      <c r="F23" s="244">
        <f>+'[1]Podklady QZ'!F549</f>
        <v>2490.2460000000001</v>
      </c>
      <c r="G23" s="74">
        <f>+'[1]Podklady QZ'!G549</f>
        <v>0.35522298810305997</v>
      </c>
      <c r="H23" s="244">
        <f>+'[1]Podklady QZ'!H549</f>
        <v>7602.192</v>
      </c>
      <c r="I23" s="74">
        <f>+'[1]Podklady QZ'!I549</f>
        <v>0.35192750902306491</v>
      </c>
      <c r="J23" s="130"/>
      <c r="K23" s="305"/>
      <c r="L23" s="130"/>
      <c r="M23" s="304"/>
    </row>
    <row r="24" spans="1:13" x14ac:dyDescent="0.2">
      <c r="A24" s="228" t="s">
        <v>34</v>
      </c>
      <c r="B24" s="229">
        <f>+'[1]Podklady QZ'!B550</f>
        <v>54330.335999999996</v>
      </c>
      <c r="C24" s="230">
        <f>+'[1]Podklady QZ'!C550</f>
        <v>3.5919763964105254E-2</v>
      </c>
      <c r="D24" s="231">
        <f>+'[1]Podklady QZ'!D550</f>
        <v>79106.563999999998</v>
      </c>
      <c r="E24" s="230">
        <f>+'[1]Podklady QZ'!E550</f>
        <v>3.3019629431877619E-2</v>
      </c>
      <c r="F24" s="231">
        <f>+'[1]Podklady QZ'!F550</f>
        <v>110147.40399999999</v>
      </c>
      <c r="G24" s="230">
        <f>+'[1]Podklady QZ'!G550</f>
        <v>3.6667369589535995E-2</v>
      </c>
      <c r="H24" s="231">
        <f>+'[1]Podklady QZ'!H550</f>
        <v>243584.304</v>
      </c>
      <c r="I24" s="230">
        <f>+'[1]Podklady QZ'!I550</f>
        <v>3.5239493845875443E-2</v>
      </c>
      <c r="J24" s="130"/>
      <c r="K24" s="305"/>
      <c r="L24" s="130"/>
      <c r="M24" s="176"/>
    </row>
    <row r="25" spans="1:13" ht="13.5" customHeight="1" x14ac:dyDescent="0.2">
      <c r="A25" s="307" t="s">
        <v>212</v>
      </c>
      <c r="B25" s="214">
        <f>+'[1]Podklady QZ'!B551</f>
        <v>170705.65099999998</v>
      </c>
      <c r="C25" s="201">
        <f>+'[1]Podklady QZ'!C551</f>
        <v>3.5449110135514182E-2</v>
      </c>
      <c r="D25" s="64">
        <f>+'[1]Podklady QZ'!D551</f>
        <v>250151.47499999995</v>
      </c>
      <c r="E25" s="201">
        <f>+'[1]Podklady QZ'!E551</f>
        <v>3.5140302698549078E-2</v>
      </c>
      <c r="F25" s="64">
        <f>+'[1]Podklady QZ'!F551</f>
        <v>339629.25800000003</v>
      </c>
      <c r="G25" s="201">
        <f>+'[1]Podklady QZ'!G551</f>
        <v>3.8250055368814408E-2</v>
      </c>
      <c r="H25" s="64">
        <f>+'[1]Podklady QZ'!H551</f>
        <v>760486.38399999996</v>
      </c>
      <c r="I25" s="201">
        <f>+'[1]Podklady QZ'!I551</f>
        <v>3.6538402342359312E-2</v>
      </c>
      <c r="J25" s="130"/>
      <c r="K25" s="130"/>
      <c r="L25" s="130"/>
      <c r="M25" s="130"/>
    </row>
    <row r="26" spans="1:13" ht="12.75" customHeight="1" x14ac:dyDescent="0.2">
      <c r="A26" s="58" t="s">
        <v>29</v>
      </c>
      <c r="B26" s="226">
        <f>+'[1]Podklady QZ'!B552</f>
        <v>34293.876000000004</v>
      </c>
      <c r="C26" s="74">
        <f>+'[1]Podklady QZ'!C552</f>
        <v>2.2152421022294647E-2</v>
      </c>
      <c r="D26" s="34">
        <f>+'[1]Podklady QZ'!D552</f>
        <v>44476.220999999998</v>
      </c>
      <c r="E26" s="74">
        <f>+'[1]Podklady QZ'!E552</f>
        <v>2.1610492566833565E-2</v>
      </c>
      <c r="F26" s="34">
        <f>+'[1]Podklady QZ'!F552</f>
        <v>53510.815999999999</v>
      </c>
      <c r="G26" s="74">
        <f>+'[1]Podklady QZ'!G552</f>
        <v>2.3281949294279247E-2</v>
      </c>
      <c r="H26" s="34">
        <f>+'[1]Podklady QZ'!H552</f>
        <v>132280.913</v>
      </c>
      <c r="I26" s="74">
        <f>+'[1]Podklady QZ'!I552</f>
        <v>2.2403202549662431E-2</v>
      </c>
      <c r="J26" s="130"/>
      <c r="K26" s="130"/>
      <c r="L26" s="130"/>
      <c r="M26" s="130"/>
    </row>
    <row r="27" spans="1:13" ht="12.75" customHeight="1" x14ac:dyDescent="0.2">
      <c r="A27" s="58" t="s">
        <v>0</v>
      </c>
      <c r="B27" s="226">
        <f>+'[1]Podklady QZ'!B553</f>
        <v>0</v>
      </c>
      <c r="C27" s="243">
        <f>+'[1]Podklady QZ'!C553</f>
        <v>0</v>
      </c>
      <c r="D27" s="244">
        <f>+'[1]Podklady QZ'!D553</f>
        <v>0</v>
      </c>
      <c r="E27" s="243">
        <f>+'[1]Podklady QZ'!E553</f>
        <v>0</v>
      </c>
      <c r="F27" s="244">
        <f>+'[1]Podklady QZ'!F553</f>
        <v>0</v>
      </c>
      <c r="G27" s="74">
        <f>+'[1]Podklady QZ'!G553</f>
        <v>0</v>
      </c>
      <c r="H27" s="244">
        <f>+'[1]Podklady QZ'!H553</f>
        <v>0</v>
      </c>
      <c r="I27" s="74">
        <f>+'[1]Podklady QZ'!I553</f>
        <v>0</v>
      </c>
      <c r="J27" s="130"/>
      <c r="K27" s="130"/>
      <c r="L27" s="130"/>
      <c r="M27" s="130"/>
    </row>
    <row r="28" spans="1:13" ht="12.75" customHeight="1" x14ac:dyDescent="0.2">
      <c r="A28" s="58" t="s">
        <v>1</v>
      </c>
      <c r="B28" s="226">
        <f>+'[1]Podklady QZ'!B554</f>
        <v>75.599999999999994</v>
      </c>
      <c r="C28" s="243">
        <f>+'[1]Podklady QZ'!C554</f>
        <v>1.9481955727564846E-3</v>
      </c>
      <c r="D28" s="244">
        <f>+'[1]Podklady QZ'!D554</f>
        <v>172.7</v>
      </c>
      <c r="E28" s="243">
        <f>+'[1]Podklady QZ'!E554</f>
        <v>2.5883862720025579E-3</v>
      </c>
      <c r="F28" s="244">
        <f>+'[1]Podklady QZ'!F554</f>
        <v>227.8</v>
      </c>
      <c r="G28" s="74">
        <f>+'[1]Podklady QZ'!G554</f>
        <v>2.5969428920515933E-3</v>
      </c>
      <c r="H28" s="244">
        <f>+'[1]Podklady QZ'!H554</f>
        <v>476.1</v>
      </c>
      <c r="I28" s="74">
        <f>+'[1]Podklady QZ'!I554</f>
        <v>2.4637147751660781E-3</v>
      </c>
      <c r="J28" s="130"/>
      <c r="K28" s="130"/>
      <c r="L28" s="130"/>
      <c r="M28" s="130"/>
    </row>
    <row r="29" spans="1:13" ht="12.75" customHeight="1" x14ac:dyDescent="0.2">
      <c r="A29" s="58" t="s">
        <v>2</v>
      </c>
      <c r="B29" s="226">
        <f>+'[1]Podklady QZ'!B555</f>
        <v>779.71399999999994</v>
      </c>
      <c r="C29" s="243">
        <f>+'[1]Podklady QZ'!C555</f>
        <v>2.7534558835214086E-2</v>
      </c>
      <c r="D29" s="244">
        <f>+'[1]Podklady QZ'!D555</f>
        <v>2198.9520000000002</v>
      </c>
      <c r="E29" s="243">
        <f>+'[1]Podklady QZ'!E555</f>
        <v>4.6901307576850876E-2</v>
      </c>
      <c r="F29" s="244">
        <f>+'[1]Podklady QZ'!F555</f>
        <v>3061.1840000000002</v>
      </c>
      <c r="G29" s="74">
        <f>+'[1]Podklady QZ'!G555</f>
        <v>5.9414497845980289E-2</v>
      </c>
      <c r="H29" s="244">
        <f>+'[1]Podklady QZ'!H555</f>
        <v>6039.85</v>
      </c>
      <c r="I29" s="74">
        <f>+'[1]Podklady QZ'!I555</f>
        <v>4.7661144081149312E-2</v>
      </c>
      <c r="J29" s="130"/>
      <c r="K29" s="130"/>
      <c r="L29" s="130"/>
    </row>
    <row r="30" spans="1:13" x14ac:dyDescent="0.2">
      <c r="A30" s="58" t="s">
        <v>6</v>
      </c>
      <c r="B30" s="226">
        <f>+'[1]Podklady QZ'!B556</f>
        <v>83.307000000000002</v>
      </c>
      <c r="C30" s="243">
        <f>+'[1]Podklady QZ'!C556</f>
        <v>4.826384956153399E-3</v>
      </c>
      <c r="D30" s="244">
        <f>+'[1]Podklady QZ'!D556</f>
        <v>147.57499999999999</v>
      </c>
      <c r="E30" s="243">
        <f>+'[1]Podklady QZ'!E556</f>
        <v>7.3296435868611069E-3</v>
      </c>
      <c r="F30" s="244">
        <f>+'[1]Podklady QZ'!F556</f>
        <v>130.49200000000002</v>
      </c>
      <c r="G30" s="74">
        <f>+'[1]Podklady QZ'!G556</f>
        <v>5.0635349622048954E-3</v>
      </c>
      <c r="H30" s="244">
        <f>+'[1]Podklady QZ'!H556</f>
        <v>361.37400000000002</v>
      </c>
      <c r="I30" s="74">
        <f>+'[1]Podklady QZ'!I556</f>
        <v>5.7210508721288285E-3</v>
      </c>
      <c r="J30" s="130"/>
      <c r="K30" s="130"/>
      <c r="L30" s="130"/>
    </row>
    <row r="31" spans="1:13" x14ac:dyDescent="0.2">
      <c r="A31" s="58" t="s">
        <v>28</v>
      </c>
      <c r="B31" s="226">
        <f>+'[1]Podklady QZ'!B557</f>
        <v>76102.362999999998</v>
      </c>
      <c r="C31" s="243">
        <f>+'[1]Podklady QZ'!C557</f>
        <v>4.1131864586775611E-2</v>
      </c>
      <c r="D31" s="244">
        <f>+'[1]Podklady QZ'!D557</f>
        <v>116912.442</v>
      </c>
      <c r="E31" s="243">
        <f>+'[1]Podklady QZ'!E557</f>
        <v>4.1130161549325847E-2</v>
      </c>
      <c r="F31" s="244">
        <f>+'[1]Podklady QZ'!F557</f>
        <v>169153.73900000003</v>
      </c>
      <c r="G31" s="74">
        <f>+'[1]Podklady QZ'!G557</f>
        <v>4.5313136245289598E-2</v>
      </c>
      <c r="H31" s="244">
        <f>+'[1]Podklady QZ'!H557</f>
        <v>362168.54399999999</v>
      </c>
      <c r="I31" s="74">
        <f>+'[1]Podklady QZ'!I557</f>
        <v>4.2983797302644927E-2</v>
      </c>
      <c r="J31" s="130"/>
      <c r="K31" s="130"/>
      <c r="L31" s="130"/>
    </row>
    <row r="32" spans="1:13" x14ac:dyDescent="0.2">
      <c r="A32" s="58" t="s">
        <v>5</v>
      </c>
      <c r="B32" s="226">
        <f>+'[1]Podklady QZ'!B558</f>
        <v>57916.555999999997</v>
      </c>
      <c r="C32" s="243">
        <f>+'[1]Podklady QZ'!C558</f>
        <v>5.2777258714763874E-2</v>
      </c>
      <c r="D32" s="244">
        <f>+'[1]Podklady QZ'!D558</f>
        <v>84131.852999999988</v>
      </c>
      <c r="E32" s="243">
        <f>+'[1]Podklady QZ'!E558</f>
        <v>4.9322864402155581E-2</v>
      </c>
      <c r="F32" s="244">
        <f>+'[1]Podklady QZ'!F558</f>
        <v>110988.76199999999</v>
      </c>
      <c r="G32" s="74">
        <f>+'[1]Podklady QZ'!G558</f>
        <v>4.9868530179361617E-2</v>
      </c>
      <c r="H32" s="244">
        <f>+'[1]Podklady QZ'!H558</f>
        <v>253037.17099999997</v>
      </c>
      <c r="I32" s="74">
        <f>+'[1]Podklady QZ'!I558</f>
        <v>5.0318187314997806E-2</v>
      </c>
      <c r="J32" s="130"/>
      <c r="K32" s="130"/>
      <c r="L32" s="130"/>
    </row>
    <row r="33" spans="1:12" ht="12.75" thickBot="1" x14ac:dyDescent="0.25">
      <c r="A33" s="59" t="s">
        <v>3</v>
      </c>
      <c r="B33" s="227">
        <f>+'[1]Podklady QZ'!B559</f>
        <v>1454.2350000000001</v>
      </c>
      <c r="C33" s="75">
        <f>+'[1]Podklady QZ'!C559</f>
        <v>1.3421128523067578E-2</v>
      </c>
      <c r="D33" s="44">
        <f>+'[1]Podklady QZ'!D559</f>
        <v>2111.732</v>
      </c>
      <c r="E33" s="75">
        <f>+'[1]Podklady QZ'!E559</f>
        <v>1.1876711089834797E-2</v>
      </c>
      <c r="F33" s="44">
        <f>+'[1]Podklady QZ'!F559</f>
        <v>2556.4650000000001</v>
      </c>
      <c r="G33" s="75">
        <f>+'[1]Podklady QZ'!G559</f>
        <v>1.0948371501125155E-2</v>
      </c>
      <c r="H33" s="44">
        <f>+'[1]Podklady QZ'!H559</f>
        <v>6122.4320000000007</v>
      </c>
      <c r="I33" s="75">
        <f>+'[1]Podklady QZ'!I559</f>
        <v>1.1781600964452856E-2</v>
      </c>
      <c r="J33" s="130"/>
      <c r="K33" s="130"/>
      <c r="L33" s="130"/>
    </row>
    <row r="34" spans="1:12" ht="15" customHeight="1" x14ac:dyDescent="0.2">
      <c r="A34" s="308" t="s">
        <v>267</v>
      </c>
      <c r="B34" s="308"/>
      <c r="C34" s="308"/>
      <c r="D34" s="308"/>
      <c r="E34" s="309"/>
      <c r="F34" s="14"/>
      <c r="H34" s="13"/>
      <c r="I34" s="4" t="s">
        <v>87</v>
      </c>
    </row>
    <row r="35" spans="1:12" x14ac:dyDescent="0.2">
      <c r="A35" s="121"/>
      <c r="B35" s="121"/>
      <c r="C35" s="121"/>
      <c r="D35" s="121"/>
    </row>
    <row r="36" spans="1:12" x14ac:dyDescent="0.2">
      <c r="B36" s="130"/>
      <c r="D36" s="130"/>
      <c r="F36" s="130"/>
      <c r="G36" s="187" t="s">
        <v>192</v>
      </c>
      <c r="H36" s="232">
        <f>+'[1]Podklady QZ'!L528</f>
        <v>3.0233273324465414E-2</v>
      </c>
    </row>
    <row r="37" spans="1:12" x14ac:dyDescent="0.2">
      <c r="B37" s="130"/>
      <c r="C37" s="130"/>
      <c r="D37" s="130"/>
      <c r="E37" s="130"/>
      <c r="F37" s="130"/>
      <c r="G37" s="187" t="s">
        <v>190</v>
      </c>
      <c r="H37" s="232">
        <f>+'[1]Podklady QZ'!L529</f>
        <v>4.4683079858878982E-2</v>
      </c>
    </row>
    <row r="38" spans="1:12" x14ac:dyDescent="0.2">
      <c r="B38" s="130"/>
      <c r="C38" s="130"/>
      <c r="D38" s="130"/>
      <c r="E38" s="130"/>
      <c r="F38" s="130"/>
      <c r="G38" s="187" t="s">
        <v>191</v>
      </c>
      <c r="H38" s="232">
        <f>+'[1]Podklady QZ'!L530</f>
        <v>3.819594981047561E-2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{A1099F43-A8CF-491E-844D-9BE06C1D6B61}</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{765D2E57-150B-4EA5-ABC4-E23B6B92D1F3}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A1099F43-A8CF-491E-844D-9BE06C1D6B61}">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765D2E57-150B-4EA5-ABC4-E23B6B92D1F3}">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I44"/>
  <sheetViews>
    <sheetView showGridLines="0" zoomScaleNormal="100" workbookViewId="0">
      <selection activeCell="J16" sqref="J16"/>
    </sheetView>
  </sheetViews>
  <sheetFormatPr defaultRowHeight="12" x14ac:dyDescent="0.2"/>
  <cols>
    <col min="1" max="9" width="11" style="125" customWidth="1"/>
    <col min="10" max="16384" width="9.140625" style="125"/>
  </cols>
  <sheetData>
    <row r="1" spans="1:9" ht="12.75" x14ac:dyDescent="0.2">
      <c r="I1" s="113" t="str">
        <f>Obsah!$A$1</f>
        <v>IV. čtvrtletí 2018</v>
      </c>
    </row>
    <row r="3" spans="1:9" ht="18" customHeight="1" x14ac:dyDescent="0.2">
      <c r="A3" s="134"/>
      <c r="B3" s="134"/>
      <c r="C3" s="134"/>
      <c r="D3" s="134"/>
      <c r="E3" s="134"/>
      <c r="F3" s="134"/>
      <c r="G3" s="134"/>
      <c r="H3" s="134"/>
      <c r="I3" s="134"/>
    </row>
    <row r="4" spans="1:9" x14ac:dyDescent="0.2">
      <c r="C4" s="136"/>
      <c r="D4" s="137"/>
      <c r="E4" s="137"/>
      <c r="F4" s="137"/>
      <c r="I4" s="138"/>
    </row>
    <row r="6" spans="1:9" s="156" customFormat="1" ht="18.75" x14ac:dyDescent="0.3">
      <c r="A6" s="155" t="s">
        <v>55</v>
      </c>
    </row>
    <row r="7" spans="1:9" ht="11.25" customHeight="1" x14ac:dyDescent="0.2"/>
    <row r="8" spans="1:9" ht="14.25" customHeight="1" x14ac:dyDescent="0.2">
      <c r="A8" s="328" t="s">
        <v>306</v>
      </c>
      <c r="B8" s="328"/>
      <c r="C8" s="328"/>
      <c r="D8" s="328"/>
      <c r="E8" s="328"/>
      <c r="F8" s="328"/>
      <c r="G8" s="328"/>
      <c r="H8" s="328"/>
      <c r="I8" s="328"/>
    </row>
    <row r="9" spans="1:9" ht="14.25" customHeight="1" x14ac:dyDescent="0.2">
      <c r="A9" s="328"/>
      <c r="B9" s="328"/>
      <c r="C9" s="328"/>
      <c r="D9" s="328"/>
      <c r="E9" s="328"/>
      <c r="F9" s="328"/>
      <c r="G9" s="328"/>
      <c r="H9" s="328"/>
      <c r="I9" s="328"/>
    </row>
    <row r="10" spans="1:9" ht="15" customHeight="1" x14ac:dyDescent="0.2">
      <c r="A10" s="328"/>
      <c r="B10" s="328"/>
      <c r="C10" s="328"/>
      <c r="D10" s="328"/>
      <c r="E10" s="328"/>
      <c r="F10" s="328"/>
      <c r="G10" s="328"/>
      <c r="H10" s="328"/>
      <c r="I10" s="328"/>
    </row>
    <row r="11" spans="1:9" ht="17.100000000000001" customHeight="1" x14ac:dyDescent="0.2">
      <c r="A11" s="328"/>
      <c r="B11" s="328"/>
      <c r="C11" s="328"/>
      <c r="D11" s="328"/>
      <c r="E11" s="328"/>
      <c r="F11" s="328"/>
      <c r="G11" s="328"/>
      <c r="H11" s="328"/>
      <c r="I11" s="328"/>
    </row>
    <row r="12" spans="1:9" ht="17.100000000000001" customHeight="1" x14ac:dyDescent="0.2">
      <c r="A12" s="328"/>
      <c r="B12" s="328"/>
      <c r="C12" s="328"/>
      <c r="D12" s="328"/>
      <c r="E12" s="328"/>
      <c r="F12" s="328"/>
      <c r="G12" s="328"/>
      <c r="H12" s="328"/>
      <c r="I12" s="328"/>
    </row>
    <row r="13" spans="1:9" ht="17.100000000000001" customHeight="1" x14ac:dyDescent="0.2">
      <c r="A13" s="328"/>
      <c r="B13" s="328"/>
      <c r="C13" s="328"/>
      <c r="D13" s="328"/>
      <c r="E13" s="328"/>
      <c r="F13" s="328"/>
      <c r="G13" s="328"/>
      <c r="H13" s="328"/>
      <c r="I13" s="328"/>
    </row>
    <row r="14" spans="1:9" ht="17.100000000000001" customHeight="1" x14ac:dyDescent="0.2">
      <c r="A14" s="328"/>
      <c r="B14" s="328"/>
      <c r="C14" s="328"/>
      <c r="D14" s="328"/>
      <c r="E14" s="328"/>
      <c r="F14" s="328"/>
      <c r="G14" s="328"/>
      <c r="H14" s="328"/>
      <c r="I14" s="328"/>
    </row>
    <row r="15" spans="1:9" ht="17.100000000000001" customHeight="1" x14ac:dyDescent="0.2">
      <c r="A15" s="328"/>
      <c r="B15" s="328"/>
      <c r="C15" s="328"/>
      <c r="D15" s="328"/>
      <c r="E15" s="328"/>
      <c r="F15" s="328"/>
      <c r="G15" s="328"/>
      <c r="H15" s="328"/>
      <c r="I15" s="328"/>
    </row>
    <row r="16" spans="1:9" ht="17.100000000000001" customHeight="1" x14ac:dyDescent="0.2">
      <c r="A16" s="328"/>
      <c r="B16" s="328"/>
      <c r="C16" s="328"/>
      <c r="D16" s="328"/>
      <c r="E16" s="328"/>
      <c r="F16" s="328"/>
      <c r="G16" s="328"/>
      <c r="H16" s="328"/>
      <c r="I16" s="328"/>
    </row>
    <row r="17" spans="1:9" ht="17.100000000000001" customHeight="1" x14ac:dyDescent="0.2">
      <c r="A17" s="328"/>
      <c r="B17" s="328"/>
      <c r="C17" s="328"/>
      <c r="D17" s="328"/>
      <c r="E17" s="328"/>
      <c r="F17" s="328"/>
      <c r="G17" s="328"/>
      <c r="H17" s="328"/>
      <c r="I17" s="328"/>
    </row>
    <row r="18" spans="1:9" ht="17.100000000000001" customHeight="1" x14ac:dyDescent="0.2">
      <c r="A18" s="328"/>
      <c r="B18" s="328"/>
      <c r="C18" s="328"/>
      <c r="D18" s="328"/>
      <c r="E18" s="328"/>
      <c r="F18" s="328"/>
      <c r="G18" s="328"/>
      <c r="H18" s="328"/>
      <c r="I18" s="328"/>
    </row>
    <row r="19" spans="1:9" ht="17.100000000000001" customHeight="1" x14ac:dyDescent="0.2">
      <c r="A19" s="328"/>
      <c r="B19" s="328"/>
      <c r="C19" s="328"/>
      <c r="D19" s="328"/>
      <c r="E19" s="328"/>
      <c r="F19" s="328"/>
      <c r="G19" s="328"/>
      <c r="H19" s="328"/>
      <c r="I19" s="328"/>
    </row>
    <row r="20" spans="1:9" ht="17.100000000000001" customHeight="1" x14ac:dyDescent="0.2">
      <c r="A20" s="328"/>
      <c r="B20" s="328"/>
      <c r="C20" s="328"/>
      <c r="D20" s="328"/>
      <c r="E20" s="328"/>
      <c r="F20" s="328"/>
      <c r="G20" s="328"/>
      <c r="H20" s="328"/>
      <c r="I20" s="328"/>
    </row>
    <row r="21" spans="1:9" ht="17.100000000000001" customHeight="1" x14ac:dyDescent="0.2">
      <c r="A21" s="328"/>
      <c r="B21" s="328"/>
      <c r="C21" s="328"/>
      <c r="D21" s="328"/>
      <c r="E21" s="328"/>
      <c r="F21" s="328"/>
      <c r="G21" s="328"/>
      <c r="H21" s="328"/>
      <c r="I21" s="328"/>
    </row>
    <row r="22" spans="1:9" ht="17.100000000000001" customHeight="1" x14ac:dyDescent="0.2">
      <c r="A22" s="328"/>
      <c r="B22" s="328"/>
      <c r="C22" s="328"/>
      <c r="D22" s="328"/>
      <c r="E22" s="328"/>
      <c r="F22" s="328"/>
      <c r="G22" s="328"/>
      <c r="H22" s="328"/>
      <c r="I22" s="328"/>
    </row>
    <row r="23" spans="1:9" ht="17.100000000000001" customHeight="1" x14ac:dyDescent="0.2">
      <c r="A23" s="328"/>
      <c r="B23" s="328"/>
      <c r="C23" s="328"/>
      <c r="D23" s="328"/>
      <c r="E23" s="328"/>
      <c r="F23" s="328"/>
      <c r="G23" s="328"/>
      <c r="H23" s="328"/>
      <c r="I23" s="328"/>
    </row>
    <row r="24" spans="1:9" ht="17.100000000000001" customHeight="1" x14ac:dyDescent="0.2">
      <c r="A24" s="328"/>
      <c r="B24" s="328"/>
      <c r="C24" s="328"/>
      <c r="D24" s="328"/>
      <c r="E24" s="328"/>
      <c r="F24" s="328"/>
      <c r="G24" s="328"/>
      <c r="H24" s="328"/>
      <c r="I24" s="328"/>
    </row>
    <row r="25" spans="1:9" ht="17.100000000000001" customHeight="1" x14ac:dyDescent="0.2">
      <c r="A25" s="328"/>
      <c r="B25" s="328"/>
      <c r="C25" s="328"/>
      <c r="D25" s="328"/>
      <c r="E25" s="328"/>
      <c r="F25" s="328"/>
      <c r="G25" s="328"/>
      <c r="H25" s="328"/>
      <c r="I25" s="328"/>
    </row>
    <row r="26" spans="1:9" ht="17.100000000000001" customHeight="1" x14ac:dyDescent="0.2">
      <c r="A26" s="328"/>
      <c r="B26" s="328"/>
      <c r="C26" s="328"/>
      <c r="D26" s="328"/>
      <c r="E26" s="328"/>
      <c r="F26" s="328"/>
      <c r="G26" s="328"/>
      <c r="H26" s="328"/>
      <c r="I26" s="328"/>
    </row>
    <row r="27" spans="1:9" ht="17.100000000000001" customHeight="1" x14ac:dyDescent="0.2">
      <c r="A27" s="328"/>
      <c r="B27" s="328"/>
      <c r="C27" s="328"/>
      <c r="D27" s="328"/>
      <c r="E27" s="328"/>
      <c r="F27" s="328"/>
      <c r="G27" s="328"/>
      <c r="H27" s="328"/>
      <c r="I27" s="328"/>
    </row>
    <row r="28" spans="1:9" ht="17.100000000000001" customHeight="1" x14ac:dyDescent="0.2">
      <c r="A28" s="328"/>
      <c r="B28" s="328"/>
      <c r="C28" s="328"/>
      <c r="D28" s="328"/>
      <c r="E28" s="328"/>
      <c r="F28" s="328"/>
      <c r="G28" s="328"/>
      <c r="H28" s="328"/>
      <c r="I28" s="328"/>
    </row>
    <row r="29" spans="1:9" ht="17.100000000000001" customHeight="1" x14ac:dyDescent="0.2">
      <c r="A29" s="328"/>
      <c r="B29" s="328"/>
      <c r="C29" s="328"/>
      <c r="D29" s="328"/>
      <c r="E29" s="328"/>
      <c r="F29" s="328"/>
      <c r="G29" s="328"/>
      <c r="H29" s="328"/>
      <c r="I29" s="328"/>
    </row>
    <row r="30" spans="1:9" ht="17.100000000000001" customHeight="1" x14ac:dyDescent="0.2">
      <c r="A30" s="328"/>
      <c r="B30" s="328"/>
      <c r="C30" s="328"/>
      <c r="D30" s="328"/>
      <c r="E30" s="328"/>
      <c r="F30" s="328"/>
      <c r="G30" s="328"/>
      <c r="H30" s="328"/>
      <c r="I30" s="328"/>
    </row>
    <row r="31" spans="1:9" ht="17.100000000000001" customHeight="1" x14ac:dyDescent="0.2">
      <c r="A31" s="328"/>
      <c r="B31" s="328"/>
      <c r="C31" s="328"/>
      <c r="D31" s="328"/>
      <c r="E31" s="328"/>
      <c r="F31" s="328"/>
      <c r="G31" s="328"/>
      <c r="H31" s="328"/>
      <c r="I31" s="328"/>
    </row>
    <row r="32" spans="1:9" ht="17.100000000000001" customHeight="1" x14ac:dyDescent="0.2">
      <c r="A32" s="328"/>
      <c r="B32" s="328"/>
      <c r="C32" s="328"/>
      <c r="D32" s="328"/>
      <c r="E32" s="328"/>
      <c r="F32" s="328"/>
      <c r="G32" s="328"/>
      <c r="H32" s="328"/>
      <c r="I32" s="328"/>
    </row>
    <row r="33" spans="1:9" ht="12.75" customHeight="1" x14ac:dyDescent="0.2">
      <c r="A33" s="328"/>
      <c r="B33" s="328"/>
      <c r="C33" s="328"/>
      <c r="D33" s="328"/>
      <c r="E33" s="328"/>
      <c r="F33" s="328"/>
      <c r="G33" s="328"/>
      <c r="H33" s="328"/>
      <c r="I33" s="328"/>
    </row>
    <row r="34" spans="1:9" ht="17.100000000000001" customHeight="1" x14ac:dyDescent="0.2">
      <c r="A34" s="328"/>
      <c r="B34" s="328"/>
      <c r="C34" s="328"/>
      <c r="D34" s="328"/>
      <c r="E34" s="328"/>
      <c r="F34" s="328"/>
      <c r="G34" s="328"/>
      <c r="H34" s="328"/>
      <c r="I34" s="328"/>
    </row>
    <row r="35" spans="1:9" ht="17.100000000000001" customHeight="1" x14ac:dyDescent="0.2">
      <c r="A35" s="328"/>
      <c r="B35" s="328"/>
      <c r="C35" s="328"/>
      <c r="D35" s="328"/>
      <c r="E35" s="328"/>
      <c r="F35" s="328"/>
      <c r="G35" s="328"/>
      <c r="H35" s="328"/>
      <c r="I35" s="328"/>
    </row>
    <row r="36" spans="1:9" ht="17.100000000000001" customHeight="1" x14ac:dyDescent="0.2">
      <c r="A36" s="328"/>
      <c r="B36" s="328"/>
      <c r="C36" s="328"/>
      <c r="D36" s="328"/>
      <c r="E36" s="328"/>
      <c r="F36" s="328"/>
      <c r="G36" s="328"/>
      <c r="H36" s="328"/>
      <c r="I36" s="328"/>
    </row>
    <row r="37" spans="1:9" ht="17.100000000000001" customHeight="1" x14ac:dyDescent="0.2">
      <c r="A37" s="328"/>
      <c r="B37" s="328"/>
      <c r="C37" s="328"/>
      <c r="D37" s="328"/>
      <c r="E37" s="328"/>
      <c r="F37" s="328"/>
      <c r="G37" s="328"/>
      <c r="H37" s="328"/>
      <c r="I37" s="328"/>
    </row>
    <row r="38" spans="1:9" ht="12.75" customHeight="1" x14ac:dyDescent="0.2">
      <c r="A38" s="328"/>
      <c r="B38" s="328"/>
      <c r="C38" s="328"/>
      <c r="D38" s="328"/>
      <c r="E38" s="328"/>
      <c r="F38" s="328"/>
      <c r="G38" s="328"/>
      <c r="H38" s="328"/>
      <c r="I38" s="328"/>
    </row>
    <row r="39" spans="1:9" ht="18" customHeight="1" x14ac:dyDescent="0.2">
      <c r="A39" s="328"/>
      <c r="B39" s="328"/>
      <c r="C39" s="328"/>
      <c r="D39" s="328"/>
      <c r="E39" s="328"/>
      <c r="F39" s="328"/>
      <c r="G39" s="328"/>
      <c r="H39" s="328"/>
      <c r="I39" s="328"/>
    </row>
    <row r="40" spans="1:9" ht="12.75" customHeight="1" x14ac:dyDescent="0.2">
      <c r="A40" s="328"/>
      <c r="B40" s="328"/>
      <c r="C40" s="328"/>
      <c r="D40" s="328"/>
      <c r="E40" s="328"/>
      <c r="F40" s="328"/>
      <c r="G40" s="328"/>
      <c r="H40" s="328"/>
      <c r="I40" s="328"/>
    </row>
    <row r="41" spans="1:9" ht="12.75" customHeight="1" x14ac:dyDescent="0.2">
      <c r="A41" s="328"/>
      <c r="B41" s="328"/>
      <c r="C41" s="328"/>
      <c r="D41" s="328"/>
      <c r="E41" s="328"/>
      <c r="F41" s="328"/>
      <c r="G41" s="328"/>
      <c r="H41" s="328"/>
      <c r="I41" s="328"/>
    </row>
    <row r="42" spans="1:9" ht="12.75" customHeight="1" x14ac:dyDescent="0.2">
      <c r="A42" s="328"/>
      <c r="B42" s="328"/>
      <c r="C42" s="328"/>
      <c r="D42" s="328"/>
      <c r="E42" s="328"/>
      <c r="F42" s="328"/>
      <c r="G42" s="328"/>
      <c r="H42" s="328"/>
      <c r="I42" s="328"/>
    </row>
    <row r="43" spans="1:9" ht="12.75" customHeight="1" x14ac:dyDescent="0.2">
      <c r="A43" s="328"/>
      <c r="B43" s="328"/>
      <c r="C43" s="328"/>
      <c r="D43" s="328"/>
      <c r="E43" s="328"/>
      <c r="F43" s="328"/>
      <c r="G43" s="328"/>
      <c r="H43" s="328"/>
      <c r="I43" s="328"/>
    </row>
    <row r="44" spans="1:9" ht="33.75" customHeight="1" x14ac:dyDescent="0.2">
      <c r="A44" s="328"/>
      <c r="B44" s="328"/>
      <c r="C44" s="328"/>
      <c r="D44" s="328"/>
      <c r="E44" s="328"/>
      <c r="F44" s="328"/>
      <c r="G44" s="328"/>
      <c r="H44" s="328"/>
      <c r="I44" s="328"/>
    </row>
  </sheetData>
  <mergeCells count="1">
    <mergeCell ref="A8:I44"/>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&amp;C&amp;8Stránka &amp;P z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O20" sqref="O20"/>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245</v>
      </c>
      <c r="I1" s="113" t="str">
        <f>Obsah!$A$1</f>
        <v>IV. čtvrtletí 2018</v>
      </c>
    </row>
    <row r="2" spans="1:15" ht="18.75" x14ac:dyDescent="0.3">
      <c r="A2" s="167"/>
      <c r="B2" s="181" t="str">
        <f>+B4</f>
        <v>Říjen</v>
      </c>
      <c r="C2" s="181" t="str">
        <f>+D4</f>
        <v>Listopad</v>
      </c>
      <c r="D2" s="181" t="str">
        <f>+F4</f>
        <v>Prosinec</v>
      </c>
      <c r="I2" s="300"/>
    </row>
    <row r="3" spans="1:15" ht="7.5" customHeight="1" x14ac:dyDescent="0.2"/>
    <row r="4" spans="1:15" x14ac:dyDescent="0.2">
      <c r="A4" s="26"/>
      <c r="B4" s="368" t="str">
        <f>'[1]Podklady QZ'!B250:C250</f>
        <v>Říjen</v>
      </c>
      <c r="C4" s="370"/>
      <c r="D4" s="368" t="str">
        <f>'[1]Podklady QZ'!D250:E250</f>
        <v>Listopad</v>
      </c>
      <c r="E4" s="370"/>
      <c r="F4" s="368" t="str">
        <f>'[1]Podklady QZ'!F250:G250</f>
        <v>Prosinec</v>
      </c>
      <c r="G4" s="369"/>
      <c r="H4" s="368" t="s">
        <v>7</v>
      </c>
      <c r="I4" s="369"/>
      <c r="M4" s="39"/>
      <c r="N4" s="91"/>
    </row>
    <row r="5" spans="1:15" x14ac:dyDescent="0.2">
      <c r="A5" s="24"/>
      <c r="B5" s="61" t="s">
        <v>53</v>
      </c>
      <c r="C5" s="61" t="s">
        <v>52</v>
      </c>
      <c r="D5" s="61" t="s">
        <v>53</v>
      </c>
      <c r="E5" s="61" t="s">
        <v>52</v>
      </c>
      <c r="F5" s="61" t="s">
        <v>53</v>
      </c>
      <c r="G5" s="311" t="s">
        <v>52</v>
      </c>
      <c r="H5" s="61" t="s">
        <v>53</v>
      </c>
      <c r="I5" s="311" t="s">
        <v>52</v>
      </c>
      <c r="J5" s="301"/>
      <c r="K5" s="301"/>
      <c r="L5" s="301"/>
      <c r="M5" s="301"/>
      <c r="N5" s="91"/>
    </row>
    <row r="6" spans="1:15" ht="13.5" x14ac:dyDescent="0.2">
      <c r="A6" s="306" t="s">
        <v>107</v>
      </c>
      <c r="B6" s="225" t="e">
        <f>+'[1]Podklady QZ'!#REF!</f>
        <v>#REF!</v>
      </c>
      <c r="C6" s="202" t="e">
        <f>+'[1]Podklady QZ'!#REF!</f>
        <v>#REF!</v>
      </c>
      <c r="D6" s="203" t="e">
        <f>+'[1]Podklady QZ'!#REF!</f>
        <v>#REF!</v>
      </c>
      <c r="E6" s="202" t="e">
        <f>+'[1]Podklady QZ'!#REF!</f>
        <v>#REF!</v>
      </c>
      <c r="F6" s="203" t="e">
        <f>+'[1]Podklady QZ'!#REF!</f>
        <v>#REF!</v>
      </c>
      <c r="G6" s="202" t="e">
        <f>+'[1]Podklady QZ'!#REF!</f>
        <v>#REF!</v>
      </c>
      <c r="H6" s="203" t="e">
        <f>+'[1]Podklady QZ'!#REF!</f>
        <v>#REF!</v>
      </c>
      <c r="I6" s="202" t="e">
        <f>+'[1]Podklady QZ'!#REF!</f>
        <v>#REF!</v>
      </c>
      <c r="J6" s="302"/>
      <c r="K6" s="303"/>
      <c r="L6" s="302"/>
      <c r="M6" s="303"/>
      <c r="N6" s="2"/>
    </row>
    <row r="7" spans="1:15" x14ac:dyDescent="0.2">
      <c r="A7" s="307" t="s">
        <v>106</v>
      </c>
      <c r="B7" s="225" t="e">
        <f>+'[1]Podklady QZ'!#REF!</f>
        <v>#REF!</v>
      </c>
      <c r="C7" s="202" t="e">
        <f>+'[1]Podklady QZ'!#REF!</f>
        <v>#REF!</v>
      </c>
      <c r="D7" s="203" t="e">
        <f>+'[1]Podklady QZ'!#REF!</f>
        <v>#REF!</v>
      </c>
      <c r="E7" s="202" t="e">
        <f>+'[1]Podklady QZ'!#REF!</f>
        <v>#REF!</v>
      </c>
      <c r="F7" s="203" t="e">
        <f>+'[1]Podklady QZ'!#REF!</f>
        <v>#REF!</v>
      </c>
      <c r="G7" s="202" t="e">
        <f>+'[1]Podklady QZ'!#REF!</f>
        <v>#REF!</v>
      </c>
      <c r="H7" s="203" t="e">
        <f>+'[1]Podklady QZ'!#REF!</f>
        <v>#REF!</v>
      </c>
      <c r="I7" s="202" t="e">
        <f>+'[1]Podklady QZ'!#REF!</f>
        <v>#REF!</v>
      </c>
      <c r="J7" s="302"/>
      <c r="K7" s="302"/>
      <c r="L7" s="302"/>
      <c r="M7" s="303"/>
      <c r="N7" s="2"/>
    </row>
    <row r="8" spans="1:15" x14ac:dyDescent="0.2">
      <c r="A8" s="307" t="s">
        <v>194</v>
      </c>
      <c r="B8" s="214" t="e">
        <f>+'[1]Podklady QZ'!#REF!</f>
        <v>#REF!</v>
      </c>
      <c r="C8" s="201" t="e">
        <f>+'[1]Podklady QZ'!#REF!</f>
        <v>#REF!</v>
      </c>
      <c r="D8" s="64" t="e">
        <f>+'[1]Podklady QZ'!#REF!</f>
        <v>#REF!</v>
      </c>
      <c r="E8" s="201" t="e">
        <f>+'[1]Podklady QZ'!#REF!</f>
        <v>#REF!</v>
      </c>
      <c r="F8" s="64" t="e">
        <f>+'[1]Podklady QZ'!#REF!</f>
        <v>#REF!</v>
      </c>
      <c r="G8" s="201" t="e">
        <f>+'[1]Podklady QZ'!#REF!</f>
        <v>#REF!</v>
      </c>
      <c r="H8" s="64" t="e">
        <f>+'[1]Podklady QZ'!#REF!</f>
        <v>#REF!</v>
      </c>
      <c r="I8" s="201" t="e">
        <f>+'[1]Podklady QZ'!#REF!</f>
        <v>#REF!</v>
      </c>
      <c r="J8" s="130"/>
      <c r="K8" s="130"/>
      <c r="L8" s="130"/>
      <c r="M8" s="304"/>
      <c r="N8" s="176"/>
      <c r="O8" s="176"/>
    </row>
    <row r="9" spans="1:15" x14ac:dyDescent="0.2">
      <c r="A9" s="58" t="s">
        <v>44</v>
      </c>
      <c r="B9" s="226" t="e">
        <f>+'[1]Podklady QZ'!#REF!</f>
        <v>#REF!</v>
      </c>
      <c r="C9" s="74" t="e">
        <f>+'[1]Podklady QZ'!#REF!</f>
        <v>#REF!</v>
      </c>
      <c r="D9" s="34" t="e">
        <f>+'[1]Podklady QZ'!#REF!</f>
        <v>#REF!</v>
      </c>
      <c r="E9" s="74" t="e">
        <f>+'[1]Podklady QZ'!#REF!</f>
        <v>#REF!</v>
      </c>
      <c r="F9" s="34" t="e">
        <f>+'[1]Podklady QZ'!#REF!</f>
        <v>#REF!</v>
      </c>
      <c r="G9" s="74" t="e">
        <f>+'[1]Podklady QZ'!#REF!</f>
        <v>#REF!</v>
      </c>
      <c r="H9" s="34" t="e">
        <f>+'[1]Podklady QZ'!#REF!</f>
        <v>#REF!</v>
      </c>
      <c r="I9" s="74" t="e">
        <f>+'[1]Podklady QZ'!#REF!</f>
        <v>#REF!</v>
      </c>
      <c r="J9" s="130"/>
      <c r="K9" s="305"/>
      <c r="L9" s="130"/>
      <c r="M9" s="304"/>
    </row>
    <row r="10" spans="1:15" x14ac:dyDescent="0.2">
      <c r="A10" s="58" t="s">
        <v>43</v>
      </c>
      <c r="B10" s="226" t="e">
        <f>+'[1]Podklady QZ'!#REF!</f>
        <v>#REF!</v>
      </c>
      <c r="C10" s="243" t="e">
        <f>+'[1]Podklady QZ'!#REF!</f>
        <v>#REF!</v>
      </c>
      <c r="D10" s="244" t="e">
        <f>+'[1]Podklady QZ'!#REF!</f>
        <v>#REF!</v>
      </c>
      <c r="E10" s="243" t="e">
        <f>+'[1]Podklady QZ'!#REF!</f>
        <v>#REF!</v>
      </c>
      <c r="F10" s="244" t="e">
        <f>+'[1]Podklady QZ'!#REF!</f>
        <v>#REF!</v>
      </c>
      <c r="G10" s="74" t="e">
        <f>+'[1]Podklady QZ'!#REF!</f>
        <v>#REF!</v>
      </c>
      <c r="H10" s="244" t="e">
        <f>+'[1]Podklady QZ'!#REF!</f>
        <v>#REF!</v>
      </c>
      <c r="I10" s="74" t="e">
        <f>+'[1]Podklady QZ'!#REF!</f>
        <v>#REF!</v>
      </c>
      <c r="J10" s="130"/>
      <c r="K10" s="305"/>
      <c r="L10" s="130"/>
      <c r="M10" s="304"/>
    </row>
    <row r="11" spans="1:15" x14ac:dyDescent="0.2">
      <c r="A11" s="58" t="s">
        <v>42</v>
      </c>
      <c r="B11" s="226" t="e">
        <f>+'[1]Podklady QZ'!#REF!</f>
        <v>#REF!</v>
      </c>
      <c r="C11" s="243" t="e">
        <f>+'[1]Podklady QZ'!#REF!</f>
        <v>#REF!</v>
      </c>
      <c r="D11" s="244" t="e">
        <f>+'[1]Podklady QZ'!#REF!</f>
        <v>#REF!</v>
      </c>
      <c r="E11" s="243" t="e">
        <f>+'[1]Podklady QZ'!#REF!</f>
        <v>#REF!</v>
      </c>
      <c r="F11" s="244" t="e">
        <f>+'[1]Podklady QZ'!#REF!</f>
        <v>#REF!</v>
      </c>
      <c r="G11" s="74" t="e">
        <f>+'[1]Podklady QZ'!#REF!</f>
        <v>#REF!</v>
      </c>
      <c r="H11" s="244" t="e">
        <f>+'[1]Podklady QZ'!#REF!</f>
        <v>#REF!</v>
      </c>
      <c r="I11" s="74" t="e">
        <f>+'[1]Podklady QZ'!#REF!</f>
        <v>#REF!</v>
      </c>
      <c r="J11" s="130"/>
      <c r="K11" s="305"/>
      <c r="L11" s="130"/>
      <c r="M11" s="304"/>
    </row>
    <row r="12" spans="1:15" x14ac:dyDescent="0.2">
      <c r="A12" s="58" t="s">
        <v>70</v>
      </c>
      <c r="B12" s="226" t="e">
        <f>+'[1]Podklady QZ'!#REF!</f>
        <v>#REF!</v>
      </c>
      <c r="C12" s="243" t="e">
        <f>+'[1]Podklady QZ'!#REF!</f>
        <v>#REF!</v>
      </c>
      <c r="D12" s="244" t="e">
        <f>+'[1]Podklady QZ'!#REF!</f>
        <v>#REF!</v>
      </c>
      <c r="E12" s="243" t="e">
        <f>+'[1]Podklady QZ'!#REF!</f>
        <v>#REF!</v>
      </c>
      <c r="F12" s="244" t="e">
        <f>+'[1]Podklady QZ'!#REF!</f>
        <v>#REF!</v>
      </c>
      <c r="G12" s="74" t="e">
        <f>+'[1]Podklady QZ'!#REF!</f>
        <v>#REF!</v>
      </c>
      <c r="H12" s="244" t="e">
        <f>+'[1]Podklady QZ'!#REF!</f>
        <v>#REF!</v>
      </c>
      <c r="I12" s="74" t="e">
        <f>+'[1]Podklady QZ'!#REF!</f>
        <v>#REF!</v>
      </c>
      <c r="J12" s="130"/>
      <c r="K12" s="305"/>
      <c r="L12" s="130"/>
      <c r="M12" s="304"/>
    </row>
    <row r="13" spans="1:15" x14ac:dyDescent="0.2">
      <c r="A13" s="58" t="s">
        <v>71</v>
      </c>
      <c r="B13" s="226" t="e">
        <f>+'[1]Podklady QZ'!#REF!</f>
        <v>#REF!</v>
      </c>
      <c r="C13" s="243" t="e">
        <f>+'[1]Podklady QZ'!#REF!</f>
        <v>#REF!</v>
      </c>
      <c r="D13" s="244" t="e">
        <f>+'[1]Podklady QZ'!#REF!</f>
        <v>#REF!</v>
      </c>
      <c r="E13" s="243" t="e">
        <f>+'[1]Podklady QZ'!#REF!</f>
        <v>#REF!</v>
      </c>
      <c r="F13" s="244" t="e">
        <f>+'[1]Podklady QZ'!#REF!</f>
        <v>#REF!</v>
      </c>
      <c r="G13" s="74" t="e">
        <f>+'[1]Podklady QZ'!#REF!</f>
        <v>#REF!</v>
      </c>
      <c r="H13" s="244" t="e">
        <f>+'[1]Podklady QZ'!#REF!</f>
        <v>#REF!</v>
      </c>
      <c r="I13" s="74" t="e">
        <f>+'[1]Podklady QZ'!#REF!</f>
        <v>#REF!</v>
      </c>
      <c r="J13" s="130"/>
      <c r="K13" s="305"/>
      <c r="L13" s="130"/>
      <c r="M13" s="304"/>
    </row>
    <row r="14" spans="1:15" x14ac:dyDescent="0.2">
      <c r="A14" s="58" t="s">
        <v>72</v>
      </c>
      <c r="B14" s="226" t="e">
        <f>+'[1]Podklady QZ'!#REF!</f>
        <v>#REF!</v>
      </c>
      <c r="C14" s="243" t="e">
        <f>+'[1]Podklady QZ'!#REF!</f>
        <v>#REF!</v>
      </c>
      <c r="D14" s="244" t="e">
        <f>+'[1]Podklady QZ'!#REF!</f>
        <v>#REF!</v>
      </c>
      <c r="E14" s="243" t="e">
        <f>+'[1]Podklady QZ'!#REF!</f>
        <v>#REF!</v>
      </c>
      <c r="F14" s="244" t="e">
        <f>+'[1]Podklady QZ'!#REF!</f>
        <v>#REF!</v>
      </c>
      <c r="G14" s="74" t="e">
        <f>+'[1]Podklady QZ'!#REF!</f>
        <v>#REF!</v>
      </c>
      <c r="H14" s="244" t="e">
        <f>+'[1]Podklady QZ'!#REF!</f>
        <v>#REF!</v>
      </c>
      <c r="I14" s="74" t="e">
        <f>+'[1]Podklady QZ'!#REF!</f>
        <v>#REF!</v>
      </c>
      <c r="J14" s="130"/>
      <c r="K14" s="305"/>
      <c r="L14" s="130"/>
      <c r="M14" s="304"/>
    </row>
    <row r="15" spans="1:15" x14ac:dyDescent="0.2">
      <c r="A15" s="58" t="s">
        <v>41</v>
      </c>
      <c r="B15" s="226" t="e">
        <f>+'[1]Podklady QZ'!#REF!</f>
        <v>#REF!</v>
      </c>
      <c r="C15" s="243" t="e">
        <f>+'[1]Podklady QZ'!#REF!</f>
        <v>#REF!</v>
      </c>
      <c r="D15" s="244" t="e">
        <f>+'[1]Podklady QZ'!#REF!</f>
        <v>#REF!</v>
      </c>
      <c r="E15" s="243" t="e">
        <f>+'[1]Podklady QZ'!#REF!</f>
        <v>#REF!</v>
      </c>
      <c r="F15" s="244" t="e">
        <f>+'[1]Podklady QZ'!#REF!</f>
        <v>#REF!</v>
      </c>
      <c r="G15" s="74" t="e">
        <f>+'[1]Podklady QZ'!#REF!</f>
        <v>#REF!</v>
      </c>
      <c r="H15" s="244" t="e">
        <f>+'[1]Podklady QZ'!#REF!</f>
        <v>#REF!</v>
      </c>
      <c r="I15" s="74" t="e">
        <f>+'[1]Podklady QZ'!#REF!</f>
        <v>#REF!</v>
      </c>
      <c r="J15" s="130"/>
      <c r="K15" s="305"/>
      <c r="L15" s="130"/>
      <c r="M15" s="304"/>
    </row>
    <row r="16" spans="1:15" x14ac:dyDescent="0.2">
      <c r="A16" s="58" t="s">
        <v>84</v>
      </c>
      <c r="B16" s="226" t="e">
        <f>+'[1]Podklady QZ'!#REF!</f>
        <v>#REF!</v>
      </c>
      <c r="C16" s="243" t="e">
        <f>+'[1]Podklady QZ'!#REF!</f>
        <v>#REF!</v>
      </c>
      <c r="D16" s="244" t="e">
        <f>+'[1]Podklady QZ'!#REF!</f>
        <v>#REF!</v>
      </c>
      <c r="E16" s="243" t="e">
        <f>+'[1]Podklady QZ'!#REF!</f>
        <v>#REF!</v>
      </c>
      <c r="F16" s="244" t="e">
        <f>+'[1]Podklady QZ'!#REF!</f>
        <v>#REF!</v>
      </c>
      <c r="G16" s="74" t="e">
        <f>+'[1]Podklady QZ'!#REF!</f>
        <v>#REF!</v>
      </c>
      <c r="H16" s="244" t="e">
        <f>+'[1]Podklady QZ'!#REF!</f>
        <v>#REF!</v>
      </c>
      <c r="I16" s="74" t="e">
        <f>+'[1]Podklady QZ'!#REF!</f>
        <v>#REF!</v>
      </c>
      <c r="J16" s="130"/>
      <c r="K16" s="305"/>
      <c r="L16" s="130"/>
      <c r="M16" s="304"/>
    </row>
    <row r="17" spans="1:13" x14ac:dyDescent="0.2">
      <c r="A17" s="58" t="s">
        <v>40</v>
      </c>
      <c r="B17" s="226" t="e">
        <f>+'[1]Podklady QZ'!#REF!</f>
        <v>#REF!</v>
      </c>
      <c r="C17" s="243" t="e">
        <f>+'[1]Podklady QZ'!#REF!</f>
        <v>#REF!</v>
      </c>
      <c r="D17" s="244" t="e">
        <f>+'[1]Podklady QZ'!#REF!</f>
        <v>#REF!</v>
      </c>
      <c r="E17" s="243" t="e">
        <f>+'[1]Podklady QZ'!#REF!</f>
        <v>#REF!</v>
      </c>
      <c r="F17" s="244" t="e">
        <f>+'[1]Podklady QZ'!#REF!</f>
        <v>#REF!</v>
      </c>
      <c r="G17" s="74" t="e">
        <f>+'[1]Podklady QZ'!#REF!</f>
        <v>#REF!</v>
      </c>
      <c r="H17" s="244" t="e">
        <f>+'[1]Podklady QZ'!#REF!</f>
        <v>#REF!</v>
      </c>
      <c r="I17" s="74" t="e">
        <f>+'[1]Podklady QZ'!#REF!</f>
        <v>#REF!</v>
      </c>
      <c r="J17" s="130"/>
      <c r="K17" s="305"/>
      <c r="L17" s="130"/>
      <c r="M17" s="304"/>
    </row>
    <row r="18" spans="1:13" x14ac:dyDescent="0.2">
      <c r="A18" s="58" t="s">
        <v>39</v>
      </c>
      <c r="B18" s="226" t="e">
        <f>+'[1]Podklady QZ'!#REF!</f>
        <v>#REF!</v>
      </c>
      <c r="C18" s="243" t="e">
        <f>+'[1]Podklady QZ'!#REF!</f>
        <v>#REF!</v>
      </c>
      <c r="D18" s="244" t="e">
        <f>+'[1]Podklady QZ'!#REF!</f>
        <v>#REF!</v>
      </c>
      <c r="E18" s="243" t="e">
        <f>+'[1]Podklady QZ'!#REF!</f>
        <v>#REF!</v>
      </c>
      <c r="F18" s="244" t="e">
        <f>+'[1]Podklady QZ'!#REF!</f>
        <v>#REF!</v>
      </c>
      <c r="G18" s="74" t="e">
        <f>+'[1]Podklady QZ'!#REF!</f>
        <v>#REF!</v>
      </c>
      <c r="H18" s="244" t="e">
        <f>+'[1]Podklady QZ'!#REF!</f>
        <v>#REF!</v>
      </c>
      <c r="I18" s="74" t="e">
        <f>+'[1]Podklady QZ'!#REF!</f>
        <v>#REF!</v>
      </c>
      <c r="J18" s="130"/>
      <c r="K18" s="305"/>
      <c r="L18" s="130"/>
      <c r="M18" s="304"/>
    </row>
    <row r="19" spans="1:13" x14ac:dyDescent="0.2">
      <c r="A19" s="58" t="s">
        <v>38</v>
      </c>
      <c r="B19" s="226" t="e">
        <f>+'[1]Podklady QZ'!#REF!</f>
        <v>#REF!</v>
      </c>
      <c r="C19" s="243" t="e">
        <f>+'[1]Podklady QZ'!#REF!</f>
        <v>#REF!</v>
      </c>
      <c r="D19" s="244" t="e">
        <f>+'[1]Podklady QZ'!#REF!</f>
        <v>#REF!</v>
      </c>
      <c r="E19" s="243" t="e">
        <f>+'[1]Podklady QZ'!#REF!</f>
        <v>#REF!</v>
      </c>
      <c r="F19" s="244" t="e">
        <f>+'[1]Podklady QZ'!#REF!</f>
        <v>#REF!</v>
      </c>
      <c r="G19" s="74" t="e">
        <f>+'[1]Podklady QZ'!#REF!</f>
        <v>#REF!</v>
      </c>
      <c r="H19" s="244" t="e">
        <f>+'[1]Podklady QZ'!#REF!</f>
        <v>#REF!</v>
      </c>
      <c r="I19" s="74" t="e">
        <f>+'[1]Podklady QZ'!#REF!</f>
        <v>#REF!</v>
      </c>
      <c r="J19" s="130"/>
      <c r="K19" s="305"/>
      <c r="L19" s="130"/>
      <c r="M19" s="304"/>
    </row>
    <row r="20" spans="1:13" x14ac:dyDescent="0.2">
      <c r="A20" s="58" t="s">
        <v>37</v>
      </c>
      <c r="B20" s="226" t="e">
        <f>+'[1]Podklady QZ'!#REF!</f>
        <v>#REF!</v>
      </c>
      <c r="C20" s="243" t="e">
        <f>+'[1]Podklady QZ'!#REF!</f>
        <v>#REF!</v>
      </c>
      <c r="D20" s="244" t="e">
        <f>+'[1]Podklady QZ'!#REF!</f>
        <v>#REF!</v>
      </c>
      <c r="E20" s="243" t="e">
        <f>+'[1]Podklady QZ'!#REF!</f>
        <v>#REF!</v>
      </c>
      <c r="F20" s="244" t="e">
        <f>+'[1]Podklady QZ'!#REF!</f>
        <v>#REF!</v>
      </c>
      <c r="G20" s="74" t="e">
        <f>+'[1]Podklady QZ'!#REF!</f>
        <v>#REF!</v>
      </c>
      <c r="H20" s="244" t="e">
        <f>+'[1]Podklady QZ'!#REF!</f>
        <v>#REF!</v>
      </c>
      <c r="I20" s="74" t="e">
        <f>+'[1]Podklady QZ'!#REF!</f>
        <v>#REF!</v>
      </c>
      <c r="J20" s="130"/>
      <c r="K20" s="305"/>
      <c r="L20" s="130"/>
      <c r="M20" s="304"/>
    </row>
    <row r="21" spans="1:13" x14ac:dyDescent="0.2">
      <c r="A21" s="58" t="s">
        <v>36</v>
      </c>
      <c r="B21" s="226" t="e">
        <f>+'[1]Podklady QZ'!#REF!</f>
        <v>#REF!</v>
      </c>
      <c r="C21" s="243" t="e">
        <f>+'[1]Podklady QZ'!#REF!</f>
        <v>#REF!</v>
      </c>
      <c r="D21" s="244" t="e">
        <f>+'[1]Podklady QZ'!#REF!</f>
        <v>#REF!</v>
      </c>
      <c r="E21" s="243" t="e">
        <f>+'[1]Podklady QZ'!#REF!</f>
        <v>#REF!</v>
      </c>
      <c r="F21" s="244" t="e">
        <f>+'[1]Podklady QZ'!#REF!</f>
        <v>#REF!</v>
      </c>
      <c r="G21" s="74" t="e">
        <f>+'[1]Podklady QZ'!#REF!</f>
        <v>#REF!</v>
      </c>
      <c r="H21" s="244" t="e">
        <f>+'[1]Podklady QZ'!#REF!</f>
        <v>#REF!</v>
      </c>
      <c r="I21" s="74" t="e">
        <f>+'[1]Podklady QZ'!#REF!</f>
        <v>#REF!</v>
      </c>
      <c r="J21" s="130"/>
      <c r="K21" s="305"/>
      <c r="L21" s="130"/>
      <c r="M21" s="304"/>
    </row>
    <row r="22" spans="1:13" x14ac:dyDescent="0.2">
      <c r="A22" s="58" t="s">
        <v>3</v>
      </c>
      <c r="B22" s="226" t="e">
        <f>+'[1]Podklady QZ'!#REF!</f>
        <v>#REF!</v>
      </c>
      <c r="C22" s="243" t="e">
        <f>+'[1]Podklady QZ'!#REF!</f>
        <v>#REF!</v>
      </c>
      <c r="D22" s="244" t="e">
        <f>+'[1]Podklady QZ'!#REF!</f>
        <v>#REF!</v>
      </c>
      <c r="E22" s="243" t="e">
        <f>+'[1]Podklady QZ'!#REF!</f>
        <v>#REF!</v>
      </c>
      <c r="F22" s="244" t="e">
        <f>+'[1]Podklady QZ'!#REF!</f>
        <v>#REF!</v>
      </c>
      <c r="G22" s="74" t="e">
        <f>+'[1]Podklady QZ'!#REF!</f>
        <v>#REF!</v>
      </c>
      <c r="H22" s="244" t="e">
        <f>+'[1]Podklady QZ'!#REF!</f>
        <v>#REF!</v>
      </c>
      <c r="I22" s="74" t="e">
        <f>+'[1]Podklady QZ'!#REF!</f>
        <v>#REF!</v>
      </c>
      <c r="J22" s="130"/>
      <c r="K22" s="305"/>
      <c r="L22" s="130"/>
      <c r="M22" s="304"/>
    </row>
    <row r="23" spans="1:13" x14ac:dyDescent="0.2">
      <c r="A23" s="58" t="s">
        <v>35</v>
      </c>
      <c r="B23" s="226" t="e">
        <f>+'[1]Podklady QZ'!#REF!</f>
        <v>#REF!</v>
      </c>
      <c r="C23" s="243" t="e">
        <f>+'[1]Podklady QZ'!#REF!</f>
        <v>#REF!</v>
      </c>
      <c r="D23" s="244" t="e">
        <f>+'[1]Podklady QZ'!#REF!</f>
        <v>#REF!</v>
      </c>
      <c r="E23" s="243" t="e">
        <f>+'[1]Podklady QZ'!#REF!</f>
        <v>#REF!</v>
      </c>
      <c r="F23" s="244" t="e">
        <f>+'[1]Podklady QZ'!#REF!</f>
        <v>#REF!</v>
      </c>
      <c r="G23" s="74" t="e">
        <f>+'[1]Podklady QZ'!#REF!</f>
        <v>#REF!</v>
      </c>
      <c r="H23" s="244" t="e">
        <f>+'[1]Podklady QZ'!#REF!</f>
        <v>#REF!</v>
      </c>
      <c r="I23" s="74" t="e">
        <f>+'[1]Podklady QZ'!#REF!</f>
        <v>#REF!</v>
      </c>
      <c r="J23" s="130"/>
      <c r="K23" s="305"/>
      <c r="L23" s="130"/>
      <c r="M23" s="304"/>
    </row>
    <row r="24" spans="1:13" x14ac:dyDescent="0.2">
      <c r="A24" s="228" t="s">
        <v>34</v>
      </c>
      <c r="B24" s="229" t="e">
        <f>+'[1]Podklady QZ'!#REF!</f>
        <v>#REF!</v>
      </c>
      <c r="C24" s="230" t="e">
        <f>+'[1]Podklady QZ'!#REF!</f>
        <v>#REF!</v>
      </c>
      <c r="D24" s="231" t="e">
        <f>+'[1]Podklady QZ'!#REF!</f>
        <v>#REF!</v>
      </c>
      <c r="E24" s="230" t="e">
        <f>+'[1]Podklady QZ'!#REF!</f>
        <v>#REF!</v>
      </c>
      <c r="F24" s="231" t="e">
        <f>+'[1]Podklady QZ'!#REF!</f>
        <v>#REF!</v>
      </c>
      <c r="G24" s="230" t="e">
        <f>+'[1]Podklady QZ'!#REF!</f>
        <v>#REF!</v>
      </c>
      <c r="H24" s="231" t="e">
        <f>+'[1]Podklady QZ'!#REF!</f>
        <v>#REF!</v>
      </c>
      <c r="I24" s="230" t="e">
        <f>+'[1]Podklady QZ'!#REF!</f>
        <v>#REF!</v>
      </c>
      <c r="J24" s="130"/>
      <c r="K24" s="305"/>
      <c r="L24" s="130"/>
      <c r="M24" s="176"/>
    </row>
    <row r="25" spans="1:13" ht="13.5" customHeight="1" x14ac:dyDescent="0.2">
      <c r="A25" s="307" t="s">
        <v>212</v>
      </c>
      <c r="B25" s="214" t="e">
        <f>+'[1]Podklady QZ'!#REF!</f>
        <v>#REF!</v>
      </c>
      <c r="C25" s="201" t="e">
        <f>+'[1]Podklady QZ'!#REF!</f>
        <v>#REF!</v>
      </c>
      <c r="D25" s="64" t="e">
        <f>+'[1]Podklady QZ'!#REF!</f>
        <v>#REF!</v>
      </c>
      <c r="E25" s="201" t="e">
        <f>+'[1]Podklady QZ'!#REF!</f>
        <v>#REF!</v>
      </c>
      <c r="F25" s="64" t="e">
        <f>+'[1]Podklady QZ'!#REF!</f>
        <v>#REF!</v>
      </c>
      <c r="G25" s="201" t="e">
        <f>+'[1]Podklady QZ'!#REF!</f>
        <v>#REF!</v>
      </c>
      <c r="H25" s="64" t="e">
        <f>+'[1]Podklady QZ'!#REF!</f>
        <v>#REF!</v>
      </c>
      <c r="I25" s="201" t="e">
        <f>+'[1]Podklady QZ'!#REF!</f>
        <v>#REF!</v>
      </c>
      <c r="J25" s="130"/>
      <c r="K25" s="130"/>
      <c r="L25" s="130"/>
      <c r="M25" s="130"/>
    </row>
    <row r="26" spans="1:13" ht="12.75" customHeight="1" x14ac:dyDescent="0.2">
      <c r="A26" s="58" t="s">
        <v>29</v>
      </c>
      <c r="B26" s="226" t="e">
        <f>+'[1]Podklady QZ'!#REF!</f>
        <v>#REF!</v>
      </c>
      <c r="C26" s="74" t="e">
        <f>+'[1]Podklady QZ'!#REF!</f>
        <v>#REF!</v>
      </c>
      <c r="D26" s="34" t="e">
        <f>+'[1]Podklady QZ'!#REF!</f>
        <v>#REF!</v>
      </c>
      <c r="E26" s="74" t="e">
        <f>+'[1]Podklady QZ'!#REF!</f>
        <v>#REF!</v>
      </c>
      <c r="F26" s="34" t="e">
        <f>+'[1]Podklady QZ'!#REF!</f>
        <v>#REF!</v>
      </c>
      <c r="G26" s="74" t="e">
        <f>+'[1]Podklady QZ'!#REF!</f>
        <v>#REF!</v>
      </c>
      <c r="H26" s="34" t="e">
        <f>+'[1]Podklady QZ'!#REF!</f>
        <v>#REF!</v>
      </c>
      <c r="I26" s="74" t="e">
        <f>+'[1]Podklady QZ'!#REF!</f>
        <v>#REF!</v>
      </c>
      <c r="J26" s="130"/>
      <c r="K26" s="130"/>
      <c r="L26" s="130"/>
      <c r="M26" s="130"/>
    </row>
    <row r="27" spans="1:13" ht="12.75" customHeight="1" x14ac:dyDescent="0.2">
      <c r="A27" s="58" t="s">
        <v>0</v>
      </c>
      <c r="B27" s="226" t="e">
        <f>+'[1]Podklady QZ'!#REF!</f>
        <v>#REF!</v>
      </c>
      <c r="C27" s="243" t="e">
        <f>+'[1]Podklady QZ'!#REF!</f>
        <v>#REF!</v>
      </c>
      <c r="D27" s="244" t="e">
        <f>+'[1]Podklady QZ'!#REF!</f>
        <v>#REF!</v>
      </c>
      <c r="E27" s="243" t="e">
        <f>+'[1]Podklady QZ'!#REF!</f>
        <v>#REF!</v>
      </c>
      <c r="F27" s="244" t="e">
        <f>+'[1]Podklady QZ'!#REF!</f>
        <v>#REF!</v>
      </c>
      <c r="G27" s="74" t="e">
        <f>+'[1]Podklady QZ'!#REF!</f>
        <v>#REF!</v>
      </c>
      <c r="H27" s="244" t="e">
        <f>+'[1]Podklady QZ'!#REF!</f>
        <v>#REF!</v>
      </c>
      <c r="I27" s="74" t="e">
        <f>+'[1]Podklady QZ'!#REF!</f>
        <v>#REF!</v>
      </c>
      <c r="J27" s="130"/>
      <c r="K27" s="130"/>
      <c r="L27" s="130"/>
      <c r="M27" s="130"/>
    </row>
    <row r="28" spans="1:13" ht="12.75" customHeight="1" x14ac:dyDescent="0.2">
      <c r="A28" s="58" t="s">
        <v>1</v>
      </c>
      <c r="B28" s="226" t="e">
        <f>+'[1]Podklady QZ'!#REF!</f>
        <v>#REF!</v>
      </c>
      <c r="C28" s="243" t="e">
        <f>+'[1]Podklady QZ'!#REF!</f>
        <v>#REF!</v>
      </c>
      <c r="D28" s="244" t="e">
        <f>+'[1]Podklady QZ'!#REF!</f>
        <v>#REF!</v>
      </c>
      <c r="E28" s="243" t="e">
        <f>+'[1]Podklady QZ'!#REF!</f>
        <v>#REF!</v>
      </c>
      <c r="F28" s="244" t="e">
        <f>+'[1]Podklady QZ'!#REF!</f>
        <v>#REF!</v>
      </c>
      <c r="G28" s="74" t="e">
        <f>+'[1]Podklady QZ'!#REF!</f>
        <v>#REF!</v>
      </c>
      <c r="H28" s="244" t="e">
        <f>+'[1]Podklady QZ'!#REF!</f>
        <v>#REF!</v>
      </c>
      <c r="I28" s="74" t="e">
        <f>+'[1]Podklady QZ'!#REF!</f>
        <v>#REF!</v>
      </c>
      <c r="J28" s="130"/>
      <c r="K28" s="130"/>
      <c r="L28" s="130"/>
      <c r="M28" s="130"/>
    </row>
    <row r="29" spans="1:13" ht="12.75" customHeight="1" x14ac:dyDescent="0.2">
      <c r="A29" s="58" t="s">
        <v>2</v>
      </c>
      <c r="B29" s="226" t="e">
        <f>+'[1]Podklady QZ'!#REF!</f>
        <v>#REF!</v>
      </c>
      <c r="C29" s="243" t="e">
        <f>+'[1]Podklady QZ'!#REF!</f>
        <v>#REF!</v>
      </c>
      <c r="D29" s="244" t="e">
        <f>+'[1]Podklady QZ'!#REF!</f>
        <v>#REF!</v>
      </c>
      <c r="E29" s="243" t="e">
        <f>+'[1]Podklady QZ'!#REF!</f>
        <v>#REF!</v>
      </c>
      <c r="F29" s="244" t="e">
        <f>+'[1]Podklady QZ'!#REF!</f>
        <v>#REF!</v>
      </c>
      <c r="G29" s="74" t="e">
        <f>+'[1]Podklady QZ'!#REF!</f>
        <v>#REF!</v>
      </c>
      <c r="H29" s="244" t="e">
        <f>+'[1]Podklady QZ'!#REF!</f>
        <v>#REF!</v>
      </c>
      <c r="I29" s="74" t="e">
        <f>+'[1]Podklady QZ'!#REF!</f>
        <v>#REF!</v>
      </c>
      <c r="J29" s="130"/>
      <c r="K29" s="130"/>
      <c r="L29" s="130"/>
    </row>
    <row r="30" spans="1:13" x14ac:dyDescent="0.2">
      <c r="A30" s="58" t="s">
        <v>6</v>
      </c>
      <c r="B30" s="226" t="e">
        <f>+'[1]Podklady QZ'!#REF!</f>
        <v>#REF!</v>
      </c>
      <c r="C30" s="243" t="e">
        <f>+'[1]Podklady QZ'!#REF!</f>
        <v>#REF!</v>
      </c>
      <c r="D30" s="244" t="e">
        <f>+'[1]Podklady QZ'!#REF!</f>
        <v>#REF!</v>
      </c>
      <c r="E30" s="243" t="e">
        <f>+'[1]Podklady QZ'!#REF!</f>
        <v>#REF!</v>
      </c>
      <c r="F30" s="244" t="e">
        <f>+'[1]Podklady QZ'!#REF!</f>
        <v>#REF!</v>
      </c>
      <c r="G30" s="74" t="e">
        <f>+'[1]Podklady QZ'!#REF!</f>
        <v>#REF!</v>
      </c>
      <c r="H30" s="244" t="e">
        <f>+'[1]Podklady QZ'!#REF!</f>
        <v>#REF!</v>
      </c>
      <c r="I30" s="74" t="e">
        <f>+'[1]Podklady QZ'!#REF!</f>
        <v>#REF!</v>
      </c>
      <c r="J30" s="130"/>
      <c r="K30" s="130"/>
      <c r="L30" s="130"/>
    </row>
    <row r="31" spans="1:13" x14ac:dyDescent="0.2">
      <c r="A31" s="58" t="s">
        <v>28</v>
      </c>
      <c r="B31" s="226" t="e">
        <f>+'[1]Podklady QZ'!#REF!</f>
        <v>#REF!</v>
      </c>
      <c r="C31" s="243" t="e">
        <f>+'[1]Podklady QZ'!#REF!</f>
        <v>#REF!</v>
      </c>
      <c r="D31" s="244" t="e">
        <f>+'[1]Podklady QZ'!#REF!</f>
        <v>#REF!</v>
      </c>
      <c r="E31" s="243" t="e">
        <f>+'[1]Podklady QZ'!#REF!</f>
        <v>#REF!</v>
      </c>
      <c r="F31" s="244" t="e">
        <f>+'[1]Podklady QZ'!#REF!</f>
        <v>#REF!</v>
      </c>
      <c r="G31" s="74" t="e">
        <f>+'[1]Podklady QZ'!#REF!</f>
        <v>#REF!</v>
      </c>
      <c r="H31" s="244" t="e">
        <f>+'[1]Podklady QZ'!#REF!</f>
        <v>#REF!</v>
      </c>
      <c r="I31" s="74" t="e">
        <f>+'[1]Podklady QZ'!#REF!</f>
        <v>#REF!</v>
      </c>
      <c r="J31" s="130"/>
      <c r="K31" s="130"/>
      <c r="L31" s="130"/>
    </row>
    <row r="32" spans="1:13" x14ac:dyDescent="0.2">
      <c r="A32" s="58" t="s">
        <v>5</v>
      </c>
      <c r="B32" s="226" t="e">
        <f>+'[1]Podklady QZ'!#REF!</f>
        <v>#REF!</v>
      </c>
      <c r="C32" s="243" t="e">
        <f>+'[1]Podklady QZ'!#REF!</f>
        <v>#REF!</v>
      </c>
      <c r="D32" s="244" t="e">
        <f>+'[1]Podklady QZ'!#REF!</f>
        <v>#REF!</v>
      </c>
      <c r="E32" s="243" t="e">
        <f>+'[1]Podklady QZ'!#REF!</f>
        <v>#REF!</v>
      </c>
      <c r="F32" s="244" t="e">
        <f>+'[1]Podklady QZ'!#REF!</f>
        <v>#REF!</v>
      </c>
      <c r="G32" s="74" t="e">
        <f>+'[1]Podklady QZ'!#REF!</f>
        <v>#REF!</v>
      </c>
      <c r="H32" s="244" t="e">
        <f>+'[1]Podklady QZ'!#REF!</f>
        <v>#REF!</v>
      </c>
      <c r="I32" s="74" t="e">
        <f>+'[1]Podklady QZ'!#REF!</f>
        <v>#REF!</v>
      </c>
      <c r="J32" s="130"/>
      <c r="K32" s="130"/>
      <c r="L32" s="130"/>
    </row>
    <row r="33" spans="1:12" ht="12.75" thickBot="1" x14ac:dyDescent="0.25">
      <c r="A33" s="59" t="s">
        <v>3</v>
      </c>
      <c r="B33" s="227" t="e">
        <f>+'[1]Podklady QZ'!#REF!</f>
        <v>#REF!</v>
      </c>
      <c r="C33" s="75" t="e">
        <f>+'[1]Podklady QZ'!#REF!</f>
        <v>#REF!</v>
      </c>
      <c r="D33" s="44" t="e">
        <f>+'[1]Podklady QZ'!#REF!</f>
        <v>#REF!</v>
      </c>
      <c r="E33" s="75" t="e">
        <f>+'[1]Podklady QZ'!#REF!</f>
        <v>#REF!</v>
      </c>
      <c r="F33" s="44" t="e">
        <f>+'[1]Podklady QZ'!#REF!</f>
        <v>#REF!</v>
      </c>
      <c r="G33" s="75" t="e">
        <f>+'[1]Podklady QZ'!#REF!</f>
        <v>#REF!</v>
      </c>
      <c r="H33" s="44" t="e">
        <f>+'[1]Podklady QZ'!#REF!</f>
        <v>#REF!</v>
      </c>
      <c r="I33" s="75" t="e">
        <f>+'[1]Podklady QZ'!#REF!</f>
        <v>#REF!</v>
      </c>
      <c r="J33" s="130"/>
      <c r="K33" s="130"/>
      <c r="L33" s="130"/>
    </row>
    <row r="34" spans="1:12" ht="15" customHeight="1" x14ac:dyDescent="0.2">
      <c r="A34" s="308" t="s">
        <v>270</v>
      </c>
      <c r="B34" s="308"/>
      <c r="C34" s="308"/>
      <c r="D34" s="308"/>
      <c r="E34" s="309"/>
      <c r="F34" s="14"/>
      <c r="H34" s="13"/>
      <c r="I34" s="4" t="s">
        <v>87</v>
      </c>
    </row>
    <row r="35" spans="1:12" x14ac:dyDescent="0.2">
      <c r="A35" s="121"/>
      <c r="B35" s="121"/>
      <c r="C35" s="121"/>
      <c r="D35" s="121"/>
    </row>
    <row r="36" spans="1:12" x14ac:dyDescent="0.2">
      <c r="B36" s="130"/>
      <c r="D36" s="130"/>
      <c r="F36" s="130"/>
      <c r="G36" s="187" t="s">
        <v>192</v>
      </c>
      <c r="H36" s="232" t="e">
        <f>+'[1]Podklady QZ'!#REF!</f>
        <v>#REF!</v>
      </c>
    </row>
    <row r="37" spans="1:12" x14ac:dyDescent="0.2">
      <c r="B37" s="130"/>
      <c r="C37" s="130"/>
      <c r="D37" s="130"/>
      <c r="E37" s="130"/>
      <c r="F37" s="130"/>
      <c r="G37" s="187" t="s">
        <v>190</v>
      </c>
      <c r="H37" s="232" t="e">
        <f>+'[1]Podklady QZ'!#REF!</f>
        <v>#REF!</v>
      </c>
    </row>
    <row r="38" spans="1:12" x14ac:dyDescent="0.2">
      <c r="B38" s="130"/>
      <c r="C38" s="130"/>
      <c r="D38" s="130"/>
      <c r="E38" s="130"/>
      <c r="F38" s="130"/>
      <c r="G38" s="187" t="s">
        <v>191</v>
      </c>
      <c r="H38" s="232" t="e">
        <f>+'[1]Podklady QZ'!#REF!</f>
        <v>#REF!</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{19D86FE7-C87D-42A5-8CDC-78355B2B5B41}</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{6B1B7B97-6A26-41CB-818B-B76CF4BDCDAA}</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19D86FE7-C87D-42A5-8CDC-78355B2B5B41}">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6B1B7B97-6A26-41CB-818B-B76CF4BDCDAA}">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O31" sqref="O31"/>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246</v>
      </c>
      <c r="I1" s="113" t="str">
        <f>Obsah!$A$1</f>
        <v>IV. čtvrtletí 2018</v>
      </c>
    </row>
    <row r="2" spans="1:15" ht="18.75" x14ac:dyDescent="0.3">
      <c r="A2" s="167"/>
      <c r="B2" s="181" t="str">
        <f>+B4</f>
        <v>Říjen</v>
      </c>
      <c r="C2" s="181" t="str">
        <f>+D4</f>
        <v>Listopad</v>
      </c>
      <c r="D2" s="181" t="str">
        <f>+F4</f>
        <v>Prosinec</v>
      </c>
      <c r="I2" s="300"/>
    </row>
    <row r="3" spans="1:15" ht="7.5" customHeight="1" x14ac:dyDescent="0.2"/>
    <row r="4" spans="1:15" x14ac:dyDescent="0.2">
      <c r="A4" s="26"/>
      <c r="B4" s="368" t="str">
        <f>'[1]Podklady QZ'!B250:C250</f>
        <v>Říjen</v>
      </c>
      <c r="C4" s="370"/>
      <c r="D4" s="368" t="str">
        <f>'[1]Podklady QZ'!D250:E250</f>
        <v>Listopad</v>
      </c>
      <c r="E4" s="370"/>
      <c r="F4" s="368" t="str">
        <f>'[1]Podklady QZ'!F250:G250</f>
        <v>Prosinec</v>
      </c>
      <c r="G4" s="369"/>
      <c r="H4" s="368" t="s">
        <v>7</v>
      </c>
      <c r="I4" s="369"/>
      <c r="M4" s="39"/>
      <c r="N4" s="91"/>
    </row>
    <row r="5" spans="1:15" x14ac:dyDescent="0.2">
      <c r="A5" s="24"/>
      <c r="B5" s="61" t="s">
        <v>53</v>
      </c>
      <c r="C5" s="61" t="s">
        <v>52</v>
      </c>
      <c r="D5" s="61" t="s">
        <v>53</v>
      </c>
      <c r="E5" s="61" t="s">
        <v>52</v>
      </c>
      <c r="F5" s="61" t="s">
        <v>53</v>
      </c>
      <c r="G5" s="311" t="s">
        <v>52</v>
      </c>
      <c r="H5" s="61" t="s">
        <v>53</v>
      </c>
      <c r="I5" s="311" t="s">
        <v>52</v>
      </c>
      <c r="J5" s="301"/>
      <c r="K5" s="301"/>
      <c r="L5" s="301"/>
      <c r="M5" s="301"/>
      <c r="N5" s="91"/>
    </row>
    <row r="6" spans="1:15" ht="13.5" x14ac:dyDescent="0.2">
      <c r="A6" s="306" t="s">
        <v>107</v>
      </c>
      <c r="B6" s="225">
        <f>+'[1]Podklady QZ'!B602</f>
        <v>1269.4109999999996</v>
      </c>
      <c r="C6" s="202">
        <f>+'[1]Podklady QZ'!C602</f>
        <v>2.9788084163256765E-2</v>
      </c>
      <c r="D6" s="203">
        <f>+'[1]Podklady QZ'!D602</f>
        <v>1243.8049999999994</v>
      </c>
      <c r="E6" s="202">
        <f>+'[1]Podklady QZ'!E602</f>
        <v>2.9171520309604314E-2</v>
      </c>
      <c r="F6" s="203">
        <f>+'[1]Podklady QZ'!F602</f>
        <v>1252.8079999999995</v>
      </c>
      <c r="G6" s="202">
        <f>+'[1]Podklady QZ'!G602</f>
        <v>2.9381182265614737E-2</v>
      </c>
      <c r="H6" s="203">
        <f>+'[1]Podklady QZ'!H602</f>
        <v>1252.8079999999995</v>
      </c>
      <c r="I6" s="202">
        <f>+'[1]Podklady QZ'!I602</f>
        <v>2.9381182265614737E-2</v>
      </c>
      <c r="J6" s="302"/>
      <c r="K6" s="303"/>
      <c r="L6" s="302"/>
      <c r="M6" s="303"/>
      <c r="N6" s="2"/>
    </row>
    <row r="7" spans="1:15" x14ac:dyDescent="0.2">
      <c r="A7" s="307" t="s">
        <v>106</v>
      </c>
      <c r="B7" s="225">
        <f>+'[1]Podklady QZ'!B603</f>
        <v>451977.82199999999</v>
      </c>
      <c r="C7" s="202">
        <f>+'[1]Podklady QZ'!C603</f>
        <v>3.4745643437289045E-2</v>
      </c>
      <c r="D7" s="203">
        <f>+'[1]Podklady QZ'!D603</f>
        <v>631608.3189999999</v>
      </c>
      <c r="E7" s="202">
        <f>+'[1]Podklady QZ'!E603</f>
        <v>3.8032027532764134E-2</v>
      </c>
      <c r="F7" s="203">
        <f>+'[1]Podklady QZ'!F603</f>
        <v>722680.321</v>
      </c>
      <c r="G7" s="202">
        <f>+'[1]Podklady QZ'!G603</f>
        <v>3.6209624698846053E-2</v>
      </c>
      <c r="H7" s="203">
        <f>+'[1]Podklady QZ'!H603</f>
        <v>1806266.4619999998</v>
      </c>
      <c r="I7" s="202">
        <f>+'[1]Podklady QZ'!I603</f>
        <v>3.6435982672900331E-2</v>
      </c>
      <c r="J7" s="302"/>
      <c r="K7" s="302"/>
      <c r="L7" s="302"/>
      <c r="M7" s="303"/>
      <c r="N7" s="2"/>
    </row>
    <row r="8" spans="1:15" x14ac:dyDescent="0.2">
      <c r="A8" s="307" t="s">
        <v>194</v>
      </c>
      <c r="B8" s="214">
        <f>+'[1]Podklady QZ'!B604</f>
        <v>305123.58500000002</v>
      </c>
      <c r="C8" s="201">
        <f>+'[1]Podklady QZ'!C604</f>
        <v>4.5417684229673086E-2</v>
      </c>
      <c r="D8" s="64">
        <f>+'[1]Podklady QZ'!D604</f>
        <v>475796.46300000005</v>
      </c>
      <c r="E8" s="201">
        <f>+'[1]Podklady QZ'!E604</f>
        <v>4.8804212723611677E-2</v>
      </c>
      <c r="F8" s="64">
        <f>+'[1]Podklady QZ'!F604</f>
        <v>561280.62100000004</v>
      </c>
      <c r="G8" s="201">
        <f>+'[1]Podklady QZ'!G604</f>
        <v>4.6162965960504419E-2</v>
      </c>
      <c r="H8" s="64">
        <f>+'[1]Podklady QZ'!H604</f>
        <v>1342200.6690000002</v>
      </c>
      <c r="I8" s="201">
        <f>+'[1]Podklady QZ'!I604</f>
        <v>4.6887582215204338E-2</v>
      </c>
      <c r="J8" s="130"/>
      <c r="K8" s="130"/>
      <c r="L8" s="130"/>
      <c r="M8" s="304"/>
      <c r="N8" s="176"/>
      <c r="O8" s="176"/>
    </row>
    <row r="9" spans="1:15" x14ac:dyDescent="0.2">
      <c r="A9" s="58" t="s">
        <v>44</v>
      </c>
      <c r="B9" s="226">
        <f>+'[1]Podklady QZ'!B605</f>
        <v>56558.593999999997</v>
      </c>
      <c r="C9" s="74">
        <f>+'[1]Podklady QZ'!C605</f>
        <v>0.13540837558539992</v>
      </c>
      <c r="D9" s="34">
        <f>+'[1]Podklady QZ'!D605</f>
        <v>65299.452000000005</v>
      </c>
      <c r="E9" s="74">
        <f>+'[1]Podklady QZ'!E605</f>
        <v>0.10866328722338611</v>
      </c>
      <c r="F9" s="34">
        <f>+'[1]Podklady QZ'!F605</f>
        <v>68559.474000000002</v>
      </c>
      <c r="G9" s="74">
        <f>+'[1]Podklady QZ'!G605</f>
        <v>9.3832742062083252E-2</v>
      </c>
      <c r="H9" s="34">
        <f>+'[1]Podklady QZ'!H605</f>
        <v>190417.52000000002</v>
      </c>
      <c r="I9" s="74">
        <f>+'[1]Podklady QZ'!I605</f>
        <v>0.10885485216333</v>
      </c>
      <c r="J9" s="130"/>
      <c r="K9" s="305"/>
      <c r="L9" s="130"/>
      <c r="M9" s="304"/>
    </row>
    <row r="10" spans="1:15" x14ac:dyDescent="0.2">
      <c r="A10" s="58" t="s">
        <v>43</v>
      </c>
      <c r="B10" s="226">
        <f>+'[1]Podklady QZ'!B606</f>
        <v>5186.8779999999997</v>
      </c>
      <c r="C10" s="243">
        <f>+'[1]Podklady QZ'!C606</f>
        <v>0.11138671279663931</v>
      </c>
      <c r="D10" s="244">
        <f>+'[1]Podklady QZ'!D606</f>
        <v>7141.8980000000001</v>
      </c>
      <c r="E10" s="243">
        <f>+'[1]Podklady QZ'!E606</f>
        <v>0.12874699996908373</v>
      </c>
      <c r="F10" s="244">
        <f>+'[1]Podklady QZ'!F606</f>
        <v>8551.3300000000017</v>
      </c>
      <c r="G10" s="74">
        <f>+'[1]Podklady QZ'!G606</f>
        <v>0.13087442166328714</v>
      </c>
      <c r="H10" s="244">
        <f>+'[1]Podklady QZ'!H606</f>
        <v>20880.106</v>
      </c>
      <c r="I10" s="74">
        <f>+'[1]Podklady QZ'!I606</f>
        <v>0.12474768370626739</v>
      </c>
      <c r="J10" s="130"/>
      <c r="K10" s="305"/>
      <c r="L10" s="130"/>
      <c r="M10" s="304"/>
    </row>
    <row r="11" spans="1:15" x14ac:dyDescent="0.2">
      <c r="A11" s="58" t="s">
        <v>42</v>
      </c>
      <c r="B11" s="226">
        <f>+'[1]Podklady QZ'!B607</f>
        <v>0</v>
      </c>
      <c r="C11" s="243">
        <f>+'[1]Podklady QZ'!C607</f>
        <v>0</v>
      </c>
      <c r="D11" s="244">
        <f>+'[1]Podklady QZ'!D607</f>
        <v>0</v>
      </c>
      <c r="E11" s="243">
        <f>+'[1]Podklady QZ'!E607</f>
        <v>0</v>
      </c>
      <c r="F11" s="244">
        <f>+'[1]Podklady QZ'!F607</f>
        <v>0</v>
      </c>
      <c r="G11" s="74">
        <f>+'[1]Podklady QZ'!G607</f>
        <v>0</v>
      </c>
      <c r="H11" s="244">
        <f>+'[1]Podklady QZ'!H607</f>
        <v>0</v>
      </c>
      <c r="I11" s="74">
        <f>+'[1]Podklady QZ'!I607</f>
        <v>0</v>
      </c>
      <c r="J11" s="130"/>
      <c r="K11" s="305"/>
      <c r="L11" s="130"/>
      <c r="M11" s="304"/>
    </row>
    <row r="12" spans="1:15" x14ac:dyDescent="0.2">
      <c r="A12" s="58" t="s">
        <v>70</v>
      </c>
      <c r="B12" s="226">
        <f>+'[1]Podklady QZ'!B608</f>
        <v>206.637</v>
      </c>
      <c r="C12" s="243">
        <f>+'[1]Podklady QZ'!C608</f>
        <v>0.13856936985026322</v>
      </c>
      <c r="D12" s="244">
        <f>+'[1]Podklady QZ'!D608</f>
        <v>187.68199999999999</v>
      </c>
      <c r="E12" s="243">
        <f>+'[1]Podklady QZ'!E608</f>
        <v>0.14061294242632658</v>
      </c>
      <c r="F12" s="244">
        <f>+'[1]Podklady QZ'!F608</f>
        <v>148.06800000000001</v>
      </c>
      <c r="G12" s="74">
        <f>+'[1]Podklady QZ'!G608</f>
        <v>2.745180342263185E-2</v>
      </c>
      <c r="H12" s="244">
        <f>+'[1]Podklady QZ'!H608</f>
        <v>542.38699999999994</v>
      </c>
      <c r="I12" s="74">
        <f>+'[1]Podklady QZ'!I608</f>
        <v>6.5986204124406922E-2</v>
      </c>
      <c r="J12" s="130"/>
      <c r="K12" s="305"/>
      <c r="L12" s="130"/>
      <c r="M12" s="304"/>
    </row>
    <row r="13" spans="1:15" x14ac:dyDescent="0.2">
      <c r="A13" s="58" t="s">
        <v>71</v>
      </c>
      <c r="B13" s="226">
        <f>+'[1]Podklady QZ'!B609</f>
        <v>0</v>
      </c>
      <c r="C13" s="243">
        <f>+'[1]Podklady QZ'!C609</f>
        <v>0</v>
      </c>
      <c r="D13" s="244">
        <f>+'[1]Podklady QZ'!D609</f>
        <v>0</v>
      </c>
      <c r="E13" s="243">
        <f>+'[1]Podklady QZ'!E609</f>
        <v>0</v>
      </c>
      <c r="F13" s="244">
        <f>+'[1]Podklady QZ'!F609</f>
        <v>0</v>
      </c>
      <c r="G13" s="74">
        <f>+'[1]Podklady QZ'!G609</f>
        <v>0</v>
      </c>
      <c r="H13" s="244">
        <f>+'[1]Podklady QZ'!H609</f>
        <v>0</v>
      </c>
      <c r="I13" s="74">
        <f>+'[1]Podklady QZ'!I609</f>
        <v>0</v>
      </c>
      <c r="J13" s="130"/>
      <c r="K13" s="305"/>
      <c r="L13" s="130"/>
      <c r="M13" s="304"/>
    </row>
    <row r="14" spans="1:15" x14ac:dyDescent="0.2">
      <c r="A14" s="58" t="s">
        <v>72</v>
      </c>
      <c r="B14" s="226">
        <f>+'[1]Podklady QZ'!B610</f>
        <v>0</v>
      </c>
      <c r="C14" s="243">
        <f>+'[1]Podklady QZ'!C610</f>
        <v>0</v>
      </c>
      <c r="D14" s="244">
        <f>+'[1]Podklady QZ'!D610</f>
        <v>0</v>
      </c>
      <c r="E14" s="243">
        <f>+'[1]Podklady QZ'!E610</f>
        <v>0</v>
      </c>
      <c r="F14" s="244">
        <f>+'[1]Podklady QZ'!F610</f>
        <v>0</v>
      </c>
      <c r="G14" s="74">
        <f>+'[1]Podklady QZ'!G610</f>
        <v>0</v>
      </c>
      <c r="H14" s="244">
        <f>+'[1]Podklady QZ'!H610</f>
        <v>0</v>
      </c>
      <c r="I14" s="74">
        <f>+'[1]Podklady QZ'!I610</f>
        <v>0</v>
      </c>
      <c r="J14" s="130"/>
      <c r="K14" s="305"/>
      <c r="L14" s="130"/>
      <c r="M14" s="304"/>
    </row>
    <row r="15" spans="1:15" x14ac:dyDescent="0.2">
      <c r="A15" s="58" t="s">
        <v>41</v>
      </c>
      <c r="B15" s="226">
        <f>+'[1]Podklady QZ'!B611</f>
        <v>159356.745</v>
      </c>
      <c r="C15" s="243">
        <f>+'[1]Podklady QZ'!C611</f>
        <v>4.9147182223062594E-2</v>
      </c>
      <c r="D15" s="244">
        <f>+'[1]Podklady QZ'!D611</f>
        <v>302972.54700000002</v>
      </c>
      <c r="E15" s="243">
        <f>+'[1]Podklady QZ'!E611</f>
        <v>6.3812496903457597E-2</v>
      </c>
      <c r="F15" s="244">
        <f>+'[1]Podklady QZ'!F611</f>
        <v>369912.33300000004</v>
      </c>
      <c r="G15" s="74">
        <f>+'[1]Podklady QZ'!G611</f>
        <v>6.376789503496598E-2</v>
      </c>
      <c r="H15" s="244">
        <f>+'[1]Podklady QZ'!H611</f>
        <v>832241.625</v>
      </c>
      <c r="I15" s="74">
        <f>+'[1]Podklady QZ'!I611</f>
        <v>6.0345787999078242E-2</v>
      </c>
      <c r="J15" s="130"/>
      <c r="K15" s="305"/>
      <c r="L15" s="130"/>
      <c r="M15" s="304"/>
    </row>
    <row r="16" spans="1:15" x14ac:dyDescent="0.2">
      <c r="A16" s="58" t="s">
        <v>84</v>
      </c>
      <c r="B16" s="226">
        <f>+'[1]Podklady QZ'!B612</f>
        <v>0</v>
      </c>
      <c r="C16" s="243">
        <f>+'[1]Podklady QZ'!C612</f>
        <v>0</v>
      </c>
      <c r="D16" s="244">
        <f>+'[1]Podklady QZ'!D612</f>
        <v>0</v>
      </c>
      <c r="E16" s="243">
        <f>+'[1]Podklady QZ'!E612</f>
        <v>0</v>
      </c>
      <c r="F16" s="244">
        <f>+'[1]Podklady QZ'!F612</f>
        <v>0</v>
      </c>
      <c r="G16" s="74">
        <f>+'[1]Podklady QZ'!G612</f>
        <v>0</v>
      </c>
      <c r="H16" s="244">
        <f>+'[1]Podklady QZ'!H612</f>
        <v>0</v>
      </c>
      <c r="I16" s="74">
        <f>+'[1]Podklady QZ'!I612</f>
        <v>0</v>
      </c>
      <c r="J16" s="130"/>
      <c r="K16" s="305"/>
      <c r="L16" s="130"/>
      <c r="M16" s="304"/>
    </row>
    <row r="17" spans="1:13" x14ac:dyDescent="0.2">
      <c r="A17" s="58" t="s">
        <v>40</v>
      </c>
      <c r="B17" s="226">
        <f>+'[1]Podklady QZ'!B613</f>
        <v>0</v>
      </c>
      <c r="C17" s="243">
        <f>+'[1]Podklady QZ'!C613</f>
        <v>0</v>
      </c>
      <c r="D17" s="244">
        <f>+'[1]Podklady QZ'!D613</f>
        <v>0</v>
      </c>
      <c r="E17" s="243">
        <f>+'[1]Podklady QZ'!E613</f>
        <v>0</v>
      </c>
      <c r="F17" s="244">
        <f>+'[1]Podklady QZ'!F613</f>
        <v>0</v>
      </c>
      <c r="G17" s="74">
        <f>+'[1]Podklady QZ'!G613</f>
        <v>0</v>
      </c>
      <c r="H17" s="244">
        <f>+'[1]Podklady QZ'!H613</f>
        <v>0</v>
      </c>
      <c r="I17" s="74">
        <f>+'[1]Podklady QZ'!I613</f>
        <v>0</v>
      </c>
      <c r="J17" s="130"/>
      <c r="K17" s="305"/>
      <c r="L17" s="130"/>
      <c r="M17" s="304"/>
    </row>
    <row r="18" spans="1:13" x14ac:dyDescent="0.2">
      <c r="A18" s="58" t="s">
        <v>39</v>
      </c>
      <c r="B18" s="226">
        <f>+'[1]Podklady QZ'!B614</f>
        <v>0</v>
      </c>
      <c r="C18" s="243">
        <f>+'[1]Podklady QZ'!C614</f>
        <v>0</v>
      </c>
      <c r="D18" s="244">
        <f>+'[1]Podklady QZ'!D614</f>
        <v>0</v>
      </c>
      <c r="E18" s="243">
        <f>+'[1]Podklady QZ'!E614</f>
        <v>0</v>
      </c>
      <c r="F18" s="244">
        <f>+'[1]Podklady QZ'!F614</f>
        <v>0</v>
      </c>
      <c r="G18" s="74">
        <f>+'[1]Podklady QZ'!G614</f>
        <v>0</v>
      </c>
      <c r="H18" s="244">
        <f>+'[1]Podklady QZ'!H614</f>
        <v>0</v>
      </c>
      <c r="I18" s="74">
        <f>+'[1]Podklady QZ'!I614</f>
        <v>0</v>
      </c>
      <c r="J18" s="130"/>
      <c r="K18" s="305"/>
      <c r="L18" s="130"/>
      <c r="M18" s="304"/>
    </row>
    <row r="19" spans="1:13" x14ac:dyDescent="0.2">
      <c r="A19" s="58" t="s">
        <v>38</v>
      </c>
      <c r="B19" s="226">
        <f>+'[1]Podklady QZ'!B615</f>
        <v>0</v>
      </c>
      <c r="C19" s="243">
        <f>+'[1]Podklady QZ'!C615</f>
        <v>0</v>
      </c>
      <c r="D19" s="244">
        <f>+'[1]Podklady QZ'!D615</f>
        <v>0</v>
      </c>
      <c r="E19" s="243">
        <f>+'[1]Podklady QZ'!E615</f>
        <v>0</v>
      </c>
      <c r="F19" s="244">
        <f>+'[1]Podklady QZ'!F615</f>
        <v>0</v>
      </c>
      <c r="G19" s="74">
        <f>+'[1]Podklady QZ'!G615</f>
        <v>0</v>
      </c>
      <c r="H19" s="244">
        <f>+'[1]Podklady QZ'!H615</f>
        <v>0</v>
      </c>
      <c r="I19" s="74">
        <f>+'[1]Podklady QZ'!I615</f>
        <v>0</v>
      </c>
      <c r="J19" s="130"/>
      <c r="K19" s="305"/>
      <c r="L19" s="130"/>
      <c r="M19" s="304"/>
    </row>
    <row r="20" spans="1:13" x14ac:dyDescent="0.2">
      <c r="A20" s="58" t="s">
        <v>37</v>
      </c>
      <c r="B20" s="226">
        <f>+'[1]Podklady QZ'!B616</f>
        <v>31751.017</v>
      </c>
      <c r="C20" s="243">
        <f>+'[1]Podklady QZ'!C616</f>
        <v>0.12579907437812074</v>
      </c>
      <c r="D20" s="244">
        <f>+'[1]Podklady QZ'!D616</f>
        <v>30005.548999999999</v>
      </c>
      <c r="E20" s="243">
        <f>+'[1]Podklady QZ'!E616</f>
        <v>0.1368211847717947</v>
      </c>
      <c r="F20" s="244">
        <f>+'[1]Podklady QZ'!F616</f>
        <v>34816.887000000002</v>
      </c>
      <c r="G20" s="74">
        <f>+'[1]Podklady QZ'!G616</f>
        <v>0.12378712584072442</v>
      </c>
      <c r="H20" s="244">
        <f>+'[1]Podklady QZ'!H616</f>
        <v>96573.453000000009</v>
      </c>
      <c r="I20" s="74">
        <f>+'[1]Podklady QZ'!I616</f>
        <v>0.12825777600112059</v>
      </c>
      <c r="J20" s="130"/>
      <c r="K20" s="305"/>
      <c r="L20" s="130"/>
      <c r="M20" s="304"/>
    </row>
    <row r="21" spans="1:13" x14ac:dyDescent="0.2">
      <c r="A21" s="58" t="s">
        <v>36</v>
      </c>
      <c r="B21" s="226">
        <f>+'[1]Podklady QZ'!B617</f>
        <v>365</v>
      </c>
      <c r="C21" s="243">
        <f>+'[1]Podklady QZ'!C617</f>
        <v>1.0912616855776884E-3</v>
      </c>
      <c r="D21" s="244">
        <f>+'[1]Podklady QZ'!D617</f>
        <v>30</v>
      </c>
      <c r="E21" s="243">
        <f>+'[1]Podklady QZ'!E617</f>
        <v>8.3234193085948648E-5</v>
      </c>
      <c r="F21" s="244">
        <f>+'[1]Podklady QZ'!F617</f>
        <v>30</v>
      </c>
      <c r="G21" s="74">
        <f>+'[1]Podklady QZ'!G617</f>
        <v>6.5602186921500766E-5</v>
      </c>
      <c r="H21" s="244">
        <f>+'[1]Podklady QZ'!H617</f>
        <v>425</v>
      </c>
      <c r="I21" s="74">
        <f>+'[1]Podklady QZ'!I617</f>
        <v>3.6885769989029497E-4</v>
      </c>
      <c r="J21" s="130"/>
      <c r="K21" s="305"/>
      <c r="L21" s="130"/>
      <c r="M21" s="304"/>
    </row>
    <row r="22" spans="1:13" x14ac:dyDescent="0.2">
      <c r="A22" s="58" t="s">
        <v>3</v>
      </c>
      <c r="B22" s="226">
        <f>+'[1]Podklady QZ'!B618</f>
        <v>0</v>
      </c>
      <c r="C22" s="243">
        <f>+'[1]Podklady QZ'!C618</f>
        <v>0</v>
      </c>
      <c r="D22" s="244">
        <f>+'[1]Podklady QZ'!D618</f>
        <v>0</v>
      </c>
      <c r="E22" s="243">
        <f>+'[1]Podklady QZ'!E618</f>
        <v>0</v>
      </c>
      <c r="F22" s="244">
        <f>+'[1]Podklady QZ'!F618</f>
        <v>0</v>
      </c>
      <c r="G22" s="74">
        <f>+'[1]Podklady QZ'!G618</f>
        <v>0</v>
      </c>
      <c r="H22" s="244">
        <f>+'[1]Podklady QZ'!H618</f>
        <v>0</v>
      </c>
      <c r="I22" s="74">
        <f>+'[1]Podklady QZ'!I618</f>
        <v>0</v>
      </c>
      <c r="J22" s="130"/>
      <c r="K22" s="305"/>
      <c r="L22" s="130"/>
      <c r="M22" s="304"/>
    </row>
    <row r="23" spans="1:13" x14ac:dyDescent="0.2">
      <c r="A23" s="58" t="s">
        <v>35</v>
      </c>
      <c r="B23" s="226">
        <f>+'[1]Podklady QZ'!B619</f>
        <v>52.983000000000004</v>
      </c>
      <c r="C23" s="243">
        <f>+'[1]Podklady QZ'!C619</f>
        <v>9.1929568378851904E-3</v>
      </c>
      <c r="D23" s="244">
        <f>+'[1]Podklady QZ'!D619</f>
        <v>727.15099999999995</v>
      </c>
      <c r="E23" s="243">
        <f>+'[1]Podklady QZ'!E619</f>
        <v>8.237079391561436E-2</v>
      </c>
      <c r="F23" s="244">
        <f>+'[1]Podklady QZ'!F619</f>
        <v>791.31299999999999</v>
      </c>
      <c r="G23" s="74">
        <f>+'[1]Podklady QZ'!G619</f>
        <v>0.11287742993455131</v>
      </c>
      <c r="H23" s="244">
        <f>+'[1]Podklady QZ'!H619</f>
        <v>1571.4470000000001</v>
      </c>
      <c r="I23" s="74">
        <f>+'[1]Podklady QZ'!I619</f>
        <v>7.27468377899122E-2</v>
      </c>
      <c r="J23" s="130"/>
      <c r="K23" s="305"/>
      <c r="L23" s="130"/>
      <c r="M23" s="304"/>
    </row>
    <row r="24" spans="1:13" x14ac:dyDescent="0.2">
      <c r="A24" s="228" t="s">
        <v>34</v>
      </c>
      <c r="B24" s="229">
        <f>+'[1]Podklady QZ'!B620</f>
        <v>51645.731000000007</v>
      </c>
      <c r="C24" s="230">
        <f>+'[1]Podklady QZ'!C620</f>
        <v>3.4144873819180396E-2</v>
      </c>
      <c r="D24" s="231">
        <f>+'[1]Podklady QZ'!D620</f>
        <v>69432.183999999994</v>
      </c>
      <c r="E24" s="230">
        <f>+'[1]Podklady QZ'!E620</f>
        <v>2.8981476004013296E-2</v>
      </c>
      <c r="F24" s="231">
        <f>+'[1]Podklady QZ'!F620</f>
        <v>78471.216</v>
      </c>
      <c r="G24" s="230">
        <f>+'[1]Podklady QZ'!G620</f>
        <v>2.6122568256010018E-2</v>
      </c>
      <c r="H24" s="231">
        <f>+'[1]Podklady QZ'!H620</f>
        <v>199549.13099999999</v>
      </c>
      <c r="I24" s="230">
        <f>+'[1]Podklady QZ'!I620</f>
        <v>2.8868897783431449E-2</v>
      </c>
      <c r="J24" s="130"/>
      <c r="K24" s="305"/>
      <c r="L24" s="130"/>
      <c r="M24" s="176"/>
    </row>
    <row r="25" spans="1:13" ht="13.5" customHeight="1" x14ac:dyDescent="0.2">
      <c r="A25" s="307" t="s">
        <v>212</v>
      </c>
      <c r="B25" s="214">
        <f>+'[1]Podklady QZ'!B621</f>
        <v>246897.48199999999</v>
      </c>
      <c r="C25" s="201">
        <f>+'[1]Podklady QZ'!C621</f>
        <v>5.127127297970429E-2</v>
      </c>
      <c r="D25" s="64">
        <f>+'[1]Podklady QZ'!D621</f>
        <v>404086.09793165117</v>
      </c>
      <c r="E25" s="201">
        <f>+'[1]Podklady QZ'!E621</f>
        <v>5.6764437617622579E-2</v>
      </c>
      <c r="F25" s="64">
        <f>+'[1]Podklady QZ'!F621</f>
        <v>487754.30599999998</v>
      </c>
      <c r="G25" s="201">
        <f>+'[1]Podklady QZ'!G621</f>
        <v>5.4932338046322388E-2</v>
      </c>
      <c r="H25" s="64">
        <f>+'[1]Podklady QZ'!H621</f>
        <v>1138737.8859316511</v>
      </c>
      <c r="I25" s="201">
        <f>+'[1]Podklady QZ'!I621</f>
        <v>5.4711910579924777E-2</v>
      </c>
      <c r="J25" s="130"/>
      <c r="K25" s="130"/>
      <c r="L25" s="130"/>
      <c r="M25" s="130"/>
    </row>
    <row r="26" spans="1:13" ht="12.75" customHeight="1" x14ac:dyDescent="0.2">
      <c r="A26" s="58" t="s">
        <v>29</v>
      </c>
      <c r="B26" s="226">
        <f>+'[1]Podklady QZ'!B622</f>
        <v>17494.517</v>
      </c>
      <c r="C26" s="74">
        <f>+'[1]Podklady QZ'!C622</f>
        <v>1.1300732123883899E-2</v>
      </c>
      <c r="D26" s="34">
        <f>+'[1]Podklady QZ'!D622</f>
        <v>62391.648610471304</v>
      </c>
      <c r="E26" s="74">
        <f>+'[1]Podklady QZ'!E622</f>
        <v>3.0315396142335964E-2</v>
      </c>
      <c r="F26" s="34">
        <f>+'[1]Podklady QZ'!F622</f>
        <v>61289.337999999996</v>
      </c>
      <c r="G26" s="74">
        <f>+'[1]Podklady QZ'!G622</f>
        <v>2.6666296017536756E-2</v>
      </c>
      <c r="H26" s="34">
        <f>+'[1]Podklady QZ'!H622</f>
        <v>141175.50361047129</v>
      </c>
      <c r="I26" s="74">
        <f>+'[1]Podklady QZ'!I622</f>
        <v>2.3909597618486263E-2</v>
      </c>
      <c r="J26" s="130"/>
      <c r="K26" s="130"/>
      <c r="L26" s="130"/>
      <c r="M26" s="130"/>
    </row>
    <row r="27" spans="1:13" ht="12.75" customHeight="1" x14ac:dyDescent="0.2">
      <c r="A27" s="58" t="s">
        <v>0</v>
      </c>
      <c r="B27" s="226">
        <f>+'[1]Podklady QZ'!B623</f>
        <v>1420</v>
      </c>
      <c r="C27" s="243">
        <f>+'[1]Podklady QZ'!C623</f>
        <v>1.1171724183567447E-2</v>
      </c>
      <c r="D27" s="244">
        <f>+'[1]Podklady QZ'!D623</f>
        <v>1453</v>
      </c>
      <c r="E27" s="243">
        <f>+'[1]Podklady QZ'!E623</f>
        <v>7.2366420962662568E-3</v>
      </c>
      <c r="F27" s="244">
        <f>+'[1]Podklady QZ'!F623</f>
        <v>1399</v>
      </c>
      <c r="G27" s="74">
        <f>+'[1]Podklady QZ'!G623</f>
        <v>6.2549016756058918E-3</v>
      </c>
      <c r="H27" s="244">
        <f>+'[1]Podklady QZ'!H623</f>
        <v>4272</v>
      </c>
      <c r="I27" s="74">
        <f>+'[1]Podklady QZ'!I623</f>
        <v>7.7453754383908328E-3</v>
      </c>
      <c r="J27" s="130"/>
      <c r="K27" s="130"/>
      <c r="L27" s="130"/>
      <c r="M27" s="130"/>
    </row>
    <row r="28" spans="1:13" ht="12.75" customHeight="1" x14ac:dyDescent="0.2">
      <c r="A28" s="58" t="s">
        <v>1</v>
      </c>
      <c r="B28" s="226">
        <f>+'[1]Podklady QZ'!B624</f>
        <v>299</v>
      </c>
      <c r="C28" s="243">
        <f>+'[1]Podklady QZ'!C624</f>
        <v>7.7051650298173143E-3</v>
      </c>
      <c r="D28" s="244">
        <f>+'[1]Podklady QZ'!D624</f>
        <v>474.78</v>
      </c>
      <c r="E28" s="243">
        <f>+'[1]Podklady QZ'!E624</f>
        <v>7.1158890227062789E-3</v>
      </c>
      <c r="F28" s="244">
        <f>+'[1]Podklady QZ'!F624</f>
        <v>568.78</v>
      </c>
      <c r="G28" s="74">
        <f>+'[1]Podklady QZ'!G624</f>
        <v>6.4841491577748243E-3</v>
      </c>
      <c r="H28" s="244">
        <f>+'[1]Podklady QZ'!H624</f>
        <v>1342.56</v>
      </c>
      <c r="I28" s="74">
        <f>+'[1]Podklady QZ'!I624</f>
        <v>6.9474583250303916E-3</v>
      </c>
      <c r="J28" s="130"/>
      <c r="K28" s="130"/>
      <c r="L28" s="130"/>
      <c r="M28" s="130"/>
    </row>
    <row r="29" spans="1:13" ht="12.75" customHeight="1" x14ac:dyDescent="0.2">
      <c r="A29" s="58" t="s">
        <v>2</v>
      </c>
      <c r="B29" s="226">
        <f>+'[1]Podklady QZ'!B625</f>
        <v>178.95</v>
      </c>
      <c r="C29" s="243">
        <f>+'[1]Podklady QZ'!C625</f>
        <v>6.3193803158101049E-3</v>
      </c>
      <c r="D29" s="244">
        <f>+'[1]Podklady QZ'!D625</f>
        <v>382.88</v>
      </c>
      <c r="E29" s="243">
        <f>+'[1]Podklady QZ'!E625</f>
        <v>8.1664232075209734E-3</v>
      </c>
      <c r="F29" s="244">
        <f>+'[1]Podklady QZ'!F625</f>
        <v>477.04</v>
      </c>
      <c r="G29" s="74">
        <f>+'[1]Podklady QZ'!G625</f>
        <v>9.2588658677317144E-3</v>
      </c>
      <c r="H29" s="244">
        <f>+'[1]Podklady QZ'!H625</f>
        <v>1038.8699999999999</v>
      </c>
      <c r="I29" s="74">
        <f>+'[1]Podklady QZ'!I625</f>
        <v>8.1978414615567572E-3</v>
      </c>
      <c r="J29" s="130"/>
      <c r="K29" s="130"/>
      <c r="L29" s="130"/>
    </row>
    <row r="30" spans="1:13" x14ac:dyDescent="0.2">
      <c r="A30" s="58" t="s">
        <v>6</v>
      </c>
      <c r="B30" s="226">
        <f>+'[1]Podklady QZ'!B626</f>
        <v>2594.92</v>
      </c>
      <c r="C30" s="243">
        <f>+'[1]Podklady QZ'!C626</f>
        <v>0.15033650053922934</v>
      </c>
      <c r="D30" s="244">
        <f>+'[1]Podklady QZ'!D626</f>
        <v>3853.3200000000006</v>
      </c>
      <c r="E30" s="243">
        <f>+'[1]Podklady QZ'!E626</f>
        <v>0.19138378604861017</v>
      </c>
      <c r="F30" s="244">
        <f>+'[1]Podklady QZ'!F626</f>
        <v>4763.6400000000003</v>
      </c>
      <c r="G30" s="74">
        <f>+'[1]Podklady QZ'!G626</f>
        <v>0.18484549004810813</v>
      </c>
      <c r="H30" s="244">
        <f>+'[1]Podklady QZ'!H626</f>
        <v>11211.880000000001</v>
      </c>
      <c r="I30" s="74">
        <f>+'[1]Podklady QZ'!I626</f>
        <v>0.17749958727579676</v>
      </c>
      <c r="J30" s="130"/>
      <c r="K30" s="130"/>
      <c r="L30" s="130"/>
    </row>
    <row r="31" spans="1:13" x14ac:dyDescent="0.2">
      <c r="A31" s="58" t="s">
        <v>28</v>
      </c>
      <c r="B31" s="226">
        <f>+'[1]Podklady QZ'!B627</f>
        <v>122424.74299999999</v>
      </c>
      <c r="C31" s="243">
        <f>+'[1]Podklady QZ'!C627</f>
        <v>6.6168220704878836E-2</v>
      </c>
      <c r="D31" s="244">
        <f>+'[1]Podklady QZ'!D627</f>
        <v>202631.07352391383</v>
      </c>
      <c r="E31" s="243">
        <f>+'[1]Podklady QZ'!E627</f>
        <v>7.1286243332013374E-2</v>
      </c>
      <c r="F31" s="244">
        <f>+'[1]Podklady QZ'!F627</f>
        <v>257670.71600000001</v>
      </c>
      <c r="G31" s="74">
        <f>+'[1]Podklady QZ'!G627</f>
        <v>6.9025185783976789E-2</v>
      </c>
      <c r="H31" s="244">
        <f>+'[1]Podklady QZ'!H627</f>
        <v>582726.53252391377</v>
      </c>
      <c r="I31" s="74">
        <f>+'[1]Podklady QZ'!I627</f>
        <v>6.9160614779623278E-2</v>
      </c>
      <c r="J31" s="130"/>
      <c r="K31" s="130"/>
      <c r="L31" s="130"/>
    </row>
    <row r="32" spans="1:13" x14ac:dyDescent="0.2">
      <c r="A32" s="58" t="s">
        <v>5</v>
      </c>
      <c r="B32" s="226">
        <f>+'[1]Podklady QZ'!B628</f>
        <v>101153.13199999998</v>
      </c>
      <c r="C32" s="243">
        <f>+'[1]Podklady QZ'!C628</f>
        <v>9.217718362557091E-2</v>
      </c>
      <c r="D32" s="244">
        <f>+'[1]Podklady QZ'!D628</f>
        <v>131139.05979726603</v>
      </c>
      <c r="E32" s="243">
        <f>+'[1]Podklady QZ'!E628</f>
        <v>7.6881155395528089E-2</v>
      </c>
      <c r="F32" s="244">
        <f>+'[1]Podklady QZ'!F628</f>
        <v>159298.98799999998</v>
      </c>
      <c r="G32" s="74">
        <f>+'[1]Podklady QZ'!G628</f>
        <v>7.1574871612855404E-2</v>
      </c>
      <c r="H32" s="244">
        <f>+'[1]Podklady QZ'!H628</f>
        <v>391591.17979726603</v>
      </c>
      <c r="I32" s="74">
        <f>+'[1]Podklady QZ'!I628</f>
        <v>7.7870607935068253E-2</v>
      </c>
      <c r="J32" s="130"/>
      <c r="K32" s="130"/>
      <c r="L32" s="130"/>
    </row>
    <row r="33" spans="1:12" ht="12.75" thickBot="1" x14ac:dyDescent="0.25">
      <c r="A33" s="59" t="s">
        <v>3</v>
      </c>
      <c r="B33" s="227">
        <f>+'[1]Podklady QZ'!B629</f>
        <v>1332.22</v>
      </c>
      <c r="C33" s="75">
        <f>+'[1]Podklady QZ'!C629</f>
        <v>1.2295052615980972E-2</v>
      </c>
      <c r="D33" s="44">
        <f>+'[1]Podklady QZ'!D629</f>
        <v>1760.336</v>
      </c>
      <c r="E33" s="75">
        <f>+'[1]Podklady QZ'!E629</f>
        <v>9.9004050196878322E-3</v>
      </c>
      <c r="F33" s="44">
        <f>+'[1]Podklady QZ'!F629</f>
        <v>2286.8040000000001</v>
      </c>
      <c r="G33" s="75">
        <f>+'[1]Podklady QZ'!G629</f>
        <v>9.7935155545876874E-3</v>
      </c>
      <c r="H33" s="44">
        <f>+'[1]Podklady QZ'!H629</f>
        <v>5379.3600000000006</v>
      </c>
      <c r="I33" s="75">
        <f>+'[1]Podklady QZ'!I629</f>
        <v>1.035168262614254E-2</v>
      </c>
      <c r="J33" s="130"/>
      <c r="K33" s="130"/>
      <c r="L33" s="130"/>
    </row>
    <row r="34" spans="1:12" ht="15" customHeight="1" x14ac:dyDescent="0.2">
      <c r="A34" s="308" t="s">
        <v>267</v>
      </c>
      <c r="B34" s="308"/>
      <c r="C34" s="308"/>
      <c r="D34" s="308"/>
      <c r="E34" s="309"/>
      <c r="F34" s="14"/>
      <c r="H34" s="13"/>
      <c r="I34" s="4" t="s">
        <v>87</v>
      </c>
    </row>
    <row r="35" spans="1:12" x14ac:dyDescent="0.2">
      <c r="A35" s="121"/>
      <c r="B35" s="121"/>
      <c r="C35" s="121"/>
      <c r="D35" s="121"/>
    </row>
    <row r="36" spans="1:12" x14ac:dyDescent="0.2">
      <c r="B36" s="130"/>
      <c r="D36" s="130"/>
      <c r="F36" s="130"/>
      <c r="G36" s="187" t="s">
        <v>192</v>
      </c>
      <c r="H36" s="232">
        <f>+'[1]Podklady QZ'!L598</f>
        <v>2.9381182265614737E-2</v>
      </c>
    </row>
    <row r="37" spans="1:12" x14ac:dyDescent="0.2">
      <c r="B37" s="130"/>
      <c r="C37" s="130"/>
      <c r="D37" s="130"/>
      <c r="E37" s="130"/>
      <c r="F37" s="130"/>
      <c r="G37" s="187" t="s">
        <v>190</v>
      </c>
      <c r="H37" s="232">
        <f>+'[1]Podklady QZ'!L599</f>
        <v>3.6435982672900331E-2</v>
      </c>
    </row>
    <row r="38" spans="1:12" x14ac:dyDescent="0.2">
      <c r="B38" s="130"/>
      <c r="C38" s="130"/>
      <c r="D38" s="130"/>
      <c r="E38" s="130"/>
      <c r="F38" s="130"/>
      <c r="G38" s="187" t="s">
        <v>191</v>
      </c>
      <c r="H38" s="232">
        <f>+'[1]Podklady QZ'!L600</f>
        <v>4.6887582215204338E-2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{D614D376-65AE-4FB3-9FC3-64065A01CC2A}</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{D110F2C6-5147-4394-BD26-BB084F0286C8}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D614D376-65AE-4FB3-9FC3-64065A01CC2A}">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D110F2C6-5147-4394-BD26-BB084F0286C8}">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zoomScaleNormal="100" workbookViewId="0">
      <selection activeCell="O17" sqref="O17"/>
    </sheetView>
  </sheetViews>
  <sheetFormatPr defaultRowHeight="12" x14ac:dyDescent="0.2"/>
  <cols>
    <col min="1" max="1" width="42.85546875" style="125" customWidth="1"/>
    <col min="2" max="9" width="11.42578125" style="125" customWidth="1"/>
    <col min="10" max="10" width="10.7109375" style="125" customWidth="1"/>
    <col min="11" max="11" width="8" style="125" customWidth="1"/>
    <col min="12" max="12" width="10.7109375" style="125" customWidth="1"/>
    <col min="13" max="13" width="8" style="125" customWidth="1"/>
    <col min="14" max="26" width="9.140625" style="125" customWidth="1"/>
    <col min="27" max="16384" width="9.140625" style="125"/>
  </cols>
  <sheetData>
    <row r="1" spans="1:15" ht="18.75" x14ac:dyDescent="0.3">
      <c r="A1" s="167" t="s">
        <v>219</v>
      </c>
      <c r="I1" s="113" t="str">
        <f>Obsah!$A$1</f>
        <v>IV. čtvrtletí 2018</v>
      </c>
    </row>
    <row r="2" spans="1:15" ht="18.75" x14ac:dyDescent="0.3">
      <c r="A2" s="167"/>
      <c r="B2" s="181" t="str">
        <f>+B4</f>
        <v>Říjen</v>
      </c>
      <c r="C2" s="181" t="str">
        <f>+D4</f>
        <v>Listopad</v>
      </c>
      <c r="D2" s="181" t="str">
        <f>+F4</f>
        <v>Prosinec</v>
      </c>
      <c r="I2" s="300"/>
    </row>
    <row r="3" spans="1:15" ht="7.5" customHeight="1" x14ac:dyDescent="0.2"/>
    <row r="4" spans="1:15" x14ac:dyDescent="0.2">
      <c r="A4" s="26"/>
      <c r="B4" s="368" t="str">
        <f>'[1]Podklady QZ'!B250:C250</f>
        <v>Říjen</v>
      </c>
      <c r="C4" s="370"/>
      <c r="D4" s="368" t="str">
        <f>'[1]Podklady QZ'!D250:E250</f>
        <v>Listopad</v>
      </c>
      <c r="E4" s="370"/>
      <c r="F4" s="368" t="str">
        <f>'[1]Podklady QZ'!F250:G250</f>
        <v>Prosinec</v>
      </c>
      <c r="G4" s="369"/>
      <c r="H4" s="368" t="s">
        <v>7</v>
      </c>
      <c r="I4" s="369"/>
      <c r="M4" s="39"/>
      <c r="N4" s="91"/>
    </row>
    <row r="5" spans="1:15" x14ac:dyDescent="0.2">
      <c r="A5" s="24"/>
      <c r="B5" s="61" t="s">
        <v>53</v>
      </c>
      <c r="C5" s="61" t="s">
        <v>52</v>
      </c>
      <c r="D5" s="61" t="s">
        <v>53</v>
      </c>
      <c r="E5" s="61" t="s">
        <v>52</v>
      </c>
      <c r="F5" s="61" t="s">
        <v>53</v>
      </c>
      <c r="G5" s="311" t="s">
        <v>52</v>
      </c>
      <c r="H5" s="61" t="s">
        <v>53</v>
      </c>
      <c r="I5" s="311" t="s">
        <v>52</v>
      </c>
      <c r="J5" s="301"/>
      <c r="K5" s="301"/>
      <c r="L5" s="301"/>
      <c r="M5" s="301"/>
      <c r="N5" s="91"/>
    </row>
    <row r="6" spans="1:15" ht="13.5" x14ac:dyDescent="0.2">
      <c r="A6" s="306" t="s">
        <v>107</v>
      </c>
      <c r="B6" s="225">
        <f>+'[1]Podklady QZ'!B672</f>
        <v>10805.585999999996</v>
      </c>
      <c r="C6" s="202">
        <f>+'[1]Podklady QZ'!C672</f>
        <v>0.2535646100445868</v>
      </c>
      <c r="D6" s="203">
        <f>+'[1]Podklady QZ'!D672</f>
        <v>10807.338999999996</v>
      </c>
      <c r="E6" s="202">
        <f>+'[1]Podklady QZ'!E672</f>
        <v>0.25346940165964826</v>
      </c>
      <c r="F6" s="203">
        <f>+'[1]Podklady QZ'!F672</f>
        <v>10804.129999999996</v>
      </c>
      <c r="G6" s="202">
        <f>+'[1]Podklady QZ'!G672</f>
        <v>0.25338129446123919</v>
      </c>
      <c r="H6" s="203">
        <f>+'[1]Podklady QZ'!H672</f>
        <v>10804.129999999996</v>
      </c>
      <c r="I6" s="202">
        <f>+'[1]Podklady QZ'!I672</f>
        <v>0.25338129446123919</v>
      </c>
      <c r="J6" s="302"/>
      <c r="K6" s="303"/>
      <c r="L6" s="302"/>
      <c r="M6" s="303"/>
      <c r="N6" s="2"/>
    </row>
    <row r="7" spans="1:15" x14ac:dyDescent="0.2">
      <c r="A7" s="307" t="s">
        <v>106</v>
      </c>
      <c r="B7" s="225">
        <f>+'[1]Podklady QZ'!B673</f>
        <v>1882168.7109999997</v>
      </c>
      <c r="C7" s="202">
        <f>+'[1]Podklady QZ'!C673</f>
        <v>0.1446910882304927</v>
      </c>
      <c r="D7" s="203">
        <f>+'[1]Podklady QZ'!D673</f>
        <v>2629374.2090000003</v>
      </c>
      <c r="E7" s="202">
        <f>+'[1]Podklady QZ'!E673</f>
        <v>0.15832665483088412</v>
      </c>
      <c r="F7" s="203">
        <f>+'[1]Podklady QZ'!F673</f>
        <v>3266746.8820000007</v>
      </c>
      <c r="G7" s="202">
        <f>+'[1]Podklady QZ'!G673</f>
        <v>0.16367911944754002</v>
      </c>
      <c r="H7" s="203">
        <f>+'[1]Podklady QZ'!H673</f>
        <v>7778289.8020000011</v>
      </c>
      <c r="I7" s="202">
        <f>+'[1]Podklady QZ'!I673</f>
        <v>0.15690355681888835</v>
      </c>
      <c r="J7" s="302"/>
      <c r="K7" s="302"/>
      <c r="L7" s="302"/>
      <c r="M7" s="303"/>
      <c r="N7" s="2"/>
    </row>
    <row r="8" spans="1:15" x14ac:dyDescent="0.2">
      <c r="A8" s="307" t="s">
        <v>194</v>
      </c>
      <c r="B8" s="214">
        <f>+'[1]Podklady QZ'!B674</f>
        <v>928284.05700000003</v>
      </c>
      <c r="C8" s="201">
        <f>+'[1]Podklady QZ'!C674</f>
        <v>0.13817519932543348</v>
      </c>
      <c r="D8" s="64">
        <f>+'[1]Podklady QZ'!D674</f>
        <v>1315178.2490000001</v>
      </c>
      <c r="E8" s="201">
        <f>+'[1]Podklady QZ'!E674</f>
        <v>0.13490272422151889</v>
      </c>
      <c r="F8" s="64">
        <f>+'[1]Podklady QZ'!F674</f>
        <v>1568255.5830000001</v>
      </c>
      <c r="G8" s="201">
        <f>+'[1]Podklady QZ'!G674</f>
        <v>0.12898241340742819</v>
      </c>
      <c r="H8" s="64">
        <f>+'[1]Podklady QZ'!H674</f>
        <v>3811717.889</v>
      </c>
      <c r="I8" s="201">
        <f>+'[1]Podklady QZ'!I674</f>
        <v>0.13315612190449042</v>
      </c>
      <c r="J8" s="130"/>
      <c r="K8" s="130"/>
      <c r="L8" s="130"/>
      <c r="M8" s="304"/>
      <c r="N8" s="176"/>
      <c r="O8" s="176"/>
    </row>
    <row r="9" spans="1:15" x14ac:dyDescent="0.2">
      <c r="A9" s="58" t="s">
        <v>44</v>
      </c>
      <c r="B9" s="226">
        <f>+'[1]Podklady QZ'!B675</f>
        <v>30977.26</v>
      </c>
      <c r="C9" s="74">
        <f>+'[1]Podklady QZ'!C675</f>
        <v>7.4163449973430828E-2</v>
      </c>
      <c r="D9" s="34">
        <f>+'[1]Podklady QZ'!D675</f>
        <v>78215.929999999993</v>
      </c>
      <c r="E9" s="74">
        <f>+'[1]Podklady QZ'!E675</f>
        <v>0.13015729545531657</v>
      </c>
      <c r="F9" s="34">
        <f>+'[1]Podklady QZ'!F675</f>
        <v>103959.75000000001</v>
      </c>
      <c r="G9" s="74">
        <f>+'[1]Podklady QZ'!G675</f>
        <v>0.14228271947635801</v>
      </c>
      <c r="H9" s="34">
        <f>+'[1]Podklady QZ'!H675</f>
        <v>213152.94</v>
      </c>
      <c r="I9" s="74">
        <f>+'[1]Podklady QZ'!I675</f>
        <v>0.121851874616785</v>
      </c>
      <c r="J9" s="130"/>
      <c r="K9" s="305"/>
      <c r="L9" s="130"/>
      <c r="M9" s="304"/>
    </row>
    <row r="10" spans="1:15" x14ac:dyDescent="0.2">
      <c r="A10" s="58" t="s">
        <v>43</v>
      </c>
      <c r="B10" s="226">
        <f>+'[1]Podklady QZ'!B676</f>
        <v>1326.12</v>
      </c>
      <c r="C10" s="243">
        <f>+'[1]Podklady QZ'!C676</f>
        <v>2.8478045478200823E-2</v>
      </c>
      <c r="D10" s="244">
        <f>+'[1]Podklady QZ'!D676</f>
        <v>1638.14</v>
      </c>
      <c r="E10" s="243">
        <f>+'[1]Podklady QZ'!E676</f>
        <v>2.9530750863335602E-2</v>
      </c>
      <c r="F10" s="244">
        <f>+'[1]Podklady QZ'!F676</f>
        <v>2237.297</v>
      </c>
      <c r="G10" s="74">
        <f>+'[1]Podklady QZ'!G676</f>
        <v>3.424086673815737E-2</v>
      </c>
      <c r="H10" s="244">
        <f>+'[1]Podklady QZ'!H676</f>
        <v>5201.5570000000007</v>
      </c>
      <c r="I10" s="74">
        <f>+'[1]Podklady QZ'!I676</f>
        <v>3.1076575349575388E-2</v>
      </c>
      <c r="J10" s="130"/>
      <c r="K10" s="305"/>
      <c r="L10" s="130"/>
      <c r="M10" s="304"/>
    </row>
    <row r="11" spans="1:15" x14ac:dyDescent="0.2">
      <c r="A11" s="58" t="s">
        <v>42</v>
      </c>
      <c r="B11" s="226">
        <f>+'[1]Podklady QZ'!B677</f>
        <v>0</v>
      </c>
      <c r="C11" s="243">
        <f>+'[1]Podklady QZ'!C677</f>
        <v>0</v>
      </c>
      <c r="D11" s="244">
        <f>+'[1]Podklady QZ'!D677</f>
        <v>0</v>
      </c>
      <c r="E11" s="243">
        <f>+'[1]Podklady QZ'!E677</f>
        <v>0</v>
      </c>
      <c r="F11" s="244">
        <f>+'[1]Podklady QZ'!F677</f>
        <v>0</v>
      </c>
      <c r="G11" s="74">
        <f>+'[1]Podklady QZ'!G677</f>
        <v>0</v>
      </c>
      <c r="H11" s="244">
        <f>+'[1]Podklady QZ'!H677</f>
        <v>0</v>
      </c>
      <c r="I11" s="74">
        <f>+'[1]Podklady QZ'!I677</f>
        <v>0</v>
      </c>
      <c r="J11" s="130"/>
      <c r="K11" s="305"/>
      <c r="L11" s="130"/>
      <c r="M11" s="304"/>
    </row>
    <row r="12" spans="1:15" x14ac:dyDescent="0.2">
      <c r="A12" s="58" t="s">
        <v>70</v>
      </c>
      <c r="B12" s="226">
        <f>+'[1]Podklady QZ'!B678</f>
        <v>0</v>
      </c>
      <c r="C12" s="243">
        <f>+'[1]Podklady QZ'!C678</f>
        <v>0</v>
      </c>
      <c r="D12" s="244">
        <f>+'[1]Podklady QZ'!D678</f>
        <v>0</v>
      </c>
      <c r="E12" s="243">
        <f>+'[1]Podklady QZ'!E678</f>
        <v>0</v>
      </c>
      <c r="F12" s="244">
        <f>+'[1]Podklady QZ'!F678</f>
        <v>0</v>
      </c>
      <c r="G12" s="74">
        <f>+'[1]Podklady QZ'!G678</f>
        <v>0</v>
      </c>
      <c r="H12" s="244">
        <f>+'[1]Podklady QZ'!H678</f>
        <v>0</v>
      </c>
      <c r="I12" s="74">
        <f>+'[1]Podklady QZ'!I678</f>
        <v>0</v>
      </c>
      <c r="J12" s="130"/>
      <c r="K12" s="305"/>
      <c r="L12" s="130"/>
      <c r="M12" s="304"/>
    </row>
    <row r="13" spans="1:15" x14ac:dyDescent="0.2">
      <c r="A13" s="58" t="s">
        <v>71</v>
      </c>
      <c r="B13" s="226">
        <f>+'[1]Podklady QZ'!B679</f>
        <v>165.47</v>
      </c>
      <c r="C13" s="243">
        <f>+'[1]Podklady QZ'!C679</f>
        <v>0.2491245185981458</v>
      </c>
      <c r="D13" s="244">
        <f>+'[1]Podklady QZ'!D679</f>
        <v>289.96000000000004</v>
      </c>
      <c r="E13" s="243">
        <f>+'[1]Podklady QZ'!E679</f>
        <v>0.35464905081598885</v>
      </c>
      <c r="F13" s="244">
        <f>+'[1]Podklady QZ'!F679</f>
        <v>648.12</v>
      </c>
      <c r="G13" s="74">
        <f>+'[1]Podklady QZ'!G679</f>
        <v>0.55773176004075509</v>
      </c>
      <c r="H13" s="244">
        <f>+'[1]Podklady QZ'!H679</f>
        <v>1103.5500000000002</v>
      </c>
      <c r="I13" s="74">
        <f>+'[1]Podklady QZ'!I679</f>
        <v>0.41739996754753561</v>
      </c>
      <c r="J13" s="130"/>
      <c r="K13" s="305"/>
      <c r="L13" s="130"/>
      <c r="M13" s="304"/>
    </row>
    <row r="14" spans="1:15" x14ac:dyDescent="0.2">
      <c r="A14" s="58" t="s">
        <v>72</v>
      </c>
      <c r="B14" s="226">
        <f>+'[1]Podklady QZ'!B680</f>
        <v>6.92</v>
      </c>
      <c r="C14" s="243">
        <f>+'[1]Podklady QZ'!C680</f>
        <v>0.19372900335946247</v>
      </c>
      <c r="D14" s="244">
        <f>+'[1]Podklady QZ'!D680</f>
        <v>1.55</v>
      </c>
      <c r="E14" s="243">
        <f>+'[1]Podklady QZ'!E680</f>
        <v>0.20261437908496735</v>
      </c>
      <c r="F14" s="244">
        <f>+'[1]Podklady QZ'!F680</f>
        <v>1.1200000000000001</v>
      </c>
      <c r="G14" s="74">
        <f>+'[1]Podklady QZ'!G680</f>
        <v>0.19243986254295534</v>
      </c>
      <c r="H14" s="244">
        <f>+'[1]Podklady QZ'!H680</f>
        <v>9.59</v>
      </c>
      <c r="I14" s="74">
        <f>+'[1]Podklady QZ'!I680</f>
        <v>0.194958324862777</v>
      </c>
      <c r="J14" s="130"/>
      <c r="K14" s="305"/>
      <c r="L14" s="130"/>
      <c r="M14" s="304"/>
    </row>
    <row r="15" spans="1:15" x14ac:dyDescent="0.2">
      <c r="A15" s="58" t="s">
        <v>41</v>
      </c>
      <c r="B15" s="226">
        <f>+'[1]Podklady QZ'!B681</f>
        <v>813510.35199999996</v>
      </c>
      <c r="C15" s="243">
        <f>+'[1]Podklady QZ'!C681</f>
        <v>0.25089456684178502</v>
      </c>
      <c r="D15" s="244">
        <f>+'[1]Podklady QZ'!D681</f>
        <v>1093008.246</v>
      </c>
      <c r="E15" s="243">
        <f>+'[1]Podklady QZ'!E681</f>
        <v>0.23021090855908016</v>
      </c>
      <c r="F15" s="244">
        <f>+'[1]Podklady QZ'!F681</f>
        <v>1287975.4509999999</v>
      </c>
      <c r="G15" s="74">
        <f>+'[1]Podklady QZ'!G681</f>
        <v>0.22202958928374239</v>
      </c>
      <c r="H15" s="244">
        <f>+'[1]Podklady QZ'!H681</f>
        <v>3194494.0489999996</v>
      </c>
      <c r="I15" s="74">
        <f>+'[1]Podklady QZ'!I681</f>
        <v>0.23163256301350107</v>
      </c>
      <c r="J15" s="130"/>
      <c r="K15" s="305"/>
      <c r="L15" s="130"/>
      <c r="M15" s="304"/>
    </row>
    <row r="16" spans="1:15" x14ac:dyDescent="0.2">
      <c r="A16" s="58" t="s">
        <v>84</v>
      </c>
      <c r="B16" s="226">
        <f>+'[1]Podklady QZ'!B682</f>
        <v>0</v>
      </c>
      <c r="C16" s="243">
        <f>+'[1]Podklady QZ'!C682</f>
        <v>0</v>
      </c>
      <c r="D16" s="244">
        <f>+'[1]Podklady QZ'!D682</f>
        <v>0</v>
      </c>
      <c r="E16" s="243">
        <f>+'[1]Podklady QZ'!E682</f>
        <v>0</v>
      </c>
      <c r="F16" s="244">
        <f>+'[1]Podklady QZ'!F682</f>
        <v>0</v>
      </c>
      <c r="G16" s="74">
        <f>+'[1]Podklady QZ'!G682</f>
        <v>0</v>
      </c>
      <c r="H16" s="244">
        <f>+'[1]Podklady QZ'!H682</f>
        <v>0</v>
      </c>
      <c r="I16" s="74">
        <f>+'[1]Podklady QZ'!I682</f>
        <v>0</v>
      </c>
      <c r="J16" s="130"/>
      <c r="K16" s="305"/>
      <c r="L16" s="130"/>
      <c r="M16" s="304"/>
    </row>
    <row r="17" spans="1:13" x14ac:dyDescent="0.2">
      <c r="A17" s="58" t="s">
        <v>40</v>
      </c>
      <c r="B17" s="226">
        <f>+'[1]Podklady QZ'!B683</f>
        <v>0</v>
      </c>
      <c r="C17" s="243">
        <f>+'[1]Podklady QZ'!C683</f>
        <v>0</v>
      </c>
      <c r="D17" s="244">
        <f>+'[1]Podklady QZ'!D683</f>
        <v>0</v>
      </c>
      <c r="E17" s="243">
        <f>+'[1]Podklady QZ'!E683</f>
        <v>0</v>
      </c>
      <c r="F17" s="244">
        <f>+'[1]Podklady QZ'!F683</f>
        <v>0</v>
      </c>
      <c r="G17" s="74">
        <f>+'[1]Podklady QZ'!G683</f>
        <v>0</v>
      </c>
      <c r="H17" s="244">
        <f>+'[1]Podklady QZ'!H683</f>
        <v>0</v>
      </c>
      <c r="I17" s="74">
        <f>+'[1]Podklady QZ'!I683</f>
        <v>0</v>
      </c>
      <c r="J17" s="130"/>
      <c r="K17" s="305"/>
      <c r="L17" s="130"/>
      <c r="M17" s="304"/>
    </row>
    <row r="18" spans="1:13" x14ac:dyDescent="0.2">
      <c r="A18" s="58" t="s">
        <v>39</v>
      </c>
      <c r="B18" s="226">
        <f>+'[1]Podklady QZ'!B684</f>
        <v>454</v>
      </c>
      <c r="C18" s="243">
        <f>+'[1]Podklady QZ'!C684</f>
        <v>8.1617576960026795E-3</v>
      </c>
      <c r="D18" s="244">
        <f>+'[1]Podklady QZ'!D684</f>
        <v>884</v>
      </c>
      <c r="E18" s="243">
        <f>+'[1]Podklady QZ'!E684</f>
        <v>2.441471452749808E-2</v>
      </c>
      <c r="F18" s="244">
        <f>+'[1]Podklady QZ'!F684</f>
        <v>1312</v>
      </c>
      <c r="G18" s="74">
        <f>+'[1]Podklady QZ'!G684</f>
        <v>3.3228642005425538E-2</v>
      </c>
      <c r="H18" s="244">
        <f>+'[1]Podklady QZ'!H684</f>
        <v>2650</v>
      </c>
      <c r="I18" s="74">
        <f>+'[1]Podklady QZ'!I684</f>
        <v>2.0180181607165653E-2</v>
      </c>
      <c r="J18" s="130"/>
      <c r="K18" s="305"/>
      <c r="L18" s="130"/>
      <c r="M18" s="304"/>
    </row>
    <row r="19" spans="1:13" x14ac:dyDescent="0.2">
      <c r="A19" s="58" t="s">
        <v>38</v>
      </c>
      <c r="B19" s="226">
        <f>+'[1]Podklady QZ'!B685</f>
        <v>0</v>
      </c>
      <c r="C19" s="243">
        <f>+'[1]Podklady QZ'!C685</f>
        <v>0</v>
      </c>
      <c r="D19" s="244">
        <f>+'[1]Podklady QZ'!D685</f>
        <v>0</v>
      </c>
      <c r="E19" s="243">
        <f>+'[1]Podklady QZ'!E685</f>
        <v>0</v>
      </c>
      <c r="F19" s="244">
        <f>+'[1]Podklady QZ'!F685</f>
        <v>0</v>
      </c>
      <c r="G19" s="74">
        <f>+'[1]Podklady QZ'!G685</f>
        <v>0</v>
      </c>
      <c r="H19" s="244">
        <f>+'[1]Podklady QZ'!H685</f>
        <v>0</v>
      </c>
      <c r="I19" s="74">
        <f>+'[1]Podklady QZ'!I685</f>
        <v>0</v>
      </c>
      <c r="J19" s="130"/>
      <c r="K19" s="305"/>
      <c r="L19" s="130"/>
      <c r="M19" s="304"/>
    </row>
    <row r="20" spans="1:13" x14ac:dyDescent="0.2">
      <c r="A20" s="58" t="s">
        <v>37</v>
      </c>
      <c r="B20" s="226">
        <f>+'[1]Podklady QZ'!B686</f>
        <v>2051.4</v>
      </c>
      <c r="C20" s="243">
        <f>+'[1]Podklady QZ'!C686</f>
        <v>8.127746622392502E-3</v>
      </c>
      <c r="D20" s="244">
        <f>+'[1]Podklady QZ'!D686</f>
        <v>2051.4</v>
      </c>
      <c r="E20" s="243">
        <f>+'[1]Podklady QZ'!E686</f>
        <v>9.3541024175514895E-3</v>
      </c>
      <c r="F20" s="244">
        <f>+'[1]Podklady QZ'!F686</f>
        <v>1241.8599999999999</v>
      </c>
      <c r="G20" s="74">
        <f>+'[1]Podklady QZ'!G686</f>
        <v>4.4152792895172386E-3</v>
      </c>
      <c r="H20" s="244">
        <f>+'[1]Podklady QZ'!H686</f>
        <v>5344.66</v>
      </c>
      <c r="I20" s="74">
        <f>+'[1]Podklady QZ'!I686</f>
        <v>7.0981639755818724E-3</v>
      </c>
      <c r="J20" s="130"/>
      <c r="K20" s="305"/>
      <c r="L20" s="130"/>
      <c r="M20" s="304"/>
    </row>
    <row r="21" spans="1:13" x14ac:dyDescent="0.2">
      <c r="A21" s="58" t="s">
        <v>36</v>
      </c>
      <c r="B21" s="226">
        <f>+'[1]Podklady QZ'!B687</f>
        <v>0</v>
      </c>
      <c r="C21" s="243">
        <f>+'[1]Podklady QZ'!C687</f>
        <v>0</v>
      </c>
      <c r="D21" s="244">
        <f>+'[1]Podklady QZ'!D687</f>
        <v>0</v>
      </c>
      <c r="E21" s="243">
        <f>+'[1]Podklady QZ'!E687</f>
        <v>0</v>
      </c>
      <c r="F21" s="244">
        <f>+'[1]Podklady QZ'!F687</f>
        <v>35698</v>
      </c>
      <c r="G21" s="74">
        <f>+'[1]Podklady QZ'!G687</f>
        <v>7.8062228957457819E-2</v>
      </c>
      <c r="H21" s="244">
        <f>+'[1]Podklady QZ'!H687</f>
        <v>35698</v>
      </c>
      <c r="I21" s="74">
        <f>+'[1]Podklady QZ'!I687</f>
        <v>3.0982310989844119E-2</v>
      </c>
      <c r="J21" s="130"/>
      <c r="K21" s="305"/>
      <c r="L21" s="130"/>
      <c r="M21" s="304"/>
    </row>
    <row r="22" spans="1:13" x14ac:dyDescent="0.2">
      <c r="A22" s="58" t="s">
        <v>3</v>
      </c>
      <c r="B22" s="226">
        <f>+'[1]Podklady QZ'!B688</f>
        <v>0</v>
      </c>
      <c r="C22" s="243">
        <f>+'[1]Podklady QZ'!C688</f>
        <v>0</v>
      </c>
      <c r="D22" s="244">
        <f>+'[1]Podklady QZ'!D688</f>
        <v>0</v>
      </c>
      <c r="E22" s="243">
        <f>+'[1]Podklady QZ'!E688</f>
        <v>0</v>
      </c>
      <c r="F22" s="244">
        <f>+'[1]Podklady QZ'!F688</f>
        <v>0</v>
      </c>
      <c r="G22" s="74">
        <f>+'[1]Podklady QZ'!G688</f>
        <v>0</v>
      </c>
      <c r="H22" s="244">
        <f>+'[1]Podklady QZ'!H688</f>
        <v>0</v>
      </c>
      <c r="I22" s="74">
        <f>+'[1]Podklady QZ'!I688</f>
        <v>0</v>
      </c>
      <c r="J22" s="130"/>
      <c r="K22" s="305"/>
      <c r="L22" s="130"/>
      <c r="M22" s="304"/>
    </row>
    <row r="23" spans="1:13" x14ac:dyDescent="0.2">
      <c r="A23" s="58" t="s">
        <v>35</v>
      </c>
      <c r="B23" s="226">
        <f>+'[1]Podklady QZ'!B689</f>
        <v>2565.4620000000004</v>
      </c>
      <c r="C23" s="243">
        <f>+'[1]Podklady QZ'!C689</f>
        <v>0.44512733207320504</v>
      </c>
      <c r="D23" s="244">
        <f>+'[1]Podklady QZ'!D689</f>
        <v>1440.6920000000002</v>
      </c>
      <c r="E23" s="243">
        <f>+'[1]Podklady QZ'!E689</f>
        <v>0.16319986334045375</v>
      </c>
      <c r="F23" s="244">
        <f>+'[1]Podklady QZ'!F689</f>
        <v>1619.0139999999999</v>
      </c>
      <c r="G23" s="74">
        <f>+'[1]Podklady QZ'!G689</f>
        <v>0.2309454531241843</v>
      </c>
      <c r="H23" s="244">
        <f>+'[1]Podklady QZ'!H689</f>
        <v>5625.1680000000006</v>
      </c>
      <c r="I23" s="74">
        <f>+'[1]Podklady QZ'!I689</f>
        <v>0.26040533599733551</v>
      </c>
      <c r="J23" s="130"/>
      <c r="K23" s="305"/>
      <c r="L23" s="130"/>
      <c r="M23" s="304"/>
    </row>
    <row r="24" spans="1:13" x14ac:dyDescent="0.2">
      <c r="A24" s="228" t="s">
        <v>34</v>
      </c>
      <c r="B24" s="229">
        <f>+'[1]Podklady QZ'!B690</f>
        <v>77227.07299999996</v>
      </c>
      <c r="C24" s="230">
        <f>+'[1]Podklady QZ'!C690</f>
        <v>5.105763074608493E-2</v>
      </c>
      <c r="D24" s="231">
        <f>+'[1]Podklady QZ'!D690</f>
        <v>137648.33100000001</v>
      </c>
      <c r="E24" s="230">
        <f>+'[1]Podklady QZ'!E690</f>
        <v>5.7455369715418717E-2</v>
      </c>
      <c r="F24" s="231">
        <f>+'[1]Podklady QZ'!F690</f>
        <v>133562.97100000002</v>
      </c>
      <c r="G24" s="230">
        <f>+'[1]Podklady QZ'!G690</f>
        <v>4.4462262779552023E-2</v>
      </c>
      <c r="H24" s="231">
        <f>+'[1]Podklady QZ'!H690</f>
        <v>348438.375</v>
      </c>
      <c r="I24" s="230">
        <f>+'[1]Podklady QZ'!I690</f>
        <v>5.0408797980182413E-2</v>
      </c>
      <c r="J24" s="130"/>
      <c r="K24" s="305"/>
      <c r="L24" s="130"/>
      <c r="M24" s="176"/>
    </row>
    <row r="25" spans="1:13" ht="13.5" customHeight="1" x14ac:dyDescent="0.2">
      <c r="A25" s="307" t="s">
        <v>212</v>
      </c>
      <c r="B25" s="214">
        <f>+'[1]Podklady QZ'!B691</f>
        <v>305582.41700000002</v>
      </c>
      <c r="C25" s="201">
        <f>+'[1]Podklady QZ'!C691</f>
        <v>6.3457915378030597E-2</v>
      </c>
      <c r="D25" s="64">
        <f>+'[1]Podklady QZ'!D691</f>
        <v>463270.62900000002</v>
      </c>
      <c r="E25" s="201">
        <f>+'[1]Podklady QZ'!E691</f>
        <v>6.5078449505073813E-2</v>
      </c>
      <c r="F25" s="64">
        <f>+'[1]Podklady QZ'!F691</f>
        <v>521908.66299999983</v>
      </c>
      <c r="G25" s="201">
        <f>+'[1]Podklady QZ'!G691</f>
        <v>5.8778903133292155E-2</v>
      </c>
      <c r="H25" s="64">
        <f>+'[1]Podklady QZ'!H691</f>
        <v>1290761.7089999998</v>
      </c>
      <c r="I25" s="201">
        <f>+'[1]Podklady QZ'!I691</f>
        <v>6.201606188330297E-2</v>
      </c>
      <c r="J25" s="130"/>
      <c r="K25" s="130"/>
      <c r="L25" s="130"/>
      <c r="M25" s="130"/>
    </row>
    <row r="26" spans="1:13" ht="12.75" customHeight="1" x14ac:dyDescent="0.2">
      <c r="A26" s="58" t="s">
        <v>29</v>
      </c>
      <c r="B26" s="226">
        <f>+'[1]Podklady QZ'!B692</f>
        <v>192307.27799999999</v>
      </c>
      <c r="C26" s="74">
        <f>+'[1]Podklady QZ'!C692</f>
        <v>0.12422252264245255</v>
      </c>
      <c r="D26" s="34">
        <f>+'[1]Podklady QZ'!D692</f>
        <v>259697.08899999998</v>
      </c>
      <c r="E26" s="74">
        <f>+'[1]Podklady QZ'!E692</f>
        <v>0.12618387725573207</v>
      </c>
      <c r="F26" s="34">
        <f>+'[1]Podklady QZ'!F692</f>
        <v>288501.62599999993</v>
      </c>
      <c r="G26" s="74">
        <f>+'[1]Podklady QZ'!G692</f>
        <v>0.12552378621639995</v>
      </c>
      <c r="H26" s="34">
        <f>+'[1]Podklady QZ'!H692</f>
        <v>740505.9929999999</v>
      </c>
      <c r="I26" s="74">
        <f>+'[1]Podklady QZ'!I692</f>
        <v>0.12541269465246213</v>
      </c>
      <c r="J26" s="130"/>
      <c r="K26" s="130"/>
      <c r="L26" s="130"/>
      <c r="M26" s="130"/>
    </row>
    <row r="27" spans="1:13" ht="12.75" customHeight="1" x14ac:dyDescent="0.2">
      <c r="A27" s="58" t="s">
        <v>0</v>
      </c>
      <c r="B27" s="226">
        <f>+'[1]Podklady QZ'!B693</f>
        <v>19862.990000000002</v>
      </c>
      <c r="C27" s="243">
        <f>+'[1]Podklady QZ'!C693</f>
        <v>0.15627031390208335</v>
      </c>
      <c r="D27" s="244">
        <f>+'[1]Podklady QZ'!D693</f>
        <v>42768.09</v>
      </c>
      <c r="E27" s="243">
        <f>+'[1]Podklady QZ'!E693</f>
        <v>0.21300575393730484</v>
      </c>
      <c r="F27" s="244">
        <f>+'[1]Podklady QZ'!F693</f>
        <v>27505.23</v>
      </c>
      <c r="G27" s="74">
        <f>+'[1]Podklady QZ'!G693</f>
        <v>0.1229753461150289</v>
      </c>
      <c r="H27" s="244">
        <f>+'[1]Podklady QZ'!H693</f>
        <v>90136.31</v>
      </c>
      <c r="I27" s="74">
        <f>+'[1]Podklady QZ'!I693</f>
        <v>0.16342218201806696</v>
      </c>
      <c r="J27" s="130"/>
      <c r="K27" s="130"/>
      <c r="L27" s="130"/>
      <c r="M27" s="130"/>
    </row>
    <row r="28" spans="1:13" ht="12.75" customHeight="1" x14ac:dyDescent="0.2">
      <c r="A28" s="58" t="s">
        <v>1</v>
      </c>
      <c r="B28" s="226">
        <f>+'[1]Podklady QZ'!B694</f>
        <v>3473.32</v>
      </c>
      <c r="C28" s="243">
        <f>+'[1]Podklady QZ'!C694</f>
        <v>8.9506701676806272E-2</v>
      </c>
      <c r="D28" s="244">
        <f>+'[1]Podklady QZ'!D694</f>
        <v>5013.7529999999997</v>
      </c>
      <c r="E28" s="243">
        <f>+'[1]Podklady QZ'!E694</f>
        <v>7.5144930147143255E-2</v>
      </c>
      <c r="F28" s="244">
        <f>+'[1]Podklady QZ'!F694</f>
        <v>6000.7579999999998</v>
      </c>
      <c r="G28" s="74">
        <f>+'[1]Podklady QZ'!G694</f>
        <v>6.8409244227487842E-2</v>
      </c>
      <c r="H28" s="244">
        <f>+'[1]Podklady QZ'!H694</f>
        <v>14487.831</v>
      </c>
      <c r="I28" s="74">
        <f>+'[1]Podklady QZ'!I694</f>
        <v>7.4971399485001325E-2</v>
      </c>
      <c r="J28" s="130"/>
      <c r="K28" s="130"/>
      <c r="L28" s="130"/>
      <c r="M28" s="130"/>
    </row>
    <row r="29" spans="1:13" ht="12.75" customHeight="1" x14ac:dyDescent="0.2">
      <c r="A29" s="58" t="s">
        <v>2</v>
      </c>
      <c r="B29" s="226">
        <f>+'[1]Podklady QZ'!B695</f>
        <v>28.251999999999999</v>
      </c>
      <c r="C29" s="243">
        <f>+'[1]Podklady QZ'!C695</f>
        <v>9.9768165790593529E-4</v>
      </c>
      <c r="D29" s="244">
        <f>+'[1]Podklady QZ'!D695</f>
        <v>58.866999999999997</v>
      </c>
      <c r="E29" s="243">
        <f>+'[1]Podklady QZ'!E695</f>
        <v>1.2555705050071489E-3</v>
      </c>
      <c r="F29" s="244">
        <f>+'[1]Podklady QZ'!F695</f>
        <v>76.298000000000002</v>
      </c>
      <c r="G29" s="74">
        <f>+'[1]Podklady QZ'!G695</f>
        <v>1.480867323444982E-3</v>
      </c>
      <c r="H29" s="244">
        <f>+'[1]Podklady QZ'!H695</f>
        <v>163.417</v>
      </c>
      <c r="I29" s="74">
        <f>+'[1]Podklady QZ'!I695</f>
        <v>1.2895421545748946E-3</v>
      </c>
      <c r="J29" s="130"/>
      <c r="K29" s="130"/>
      <c r="L29" s="130"/>
    </row>
    <row r="30" spans="1:13" x14ac:dyDescent="0.2">
      <c r="A30" s="58" t="s">
        <v>6</v>
      </c>
      <c r="B30" s="226">
        <f>+'[1]Podklady QZ'!B696</f>
        <v>1658.6</v>
      </c>
      <c r="C30" s="243">
        <f>+'[1]Podklady QZ'!C696</f>
        <v>9.6090869774160967E-2</v>
      </c>
      <c r="D30" s="244">
        <f>+'[1]Podklady QZ'!D696</f>
        <v>2370.3050000000003</v>
      </c>
      <c r="E30" s="243">
        <f>+'[1]Podklady QZ'!E696</f>
        <v>0.11772651764970232</v>
      </c>
      <c r="F30" s="244">
        <f>+'[1]Podklady QZ'!F696</f>
        <v>3248.05</v>
      </c>
      <c r="G30" s="74">
        <f>+'[1]Podklady QZ'!G696</f>
        <v>0.12603542542063581</v>
      </c>
      <c r="H30" s="244">
        <f>+'[1]Podklady QZ'!H696</f>
        <v>7276.9549999999999</v>
      </c>
      <c r="I30" s="74">
        <f>+'[1]Podklady QZ'!I696</f>
        <v>0.11520427520848825</v>
      </c>
      <c r="J30" s="130"/>
      <c r="K30" s="130"/>
      <c r="L30" s="130"/>
    </row>
    <row r="31" spans="1:13" x14ac:dyDescent="0.2">
      <c r="A31" s="58" t="s">
        <v>28</v>
      </c>
      <c r="B31" s="226">
        <f>+'[1]Podklady QZ'!B697</f>
        <v>60538.395999999979</v>
      </c>
      <c r="C31" s="243">
        <f>+'[1]Podklady QZ'!C697</f>
        <v>3.2719839547854741E-2</v>
      </c>
      <c r="D31" s="244">
        <f>+'[1]Podklady QZ'!D697</f>
        <v>107925.67</v>
      </c>
      <c r="E31" s="243">
        <f>+'[1]Podklady QZ'!E697</f>
        <v>3.7968587145063917E-2</v>
      </c>
      <c r="F31" s="244">
        <f>+'[1]Podklady QZ'!F697</f>
        <v>137350.81199999998</v>
      </c>
      <c r="G31" s="74">
        <f>+'[1]Podklady QZ'!G697</f>
        <v>3.6793724421055544E-2</v>
      </c>
      <c r="H31" s="244">
        <f>+'[1]Podklady QZ'!H697</f>
        <v>305814.87799999997</v>
      </c>
      <c r="I31" s="74">
        <f>+'[1]Podklady QZ'!I697</f>
        <v>3.6295489892366486E-2</v>
      </c>
      <c r="J31" s="130"/>
      <c r="K31" s="130"/>
      <c r="L31" s="130"/>
    </row>
    <row r="32" spans="1:13" x14ac:dyDescent="0.2">
      <c r="A32" s="58" t="s">
        <v>5</v>
      </c>
      <c r="B32" s="226">
        <f>+'[1]Podklady QZ'!B698</f>
        <v>25448.999000000003</v>
      </c>
      <c r="C32" s="243">
        <f>+'[1]Podklady QZ'!C698</f>
        <v>2.3190750573199956E-2</v>
      </c>
      <c r="D32" s="244">
        <f>+'[1]Podklady QZ'!D698</f>
        <v>41689.713999999993</v>
      </c>
      <c r="E32" s="243">
        <f>+'[1]Podklady QZ'!E698</f>
        <v>2.4440875093844027E-2</v>
      </c>
      <c r="F32" s="244">
        <f>+'[1]Podklady QZ'!F698</f>
        <v>54264.985000000001</v>
      </c>
      <c r="G32" s="74">
        <f>+'[1]Podklady QZ'!G698</f>
        <v>2.4381883295131322E-2</v>
      </c>
      <c r="H32" s="244">
        <f>+'[1]Podklady QZ'!H698</f>
        <v>121403.69799999999</v>
      </c>
      <c r="I32" s="74">
        <f>+'[1]Podklady QZ'!I698</f>
        <v>2.4141962987317089E-2</v>
      </c>
      <c r="J32" s="130"/>
      <c r="K32" s="130"/>
      <c r="L32" s="130"/>
    </row>
    <row r="33" spans="1:12" ht="12.75" thickBot="1" x14ac:dyDescent="0.25">
      <c r="A33" s="59" t="s">
        <v>3</v>
      </c>
      <c r="B33" s="227">
        <f>+'[1]Podklady QZ'!B699</f>
        <v>2264.5819999999999</v>
      </c>
      <c r="C33" s="75">
        <f>+'[1]Podklady QZ'!C699</f>
        <v>2.0899817479998362E-2</v>
      </c>
      <c r="D33" s="44">
        <f>+'[1]Podklady QZ'!D699</f>
        <v>3747.1410000000001</v>
      </c>
      <c r="E33" s="75">
        <f>+'[1]Podklady QZ'!E699</f>
        <v>2.1074507120162338E-2</v>
      </c>
      <c r="F33" s="44">
        <f>+'[1]Podklady QZ'!F699</f>
        <v>4960.9040000000005</v>
      </c>
      <c r="G33" s="75">
        <f>+'[1]Podklady QZ'!G699</f>
        <v>2.1245673214152272E-2</v>
      </c>
      <c r="H33" s="44">
        <f>+'[1]Podklady QZ'!H699</f>
        <v>10972.627</v>
      </c>
      <c r="I33" s="75">
        <f>+'[1]Podklady QZ'!I699</f>
        <v>2.1114993657060047E-2</v>
      </c>
      <c r="J33" s="130"/>
      <c r="K33" s="130"/>
      <c r="L33" s="130"/>
    </row>
    <row r="34" spans="1:12" ht="15" customHeight="1" x14ac:dyDescent="0.2">
      <c r="A34" s="308" t="s">
        <v>267</v>
      </c>
      <c r="B34" s="308"/>
      <c r="C34" s="308"/>
      <c r="D34" s="308"/>
      <c r="E34" s="309"/>
      <c r="F34" s="14"/>
      <c r="H34" s="13"/>
      <c r="I34" s="4" t="s">
        <v>87</v>
      </c>
    </row>
    <row r="35" spans="1:12" x14ac:dyDescent="0.2">
      <c r="A35" s="121"/>
      <c r="B35" s="121"/>
      <c r="C35" s="121"/>
      <c r="D35" s="121"/>
    </row>
    <row r="36" spans="1:12" x14ac:dyDescent="0.2">
      <c r="B36" s="130"/>
      <c r="D36" s="130"/>
      <c r="F36" s="130"/>
      <c r="G36" s="187" t="s">
        <v>192</v>
      </c>
      <c r="H36" s="232">
        <f>+'[1]Podklady QZ'!L668</f>
        <v>0.25338129446123919</v>
      </c>
    </row>
    <row r="37" spans="1:12" x14ac:dyDescent="0.2">
      <c r="B37" s="130"/>
      <c r="C37" s="130"/>
      <c r="D37" s="130"/>
      <c r="E37" s="130"/>
      <c r="F37" s="130"/>
      <c r="G37" s="187" t="s">
        <v>190</v>
      </c>
      <c r="H37" s="232">
        <f>+'[1]Podklady QZ'!L669</f>
        <v>0.15690355681888835</v>
      </c>
    </row>
    <row r="38" spans="1:12" x14ac:dyDescent="0.2">
      <c r="B38" s="130"/>
      <c r="C38" s="130"/>
      <c r="D38" s="130"/>
      <c r="E38" s="130"/>
      <c r="F38" s="130"/>
      <c r="G38" s="187" t="s">
        <v>191</v>
      </c>
      <c r="H38" s="232">
        <f>+'[1]Podklady QZ'!L670</f>
        <v>0.13315612190449042</v>
      </c>
    </row>
    <row r="39" spans="1:12" x14ac:dyDescent="0.2">
      <c r="B39" s="240"/>
      <c r="C39" s="157"/>
      <c r="D39" s="240"/>
      <c r="E39" s="157"/>
      <c r="F39" s="240"/>
    </row>
    <row r="40" spans="1:12" x14ac:dyDescent="0.2">
      <c r="B40" s="130"/>
      <c r="D40" s="130"/>
      <c r="F40" s="130"/>
    </row>
  </sheetData>
  <mergeCells count="4">
    <mergeCell ref="B4:C4"/>
    <mergeCell ref="D4:E4"/>
    <mergeCell ref="F4:G4"/>
    <mergeCell ref="H4:I4"/>
  </mergeCells>
  <conditionalFormatting sqref="C9:C24 C26:C33 E9:E24 E26:E33 G9:G24 G26:G33">
    <cfRule type="dataBar" priority="2">
      <dataBar>
        <cfvo type="num" val="0"/>
        <cfvo type="num" val="1"/>
        <color rgb="FF63C384"/>
      </dataBar>
      <extLst>
        <ext xmlns:x14="http://schemas.microsoft.com/office/spreadsheetml/2009/9/main" uri="{B025F937-C7B1-47D3-B67F-A62EFF666E3E}">
          <x14:id>{66727246-6786-48E5-8C9A-A07D18D6FAD8}</x14:id>
        </ext>
      </extLst>
    </cfRule>
  </conditionalFormatting>
  <conditionalFormatting sqref="I9:I24 I26:I33">
    <cfRule type="dataBar" priority="1">
      <dataBar>
        <cfvo type="num" val="0"/>
        <cfvo type="num" val="1"/>
        <color rgb="FF63C384"/>
      </dataBar>
      <extLst>
        <ext xmlns:x14="http://schemas.microsoft.com/office/spreadsheetml/2009/9/main" uri="{B025F937-C7B1-47D3-B67F-A62EFF666E3E}">
          <x14:id>{57AC21ED-7731-4F03-A5A7-3C5465EB4DBE}</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66727246-6786-48E5-8C9A-A07D18D6FAD8}">
            <x14:dataBar minLength="0" maxLength="100" gradient="0" direction="rightToLeft">
              <x14:cfvo type="num">
                <xm:f>0</xm:f>
              </x14:cfvo>
              <x14:cfvo type="num">
                <xm:f>1</xm:f>
              </x14:cfvo>
              <x14:negativeFillColor rgb="FFFF0000"/>
              <x14:axisColor rgb="FF000000"/>
            </x14:dataBar>
          </x14:cfRule>
          <xm:sqref>C9:C24 C26:C33 E9:E24 E26:E33 G9:G24 G26:G33</xm:sqref>
        </x14:conditionalFormatting>
        <x14:conditionalFormatting xmlns:xm="http://schemas.microsoft.com/office/excel/2006/main">
          <x14:cfRule type="dataBar" id="{57AC21ED-7731-4F03-A5A7-3C5465EB4DBE}">
            <x14:dataBar minLength="0" maxLength="100" gradient="0" direction="rightToLeft">
              <x14:cfvo type="num">
                <xm:f>0</xm:f>
              </x14:cfvo>
              <x14:cfvo type="num">
                <xm:f>1</xm:f>
              </x14:cfvo>
              <x14:negativeFillColor rgb="FFFF0000"/>
              <x14:axisColor rgb="FF000000"/>
            </x14:dataBar>
          </x14:cfRule>
          <xm:sqref>I9:I24 I26:I33</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zoomScaleNormal="100" workbookViewId="0">
      <selection activeCell="Q29" sqref="Q29"/>
    </sheetView>
  </sheetViews>
  <sheetFormatPr defaultRowHeight="12" x14ac:dyDescent="0.2"/>
  <cols>
    <col min="1" max="1" width="30.85546875" style="114" customWidth="1"/>
    <col min="2" max="13" width="9.42578125" style="114" customWidth="1"/>
    <col min="14" max="15" width="8.28515625" style="114" customWidth="1"/>
    <col min="16" max="16" width="5.7109375" style="114" customWidth="1"/>
    <col min="17" max="16384" width="9.140625" style="114"/>
  </cols>
  <sheetData>
    <row r="1" spans="1:16" s="128" customFormat="1" ht="20.25" x14ac:dyDescent="0.35">
      <c r="A1" s="21" t="s">
        <v>272</v>
      </c>
      <c r="B1" s="123"/>
      <c r="C1" s="123"/>
      <c r="D1" s="123"/>
      <c r="E1" s="123"/>
      <c r="F1" s="123"/>
      <c r="G1" s="123"/>
      <c r="H1" s="123"/>
      <c r="I1" s="123"/>
      <c r="J1" s="113"/>
      <c r="M1" s="284" t="str">
        <f>Obsah!$A$1</f>
        <v>IV. čtvrtletí 2018</v>
      </c>
    </row>
    <row r="2" spans="1:16" ht="7.5" customHeight="1" x14ac:dyDescent="0.2">
      <c r="A2" s="13"/>
      <c r="B2" s="13"/>
      <c r="C2" s="13"/>
      <c r="D2" s="13"/>
      <c r="E2" s="13"/>
      <c r="F2" s="13"/>
      <c r="G2" s="13"/>
      <c r="H2" s="13"/>
      <c r="I2" s="13"/>
      <c r="J2" s="13"/>
    </row>
    <row r="3" spans="1:16" x14ac:dyDescent="0.2">
      <c r="A3" s="344"/>
      <c r="B3" s="355">
        <f>'[1]Podklady QZ'!B703:D703</f>
        <v>0</v>
      </c>
      <c r="C3" s="345"/>
      <c r="D3" s="357"/>
      <c r="E3" s="355">
        <f>'[1]Podklady QZ'!E703:G703</f>
        <v>0</v>
      </c>
      <c r="F3" s="345"/>
      <c r="G3" s="357"/>
      <c r="H3" s="355">
        <f>'[1]Podklady QZ'!H703:J703</f>
        <v>0</v>
      </c>
      <c r="I3" s="345"/>
      <c r="J3" s="357"/>
      <c r="K3" s="346" t="str">
        <f>'[1]Podklady QZ'!K703:M703</f>
        <v>instalovaném výkonu</v>
      </c>
      <c r="L3" s="346"/>
      <c r="M3" s="355"/>
      <c r="N3" s="254"/>
    </row>
    <row r="4" spans="1:16" ht="25.5" customHeight="1" x14ac:dyDescent="0.2">
      <c r="A4" s="345"/>
      <c r="B4" s="190" t="s">
        <v>273</v>
      </c>
      <c r="C4" s="190" t="s">
        <v>274</v>
      </c>
      <c r="D4" s="255" t="s">
        <v>275</v>
      </c>
      <c r="E4" s="190" t="s">
        <v>273</v>
      </c>
      <c r="F4" s="190" t="s">
        <v>274</v>
      </c>
      <c r="G4" s="255" t="s">
        <v>275</v>
      </c>
      <c r="H4" s="190" t="s">
        <v>273</v>
      </c>
      <c r="I4" s="190" t="s">
        <v>274</v>
      </c>
      <c r="J4" s="255" t="s">
        <v>275</v>
      </c>
      <c r="K4" s="190" t="s">
        <v>273</v>
      </c>
      <c r="L4" s="190" t="s">
        <v>274</v>
      </c>
      <c r="M4" s="256" t="s">
        <v>275</v>
      </c>
      <c r="N4" s="254"/>
    </row>
    <row r="5" spans="1:16" x14ac:dyDescent="0.2">
      <c r="A5" s="257" t="s">
        <v>7</v>
      </c>
      <c r="B5" s="258">
        <f>'[1]Podklady QZ'!B740</f>
        <v>12098.058423395998</v>
      </c>
      <c r="C5" s="258">
        <f>'[1]Podklady QZ'!C740</f>
        <v>8296.1046832000011</v>
      </c>
      <c r="D5" s="259">
        <f>'[1]Podklady QZ'!D740</f>
        <v>0.68573852041881889</v>
      </c>
      <c r="E5" s="260">
        <f>'[1]Podklady QZ'!E740</f>
        <v>15669.019391672007</v>
      </c>
      <c r="F5" s="258">
        <f>'[1]Podklady QZ'!F740</f>
        <v>10426.444516000001</v>
      </c>
      <c r="G5" s="259">
        <f>'[1]Podklady QZ'!G740</f>
        <v>0.66541780665238026</v>
      </c>
      <c r="H5" s="260">
        <f>'[1]Podklady QZ'!H740</f>
        <v>18922.512417231999</v>
      </c>
      <c r="I5" s="258">
        <f>'[1]Podklady QZ'!I740</f>
        <v>12584.299852999999</v>
      </c>
      <c r="J5" s="259">
        <f>'[1]Podklady QZ'!J740</f>
        <v>0.66504381529907008</v>
      </c>
      <c r="K5" s="261">
        <f>'[1]Podklady QZ'!K740</f>
        <v>46689.590232300005</v>
      </c>
      <c r="L5" s="262">
        <f>'[1]Podklady QZ'!L740</f>
        <v>31306.849052199999</v>
      </c>
      <c r="M5" s="263">
        <f>'[1]Podklady QZ'!M740</f>
        <v>0.67053167304393735</v>
      </c>
      <c r="N5" s="254"/>
      <c r="P5" s="264"/>
    </row>
    <row r="6" spans="1:16" x14ac:dyDescent="0.2">
      <c r="A6" s="37" t="s">
        <v>44</v>
      </c>
      <c r="B6" s="265">
        <f>'[1]Podklady QZ'!B741</f>
        <v>1039.3603069999999</v>
      </c>
      <c r="C6" s="266">
        <f>'[1]Podklady QZ'!C741</f>
        <v>805.01518199999998</v>
      </c>
      <c r="D6" s="267">
        <f>'[1]Podklady QZ'!D741</f>
        <v>0.77452946449685811</v>
      </c>
      <c r="E6" s="265">
        <f>'[1]Podklady QZ'!E741</f>
        <v>1462.5804089999997</v>
      </c>
      <c r="F6" s="266">
        <f>'[1]Podklady QZ'!F741</f>
        <v>925.59138259999997</v>
      </c>
      <c r="G6" s="267">
        <f>'[1]Podklady QZ'!G741</f>
        <v>0.63284820233087102</v>
      </c>
      <c r="H6" s="265">
        <f>'[1]Podklady QZ'!H741</f>
        <v>1757.0301999999997</v>
      </c>
      <c r="I6" s="266">
        <f>'[1]Podklady QZ'!I741</f>
        <v>1022.8950386</v>
      </c>
      <c r="J6" s="268">
        <f>'[1]Podklady QZ'!J741</f>
        <v>0.58217271313834007</v>
      </c>
      <c r="K6" s="290">
        <f>'[1]Podklady QZ'!K741</f>
        <v>4258.9709159999993</v>
      </c>
      <c r="L6" s="269">
        <f>'[1]Podklady QZ'!L741</f>
        <v>2753.5016031999999</v>
      </c>
      <c r="M6" s="270">
        <f>'[1]Podklady QZ'!M741</f>
        <v>0.64651805741516366</v>
      </c>
      <c r="N6" s="254"/>
      <c r="O6" s="271"/>
    </row>
    <row r="7" spans="1:16" x14ac:dyDescent="0.2">
      <c r="A7" s="48" t="s">
        <v>43</v>
      </c>
      <c r="B7" s="272">
        <f>'[1]Podklady QZ'!B742</f>
        <v>177.70698199999998</v>
      </c>
      <c r="C7" s="273">
        <f>'[1]Podklady QZ'!C742</f>
        <v>173.10047399999999</v>
      </c>
      <c r="D7" s="268">
        <f>'[1]Podklady QZ'!D742</f>
        <v>0.97407806970690669</v>
      </c>
      <c r="E7" s="272">
        <f>'[1]Podklady QZ'!E742</f>
        <v>197.89271299999999</v>
      </c>
      <c r="F7" s="274">
        <f>'[1]Podklady QZ'!F742</f>
        <v>191.08391600000002</v>
      </c>
      <c r="G7" s="268">
        <f>'[1]Podklady QZ'!G742</f>
        <v>0.96559349307622067</v>
      </c>
      <c r="H7" s="272">
        <f>'[1]Podklady QZ'!H742</f>
        <v>223.08426500000016</v>
      </c>
      <c r="I7" s="273">
        <f>'[1]Podklady QZ'!I742</f>
        <v>218.23273700000001</v>
      </c>
      <c r="J7" s="268">
        <f>'[1]Podklady QZ'!J742</f>
        <v>0.97825248679013677</v>
      </c>
      <c r="K7" s="275">
        <f>'[1]Podklady QZ'!K742</f>
        <v>598.68396000000018</v>
      </c>
      <c r="L7" s="276">
        <f>'[1]Podklady QZ'!L742</f>
        <v>582.41712700000005</v>
      </c>
      <c r="M7" s="277">
        <f>'[1]Podklady QZ'!M742</f>
        <v>0.97282901482778972</v>
      </c>
      <c r="N7" s="254"/>
      <c r="O7" s="271"/>
    </row>
    <row r="8" spans="1:16" x14ac:dyDescent="0.2">
      <c r="A8" s="48" t="s">
        <v>42</v>
      </c>
      <c r="B8" s="272">
        <f>'[1]Podklady QZ'!B743</f>
        <v>1253.9701940000004</v>
      </c>
      <c r="C8" s="273">
        <f>'[1]Podklady QZ'!C743</f>
        <v>1026.2577805999999</v>
      </c>
      <c r="D8" s="268">
        <f>'[1]Podklady QZ'!D743</f>
        <v>0.8184068373478417</v>
      </c>
      <c r="E8" s="272">
        <f>'[1]Podklady QZ'!E743</f>
        <v>1750.7079170000002</v>
      </c>
      <c r="F8" s="274">
        <f>'[1]Podklady QZ'!F743</f>
        <v>1402.8667940000003</v>
      </c>
      <c r="G8" s="268">
        <f>'[1]Podklady QZ'!G743</f>
        <v>0.80131401724848661</v>
      </c>
      <c r="H8" s="272">
        <f>'[1]Podklady QZ'!H743</f>
        <v>2235.9024060000006</v>
      </c>
      <c r="I8" s="273">
        <f>'[1]Podklady QZ'!I743</f>
        <v>1819.1912460000001</v>
      </c>
      <c r="J8" s="268">
        <f>'[1]Podklady QZ'!J743</f>
        <v>0.81362730373125225</v>
      </c>
      <c r="K8" s="275">
        <f>'[1]Podklady QZ'!K743</f>
        <v>5240.5805170000012</v>
      </c>
      <c r="L8" s="276">
        <f>'[1]Podklady QZ'!L743</f>
        <v>4248.3158206000007</v>
      </c>
      <c r="M8" s="277">
        <f>'[1]Podklady QZ'!M743</f>
        <v>0.810657484761244</v>
      </c>
      <c r="N8" s="254"/>
      <c r="O8" s="271"/>
    </row>
    <row r="9" spans="1:16" x14ac:dyDescent="0.2">
      <c r="A9" s="37" t="s">
        <v>70</v>
      </c>
      <c r="B9" s="272">
        <f>'[1]Podklady QZ'!B744</f>
        <v>1.7849280000000001</v>
      </c>
      <c r="C9" s="273">
        <f>'[1]Podklady QZ'!C744</f>
        <v>0</v>
      </c>
      <c r="D9" s="268">
        <f>'[1]Podklady QZ'!D744</f>
        <v>0</v>
      </c>
      <c r="E9" s="272">
        <f>'[1]Podklady QZ'!E744</f>
        <v>1.6034759999999999</v>
      </c>
      <c r="F9" s="274">
        <f>'[1]Podklady QZ'!F744</f>
        <v>0</v>
      </c>
      <c r="G9" s="268">
        <f>'[1]Podklady QZ'!G744</f>
        <v>0</v>
      </c>
      <c r="H9" s="272">
        <f>'[1]Podklady QZ'!H744</f>
        <v>7.0074359999999993</v>
      </c>
      <c r="I9" s="273">
        <f>'[1]Podklady QZ'!I744</f>
        <v>0</v>
      </c>
      <c r="J9" s="268">
        <f>'[1]Podklady QZ'!J744</f>
        <v>0</v>
      </c>
      <c r="K9" s="275">
        <f>'[1]Podklady QZ'!K744</f>
        <v>10.39584</v>
      </c>
      <c r="L9" s="276">
        <f>'[1]Podklady QZ'!L744</f>
        <v>0</v>
      </c>
      <c r="M9" s="277">
        <f>'[1]Podklady QZ'!M744</f>
        <v>0</v>
      </c>
      <c r="N9" s="254"/>
      <c r="O9" s="271"/>
    </row>
    <row r="10" spans="1:16" x14ac:dyDescent="0.2">
      <c r="A10" s="48" t="s">
        <v>71</v>
      </c>
      <c r="B10" s="272">
        <f>'[1]Podklady QZ'!B745</f>
        <v>0.94920599999999988</v>
      </c>
      <c r="C10" s="273">
        <f>'[1]Podklady QZ'!C745</f>
        <v>0</v>
      </c>
      <c r="D10" s="268">
        <f>'[1]Podklady QZ'!D745</f>
        <v>0</v>
      </c>
      <c r="E10" s="272">
        <f>'[1]Podklady QZ'!E745</f>
        <v>0.95559700000000003</v>
      </c>
      <c r="F10" s="274">
        <f>'[1]Podklady QZ'!F745</f>
        <v>0</v>
      </c>
      <c r="G10" s="268">
        <f>'[1]Podklady QZ'!G745</f>
        <v>0</v>
      </c>
      <c r="H10" s="272">
        <f>'[1]Podklady QZ'!H745</f>
        <v>1.180064</v>
      </c>
      <c r="I10" s="273">
        <f>'[1]Podklady QZ'!I745</f>
        <v>0</v>
      </c>
      <c r="J10" s="268">
        <f>'[1]Podklady QZ'!J745</f>
        <v>0</v>
      </c>
      <c r="K10" s="275">
        <f>'[1]Podklady QZ'!K745</f>
        <v>3.084867</v>
      </c>
      <c r="L10" s="276">
        <f>'[1]Podklady QZ'!L745</f>
        <v>0</v>
      </c>
      <c r="M10" s="277">
        <f>'[1]Podklady QZ'!M745</f>
        <v>0</v>
      </c>
      <c r="N10" s="254"/>
      <c r="O10" s="271"/>
    </row>
    <row r="11" spans="1:16" x14ac:dyDescent="0.2">
      <c r="A11" s="37" t="s">
        <v>72</v>
      </c>
      <c r="B11" s="272">
        <f>'[1]Podklady QZ'!B746</f>
        <v>3.5720000000000002E-2</v>
      </c>
      <c r="C11" s="273">
        <f>'[1]Podklady QZ'!C746</f>
        <v>0</v>
      </c>
      <c r="D11" s="268">
        <f>'[1]Podklady QZ'!D746</f>
        <v>0</v>
      </c>
      <c r="E11" s="272">
        <f>'[1]Podklady QZ'!E746</f>
        <v>7.6499999999999997E-3</v>
      </c>
      <c r="F11" s="274">
        <f>'[1]Podklady QZ'!F746</f>
        <v>0</v>
      </c>
      <c r="G11" s="268">
        <f>'[1]Podklady QZ'!G746</f>
        <v>0</v>
      </c>
      <c r="H11" s="272">
        <f>'[1]Podklady QZ'!H746</f>
        <v>5.8200000000000005E-3</v>
      </c>
      <c r="I11" s="273">
        <f>'[1]Podklady QZ'!I746</f>
        <v>0</v>
      </c>
      <c r="J11" s="268">
        <f>'[1]Podklady QZ'!J746</f>
        <v>0</v>
      </c>
      <c r="K11" s="275">
        <f>'[1]Podklady QZ'!K746</f>
        <v>4.9189999999999998E-2</v>
      </c>
      <c r="L11" s="276">
        <f>'[1]Podklady QZ'!L746</f>
        <v>0</v>
      </c>
      <c r="M11" s="277">
        <f>'[1]Podklady QZ'!M746</f>
        <v>0</v>
      </c>
      <c r="N11" s="254"/>
      <c r="O11" s="271"/>
    </row>
    <row r="12" spans="1:16" x14ac:dyDescent="0.2">
      <c r="A12" s="48" t="s">
        <v>41</v>
      </c>
      <c r="B12" s="272">
        <f>'[1]Podklady QZ'!B747</f>
        <v>5415.1525249999995</v>
      </c>
      <c r="C12" s="273">
        <f>'[1]Podklady QZ'!C747</f>
        <v>4583.1377580000008</v>
      </c>
      <c r="D12" s="268">
        <f>'[1]Podklady QZ'!D747</f>
        <v>0.84635432461803117</v>
      </c>
      <c r="E12" s="272">
        <f>'[1]Podklady QZ'!E747</f>
        <v>6988.3796330000032</v>
      </c>
      <c r="F12" s="274">
        <f>'[1]Podklady QZ'!F747</f>
        <v>5905.8843859999997</v>
      </c>
      <c r="G12" s="268">
        <f>'[1]Podklady QZ'!G747</f>
        <v>0.84510068086623036</v>
      </c>
      <c r="H12" s="272">
        <f>'[1]Podklady QZ'!H747</f>
        <v>8575.3070229999994</v>
      </c>
      <c r="I12" s="273">
        <f>'[1]Podklady QZ'!I747</f>
        <v>7237.9556159999993</v>
      </c>
      <c r="J12" s="268">
        <f>'[1]Podklady QZ'!J747</f>
        <v>0.84404623608075335</v>
      </c>
      <c r="K12" s="275">
        <f>'[1]Podklady QZ'!K747</f>
        <v>20978.839181000003</v>
      </c>
      <c r="L12" s="276">
        <f>'[1]Podklady QZ'!L747</f>
        <v>17726.977760000002</v>
      </c>
      <c r="M12" s="277">
        <f>'[1]Podklady QZ'!M747</f>
        <v>0.84499326235623518</v>
      </c>
      <c r="N12" s="254"/>
      <c r="O12" s="271"/>
    </row>
    <row r="13" spans="1:16" x14ac:dyDescent="0.2">
      <c r="A13" s="48" t="s">
        <v>84</v>
      </c>
      <c r="B13" s="272">
        <f>'[1]Podklady QZ'!B748</f>
        <v>72.677999999999997</v>
      </c>
      <c r="C13" s="273">
        <f>'[1]Podklady QZ'!C748</f>
        <v>0</v>
      </c>
      <c r="D13" s="268">
        <f>'[1]Podklady QZ'!D748</f>
        <v>0</v>
      </c>
      <c r="E13" s="272">
        <f>'[1]Podklady QZ'!E748</f>
        <v>99.010999999999996</v>
      </c>
      <c r="F13" s="274">
        <f>'[1]Podklady QZ'!F748</f>
        <v>0</v>
      </c>
      <c r="G13" s="268">
        <f>'[1]Podklady QZ'!G748</f>
        <v>0</v>
      </c>
      <c r="H13" s="272">
        <f>'[1]Podklady QZ'!H748</f>
        <v>136.74100000000001</v>
      </c>
      <c r="I13" s="273">
        <f>'[1]Podklady QZ'!I748</f>
        <v>0</v>
      </c>
      <c r="J13" s="268">
        <f>'[1]Podklady QZ'!J748</f>
        <v>0</v>
      </c>
      <c r="K13" s="275">
        <f>'[1]Podklady QZ'!K748</f>
        <v>308.43</v>
      </c>
      <c r="L13" s="276">
        <f>'[1]Podklady QZ'!L748</f>
        <v>0</v>
      </c>
      <c r="M13" s="277">
        <f>'[1]Podklady QZ'!M748</f>
        <v>0</v>
      </c>
      <c r="N13" s="254"/>
      <c r="O13" s="271"/>
    </row>
    <row r="14" spans="1:16" x14ac:dyDescent="0.2">
      <c r="A14" s="48" t="s">
        <v>40</v>
      </c>
      <c r="B14" s="272">
        <f>'[1]Podklady QZ'!B749</f>
        <v>1.0572E-2</v>
      </c>
      <c r="C14" s="273">
        <f>'[1]Podklady QZ'!C749</f>
        <v>0</v>
      </c>
      <c r="D14" s="268">
        <f>'[1]Podklady QZ'!D749</f>
        <v>0</v>
      </c>
      <c r="E14" s="272">
        <f>'[1]Podklady QZ'!E749</f>
        <v>0.15483</v>
      </c>
      <c r="F14" s="274">
        <f>'[1]Podklady QZ'!F749</f>
        <v>0</v>
      </c>
      <c r="G14" s="268">
        <f>'[1]Podklady QZ'!G749</f>
        <v>0</v>
      </c>
      <c r="H14" s="272">
        <f>'[1]Podklady QZ'!H749</f>
        <v>0.13914600000000002</v>
      </c>
      <c r="I14" s="273">
        <f>'[1]Podklady QZ'!I749</f>
        <v>0</v>
      </c>
      <c r="J14" s="268">
        <f>'[1]Podklady QZ'!J749</f>
        <v>0</v>
      </c>
      <c r="K14" s="275">
        <f>'[1]Podklady QZ'!K749</f>
        <v>0.30454800000000004</v>
      </c>
      <c r="L14" s="276">
        <f>'[1]Podklady QZ'!L749</f>
        <v>0</v>
      </c>
      <c r="M14" s="277">
        <f>'[1]Podklady QZ'!M749</f>
        <v>0</v>
      </c>
      <c r="N14" s="254"/>
      <c r="O14" s="271"/>
    </row>
    <row r="15" spans="1:16" x14ac:dyDescent="0.2">
      <c r="A15" s="48" t="s">
        <v>39</v>
      </c>
      <c r="B15" s="272">
        <f>'[1]Podklady QZ'!B750</f>
        <v>578.20652900000005</v>
      </c>
      <c r="C15" s="273">
        <f>'[1]Podklady QZ'!C750</f>
        <v>31.334619999999997</v>
      </c>
      <c r="D15" s="268">
        <f>'[1]Podklady QZ'!D750</f>
        <v>5.4192781347856406E-2</v>
      </c>
      <c r="E15" s="272">
        <f>'[1]Podklady QZ'!E750</f>
        <v>597.64247799999998</v>
      </c>
      <c r="F15" s="274">
        <f>'[1]Podklady QZ'!F750</f>
        <v>45.73263</v>
      </c>
      <c r="G15" s="268">
        <f>'[1]Podklady QZ'!G750</f>
        <v>7.6521719394918919E-2</v>
      </c>
      <c r="H15" s="272">
        <f>'[1]Podklady QZ'!H750</f>
        <v>616.82824399999993</v>
      </c>
      <c r="I15" s="273">
        <f>'[1]Podklady QZ'!I750</f>
        <v>52.144500000000001</v>
      </c>
      <c r="J15" s="268">
        <f>'[1]Podklady QZ'!J750</f>
        <v>8.4536498623756284E-2</v>
      </c>
      <c r="K15" s="275">
        <f>'[1]Podklady QZ'!K750</f>
        <v>1792.6772510000001</v>
      </c>
      <c r="L15" s="276">
        <f>'[1]Podklady QZ'!L750</f>
        <v>129.21174999999999</v>
      </c>
      <c r="M15" s="277">
        <f>'[1]Podklady QZ'!M750</f>
        <v>7.2077530926396516E-2</v>
      </c>
      <c r="N15" s="254"/>
      <c r="O15" s="271"/>
    </row>
    <row r="16" spans="1:16" x14ac:dyDescent="0.2">
      <c r="A16" s="48" t="s">
        <v>38</v>
      </c>
      <c r="B16" s="272">
        <f>'[1]Podklady QZ'!B751</f>
        <v>39.846845000000002</v>
      </c>
      <c r="C16" s="273">
        <f>'[1]Podklady QZ'!C751</f>
        <v>37.646991999999997</v>
      </c>
      <c r="D16" s="268">
        <f>'[1]Podklady QZ'!D751</f>
        <v>0.94479229158544409</v>
      </c>
      <c r="E16" s="272">
        <f>'[1]Podklady QZ'!E751</f>
        <v>47.177405999999998</v>
      </c>
      <c r="F16" s="274">
        <f>'[1]Podklady QZ'!F751</f>
        <v>20.705733000000002</v>
      </c>
      <c r="G16" s="268">
        <f>'[1]Podklady QZ'!G751</f>
        <v>0.43889087500910928</v>
      </c>
      <c r="H16" s="272">
        <f>'[1]Podklady QZ'!H751</f>
        <v>50.321161999999994</v>
      </c>
      <c r="I16" s="273">
        <f>'[1]Podklady QZ'!I751</f>
        <v>25.388619000000002</v>
      </c>
      <c r="J16" s="268">
        <f>'[1]Podklady QZ'!J751</f>
        <v>0.50453165211089535</v>
      </c>
      <c r="K16" s="275">
        <f>'[1]Podklady QZ'!K751</f>
        <v>137.34541299999998</v>
      </c>
      <c r="L16" s="276">
        <f>'[1]Podklady QZ'!L751</f>
        <v>83.741343999999998</v>
      </c>
      <c r="M16" s="277">
        <f>'[1]Podklady QZ'!M751</f>
        <v>0.60971343833667024</v>
      </c>
      <c r="N16" s="254"/>
      <c r="O16" s="271"/>
    </row>
    <row r="17" spans="1:15" x14ac:dyDescent="0.2">
      <c r="A17" s="48" t="s">
        <v>37</v>
      </c>
      <c r="B17" s="272">
        <f>'[1]Podklady QZ'!B752</f>
        <v>286.34202883966702</v>
      </c>
      <c r="C17" s="273">
        <f>'[1]Podklady QZ'!C752</f>
        <v>201.85248200000001</v>
      </c>
      <c r="D17" s="268">
        <f>'[1]Podklady QZ'!D752</f>
        <v>0.70493487392667853</v>
      </c>
      <c r="E17" s="272">
        <f>'[1]Podklady QZ'!E752</f>
        <v>272.64817278638424</v>
      </c>
      <c r="F17" s="274">
        <f>'[1]Podklady QZ'!F752</f>
        <v>147.57473300000001</v>
      </c>
      <c r="G17" s="268">
        <f>'[1]Podklady QZ'!G752</f>
        <v>0.54126433891644898</v>
      </c>
      <c r="H17" s="272">
        <f>'[1]Podklady QZ'!H752</f>
        <v>316.10635732674507</v>
      </c>
      <c r="I17" s="273">
        <f>'[1]Podklady QZ'!I752</f>
        <v>175.13818799999999</v>
      </c>
      <c r="J17" s="268">
        <f>'[1]Podklady QZ'!J752</f>
        <v>0.55404829400177935</v>
      </c>
      <c r="K17" s="275">
        <f>'[1]Podklady QZ'!K752</f>
        <v>875.09655895279627</v>
      </c>
      <c r="L17" s="276">
        <f>'[1]Podklady QZ'!L752</f>
        <v>524.56540300000006</v>
      </c>
      <c r="M17" s="277">
        <f>'[1]Podklady QZ'!M752</f>
        <v>0.59943716797119273</v>
      </c>
      <c r="N17" s="254"/>
      <c r="O17" s="271"/>
    </row>
    <row r="18" spans="1:15" x14ac:dyDescent="0.2">
      <c r="A18" s="48" t="s">
        <v>36</v>
      </c>
      <c r="B18" s="272">
        <f>'[1]Podklady QZ'!B753</f>
        <v>800.11191699999995</v>
      </c>
      <c r="C18" s="273">
        <f>'[1]Podklady QZ'!C753</f>
        <v>412.13887900000003</v>
      </c>
      <c r="D18" s="268">
        <f>'[1]Podklady QZ'!D753</f>
        <v>0.51510153797646796</v>
      </c>
      <c r="E18" s="272">
        <f>'[1]Podklady QZ'!E753</f>
        <v>835.59953500000006</v>
      </c>
      <c r="F18" s="274">
        <f>'[1]Podklady QZ'!F753</f>
        <v>408.00080100000002</v>
      </c>
      <c r="G18" s="268">
        <f>'[1]Podklady QZ'!G753</f>
        <v>0.48827313074079198</v>
      </c>
      <c r="H18" s="272">
        <f>'[1]Podklady QZ'!H753</f>
        <v>967.29377200000022</v>
      </c>
      <c r="I18" s="273">
        <f>'[1]Podklady QZ'!I753</f>
        <v>482.23610400000001</v>
      </c>
      <c r="J18" s="268">
        <f>'[1]Podklady QZ'!J753</f>
        <v>0.49854151650632139</v>
      </c>
      <c r="K18" s="275">
        <f>'[1]Podklady QZ'!K753</f>
        <v>2603.0052240000005</v>
      </c>
      <c r="L18" s="276">
        <f>'[1]Podklady QZ'!L753</f>
        <v>1302.3757840000001</v>
      </c>
      <c r="M18" s="277">
        <f>'[1]Podklady QZ'!M753</f>
        <v>0.50033544765563631</v>
      </c>
      <c r="N18" s="254"/>
      <c r="O18" s="271"/>
    </row>
    <row r="19" spans="1:15" x14ac:dyDescent="0.2">
      <c r="A19" s="48" t="s">
        <v>3</v>
      </c>
      <c r="B19" s="272">
        <f>'[1]Podklady QZ'!B754</f>
        <v>0</v>
      </c>
      <c r="C19" s="273">
        <f>'[1]Podklady QZ'!C754</f>
        <v>0</v>
      </c>
      <c r="D19" s="268">
        <f>'[1]Podklady QZ'!D754</f>
        <v>0</v>
      </c>
      <c r="E19" s="272">
        <f>'[1]Podklady QZ'!E754</f>
        <v>0</v>
      </c>
      <c r="F19" s="274">
        <f>'[1]Podklady QZ'!F754</f>
        <v>0</v>
      </c>
      <c r="G19" s="268">
        <f>'[1]Podklady QZ'!G754</f>
        <v>0</v>
      </c>
      <c r="H19" s="272">
        <f>'[1]Podklady QZ'!H754</f>
        <v>0</v>
      </c>
      <c r="I19" s="273">
        <f>'[1]Podklady QZ'!I754</f>
        <v>0</v>
      </c>
      <c r="J19" s="268">
        <f>'[1]Podklady QZ'!J754</f>
        <v>0</v>
      </c>
      <c r="K19" s="275">
        <f>'[1]Podklady QZ'!K754</f>
        <v>0</v>
      </c>
      <c r="L19" s="276">
        <f>'[1]Podklady QZ'!L754</f>
        <v>0</v>
      </c>
      <c r="M19" s="277">
        <f>'[1]Podklady QZ'!M754</f>
        <v>0</v>
      </c>
      <c r="N19" s="254"/>
      <c r="O19" s="271"/>
    </row>
    <row r="20" spans="1:15" x14ac:dyDescent="0.2">
      <c r="A20" s="48" t="s">
        <v>35</v>
      </c>
      <c r="B20" s="272">
        <f>'[1]Podklady QZ'!B755</f>
        <v>15.881082000000001</v>
      </c>
      <c r="C20" s="273">
        <f>'[1]Podklady QZ'!C755</f>
        <v>6.3309785999999999</v>
      </c>
      <c r="D20" s="268">
        <f>'[1]Podklady QZ'!D755</f>
        <v>0.39864907189573101</v>
      </c>
      <c r="E20" s="272">
        <f>'[1]Podklady QZ'!E755</f>
        <v>22.629094999999989</v>
      </c>
      <c r="F20" s="274">
        <f>'[1]Podklady QZ'!F755</f>
        <v>10.918572399999999</v>
      </c>
      <c r="G20" s="268">
        <f>'[1]Podklady QZ'!G755</f>
        <v>0.48250150525241969</v>
      </c>
      <c r="H20" s="272">
        <f>'[1]Podklady QZ'!H755</f>
        <v>15.693719999999995</v>
      </c>
      <c r="I20" s="273">
        <f>'[1]Podklady QZ'!I755</f>
        <v>7.0142604000000004</v>
      </c>
      <c r="J20" s="268">
        <f>'[1]Podklady QZ'!J755</f>
        <v>0.44694695712679994</v>
      </c>
      <c r="K20" s="275">
        <f>'[1]Podklady QZ'!K755</f>
        <v>54.203896999999984</v>
      </c>
      <c r="L20" s="276">
        <f>'[1]Podklady QZ'!L755</f>
        <v>24.263811399999998</v>
      </c>
      <c r="M20" s="277">
        <f>'[1]Podklady QZ'!M755</f>
        <v>0.44763961159471627</v>
      </c>
      <c r="N20" s="254"/>
      <c r="O20" s="271"/>
    </row>
    <row r="21" spans="1:15" ht="12.75" thickBot="1" x14ac:dyDescent="0.25">
      <c r="A21" s="38" t="s">
        <v>34</v>
      </c>
      <c r="B21" s="278">
        <f>'[1]Podklady QZ'!B756</f>
        <v>2416.0215875563317</v>
      </c>
      <c r="C21" s="279">
        <f>'[1]Podklady QZ'!C756</f>
        <v>1019.289537</v>
      </c>
      <c r="D21" s="280">
        <f>'[1]Podklady QZ'!D756</f>
        <v>0.42188759498252387</v>
      </c>
      <c r="E21" s="278">
        <f>'[1]Podklady QZ'!E756</f>
        <v>3392.0294798856189</v>
      </c>
      <c r="F21" s="281">
        <f>'[1]Podklady QZ'!F756</f>
        <v>1368.085568</v>
      </c>
      <c r="G21" s="280">
        <f>'[1]Podklady QZ'!G756</f>
        <v>0.40332360792045135</v>
      </c>
      <c r="H21" s="278">
        <f>'[1]Podklady QZ'!H756</f>
        <v>4019.8718019052535</v>
      </c>
      <c r="I21" s="279">
        <f>'[1]Podklady QZ'!I756</f>
        <v>1544.1035440000001</v>
      </c>
      <c r="J21" s="280">
        <f>'[1]Podklady QZ'!J756</f>
        <v>0.38411760874268641</v>
      </c>
      <c r="K21" s="282">
        <f>'[1]Podklady QZ'!K756</f>
        <v>9827.9228693472051</v>
      </c>
      <c r="L21" s="282">
        <f>'[1]Podklady QZ'!L756</f>
        <v>3931.4786490000001</v>
      </c>
      <c r="M21" s="283">
        <f>'[1]Podklady QZ'!M756</f>
        <v>0.40003149203196164</v>
      </c>
      <c r="N21" s="254"/>
      <c r="O21" s="271"/>
    </row>
    <row r="22" spans="1:15" s="129" customFormat="1" ht="11.25" x14ac:dyDescent="0.2">
      <c r="A22" s="121"/>
      <c r="B22" s="5"/>
      <c r="C22" s="5"/>
      <c r="D22" s="5"/>
      <c r="E22" s="5"/>
      <c r="F22" s="5"/>
      <c r="G22" s="5"/>
      <c r="H22" s="5"/>
      <c r="I22" s="5"/>
      <c r="M22" s="4" t="s">
        <v>87</v>
      </c>
    </row>
    <row r="23" spans="1:15" x14ac:dyDescent="0.2">
      <c r="A23" s="238"/>
      <c r="B23" s="53"/>
      <c r="C23" s="13"/>
      <c r="D23" s="13"/>
      <c r="E23" s="13"/>
      <c r="F23" s="13"/>
      <c r="G23" s="13"/>
      <c r="H23" s="13"/>
      <c r="I23" s="13"/>
    </row>
    <row r="24" spans="1:15" x14ac:dyDescent="0.2">
      <c r="A24" s="238"/>
      <c r="B24" s="53"/>
    </row>
    <row r="25" spans="1:15" x14ac:dyDescent="0.2">
      <c r="A25" s="238"/>
      <c r="B25" s="53"/>
      <c r="C25" s="130"/>
      <c r="D25" s="130"/>
      <c r="E25" s="130"/>
      <c r="F25" s="130"/>
      <c r="G25" s="130"/>
      <c r="H25" s="130"/>
      <c r="I25" s="130"/>
      <c r="J25" s="130"/>
    </row>
    <row r="26" spans="1:15" x14ac:dyDescent="0.2">
      <c r="A26" s="238"/>
      <c r="B26" s="53"/>
      <c r="C26" s="130"/>
      <c r="D26" s="130"/>
      <c r="E26" s="130"/>
      <c r="F26" s="130"/>
      <c r="G26" s="130"/>
      <c r="H26" s="130"/>
      <c r="I26" s="130"/>
      <c r="J26" s="130"/>
    </row>
    <row r="27" spans="1:15" x14ac:dyDescent="0.2">
      <c r="A27" s="238"/>
      <c r="B27" s="53"/>
    </row>
    <row r="28" spans="1:15" x14ac:dyDescent="0.2">
      <c r="A28" s="238"/>
      <c r="B28" s="53"/>
    </row>
    <row r="29" spans="1:15" x14ac:dyDescent="0.2">
      <c r="A29" s="238"/>
      <c r="B29" s="53"/>
    </row>
    <row r="30" spans="1:15" x14ac:dyDescent="0.2">
      <c r="A30" s="238"/>
      <c r="B30" s="53"/>
    </row>
    <row r="31" spans="1:15" x14ac:dyDescent="0.2">
      <c r="A31" s="238"/>
      <c r="B31" s="53"/>
    </row>
    <row r="32" spans="1:15" x14ac:dyDescent="0.2">
      <c r="A32" s="238"/>
      <c r="B32" s="53"/>
    </row>
    <row r="33" spans="1:2" x14ac:dyDescent="0.2">
      <c r="A33" s="238"/>
      <c r="B33" s="53"/>
    </row>
    <row r="34" spans="1:2" x14ac:dyDescent="0.2">
      <c r="A34" s="238"/>
      <c r="B34" s="53"/>
    </row>
    <row r="35" spans="1:2" x14ac:dyDescent="0.2">
      <c r="A35" s="238"/>
      <c r="B35" s="53"/>
    </row>
    <row r="36" spans="1:2" x14ac:dyDescent="0.2">
      <c r="A36" s="238"/>
      <c r="B36" s="53"/>
    </row>
    <row r="37" spans="1:2" x14ac:dyDescent="0.2">
      <c r="A37" s="238"/>
      <c r="B37" s="53"/>
    </row>
    <row r="38" spans="1:2" x14ac:dyDescent="0.2">
      <c r="A38" s="238"/>
      <c r="B38" s="53"/>
    </row>
  </sheetData>
  <mergeCells count="5">
    <mergeCell ref="K3:M3"/>
    <mergeCell ref="A3:A4"/>
    <mergeCell ref="B3:D3"/>
    <mergeCell ref="E3:G3"/>
    <mergeCell ref="H3:J3"/>
  </mergeCells>
  <pageMargins left="0.31496062992125984" right="0.31496062992125984" top="0.3543307086614173" bottom="0.3543307086614173" header="0.31496062992125984" footer="0.19685039370078741"/>
  <pageSetup paperSize="9"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showGridLines="0" zoomScale="85" zoomScaleNormal="85" workbookViewId="0">
      <selection activeCell="P39" sqref="P39"/>
    </sheetView>
  </sheetViews>
  <sheetFormatPr defaultRowHeight="12" x14ac:dyDescent="0.2"/>
  <cols>
    <col min="1" max="1" width="32.5703125" style="114" customWidth="1"/>
    <col min="2" max="13" width="9.28515625" style="114" customWidth="1"/>
    <col min="14" max="14" width="10.140625" style="254" customWidth="1"/>
    <col min="15" max="15" width="8.42578125" style="114" customWidth="1"/>
    <col min="16" max="16" width="11.42578125" style="114" bestFit="1" customWidth="1"/>
    <col min="17" max="17" width="9.5703125" style="114" bestFit="1" customWidth="1"/>
    <col min="18" max="16384" width="9.140625" style="114"/>
  </cols>
  <sheetData>
    <row r="1" spans="1:14" s="128" customFormat="1" ht="18.75" x14ac:dyDescent="0.3">
      <c r="A1" s="21" t="s">
        <v>293</v>
      </c>
      <c r="B1" s="123"/>
      <c r="C1" s="123"/>
      <c r="D1" s="123"/>
      <c r="E1" s="123"/>
      <c r="F1" s="123"/>
      <c r="G1" s="123"/>
      <c r="H1" s="123"/>
      <c r="I1" s="123"/>
      <c r="J1" s="123"/>
      <c r="K1" s="123"/>
      <c r="L1" s="123"/>
      <c r="M1" s="284" t="s">
        <v>298</v>
      </c>
      <c r="N1" s="291"/>
    </row>
    <row r="2" spans="1:14" ht="7.5" customHeight="1" x14ac:dyDescent="0.2">
      <c r="A2" s="13"/>
      <c r="B2" s="13"/>
      <c r="C2" s="13"/>
      <c r="D2" s="13"/>
      <c r="E2" s="13"/>
      <c r="F2" s="13"/>
      <c r="G2" s="13"/>
      <c r="H2" s="13"/>
      <c r="I2" s="13"/>
      <c r="J2" s="13"/>
      <c r="K2" s="13"/>
      <c r="L2" s="13"/>
      <c r="M2" s="13"/>
      <c r="N2" s="13"/>
    </row>
    <row r="3" spans="1:14" x14ac:dyDescent="0.2">
      <c r="A3" s="344"/>
      <c r="B3" s="346" t="s">
        <v>271</v>
      </c>
      <c r="C3" s="346"/>
      <c r="D3" s="346"/>
      <c r="E3" s="346" t="s">
        <v>286</v>
      </c>
      <c r="F3" s="346"/>
      <c r="G3" s="346"/>
      <c r="H3" s="346" t="s">
        <v>284</v>
      </c>
      <c r="I3" s="346"/>
      <c r="J3" s="346"/>
      <c r="K3" s="346" t="s">
        <v>285</v>
      </c>
      <c r="L3" s="346"/>
      <c r="M3" s="355"/>
      <c r="N3" s="292"/>
    </row>
    <row r="4" spans="1:14" x14ac:dyDescent="0.2">
      <c r="A4" s="345"/>
      <c r="B4" s="190" t="s">
        <v>8</v>
      </c>
      <c r="C4" s="190" t="s">
        <v>9</v>
      </c>
      <c r="D4" s="190" t="s">
        <v>10</v>
      </c>
      <c r="E4" s="190" t="s">
        <v>8</v>
      </c>
      <c r="F4" s="190" t="s">
        <v>9</v>
      </c>
      <c r="G4" s="190" t="s">
        <v>10</v>
      </c>
      <c r="H4" s="190" t="s">
        <v>8</v>
      </c>
      <c r="I4" s="190" t="s">
        <v>9</v>
      </c>
      <c r="J4" s="190" t="s">
        <v>10</v>
      </c>
      <c r="K4" s="190" t="s">
        <v>8</v>
      </c>
      <c r="L4" s="190" t="s">
        <v>9</v>
      </c>
      <c r="M4" s="60" t="s">
        <v>10</v>
      </c>
    </row>
    <row r="5" spans="1:14" s="131" customFormat="1" ht="12" customHeight="1" x14ac:dyDescent="0.2">
      <c r="A5" s="340" t="s">
        <v>289</v>
      </c>
      <c r="B5" s="341">
        <f>SUM(B6:D6)</f>
        <v>59403.407459635317</v>
      </c>
      <c r="C5" s="342"/>
      <c r="D5" s="343"/>
      <c r="E5" s="341">
        <v>59304.1</v>
      </c>
      <c r="F5" s="342"/>
      <c r="G5" s="343"/>
      <c r="H5" s="396">
        <f t="shared" ref="H5:H10" si="0">+B5-E5</f>
        <v>99.307459635318082</v>
      </c>
      <c r="I5" s="397"/>
      <c r="J5" s="398"/>
      <c r="K5" s="392">
        <f>+B5/E5-1</f>
        <v>1.6745462731129201E-3</v>
      </c>
      <c r="L5" s="393"/>
      <c r="M5" s="393"/>
      <c r="N5" s="293"/>
    </row>
    <row r="6" spans="1:14" s="131" customFormat="1" ht="12" customHeight="1" x14ac:dyDescent="0.2">
      <c r="A6" s="339"/>
      <c r="B6" s="221">
        <f>'[1]Podklady QZ'!B6</f>
        <v>20093.802195418848</v>
      </c>
      <c r="C6" s="200">
        <f>'[1]Podklady QZ'!C6</f>
        <v>19774.447635910845</v>
      </c>
      <c r="D6" s="222">
        <f>'[1]Podklady QZ'!D6</f>
        <v>19535.15762830562</v>
      </c>
      <c r="E6" s="200">
        <v>24714.3</v>
      </c>
      <c r="F6" s="200">
        <v>18536.400000000001</v>
      </c>
      <c r="G6" s="200">
        <v>16053.4</v>
      </c>
      <c r="H6" s="221">
        <f t="shared" si="0"/>
        <v>-4620.4978045811513</v>
      </c>
      <c r="I6" s="200">
        <f t="shared" ref="I6:J6" si="1">+C6-F6</f>
        <v>1238.0476359108434</v>
      </c>
      <c r="J6" s="222">
        <f t="shared" si="1"/>
        <v>3481.7576283056205</v>
      </c>
      <c r="K6" s="297">
        <f>+B6/E6-1</f>
        <v>-0.186956450499555</v>
      </c>
      <c r="L6" s="298">
        <f t="shared" ref="L6:M6" si="2">+C6/F6-1</f>
        <v>6.6790079838093819E-2</v>
      </c>
      <c r="M6" s="298">
        <f t="shared" si="2"/>
        <v>0.21688599476158443</v>
      </c>
      <c r="N6" s="294"/>
    </row>
    <row r="7" spans="1:14" s="13" customFormat="1" ht="12" customHeight="1" x14ac:dyDescent="0.2">
      <c r="A7" s="338" t="s">
        <v>290</v>
      </c>
      <c r="B7" s="333">
        <f>SUM(B8:D8)</f>
        <v>37899.901742806331</v>
      </c>
      <c r="C7" s="334"/>
      <c r="D7" s="335"/>
      <c r="E7" s="334">
        <f>SUM(E8:G8)</f>
        <v>37351.300000000003</v>
      </c>
      <c r="F7" s="334"/>
      <c r="G7" s="334"/>
      <c r="H7" s="396">
        <f t="shared" si="0"/>
        <v>548.60174280632782</v>
      </c>
      <c r="I7" s="397"/>
      <c r="J7" s="398"/>
      <c r="K7" s="394">
        <f>+B7/E7-1</f>
        <v>1.468762112179034E-2</v>
      </c>
      <c r="L7" s="395"/>
      <c r="M7" s="395"/>
      <c r="N7" s="252"/>
    </row>
    <row r="8" spans="1:14" s="189" customFormat="1" ht="12" customHeight="1" x14ac:dyDescent="0.2">
      <c r="A8" s="339"/>
      <c r="B8" s="221">
        <f>'[1]Podklady QZ'!B14</f>
        <v>12352.052337099543</v>
      </c>
      <c r="C8" s="200">
        <f>'[1]Podklady QZ'!C14</f>
        <v>13032.732553299895</v>
      </c>
      <c r="D8" s="222">
        <f>'[1]Podklady QZ'!D14</f>
        <v>12515.116852406891</v>
      </c>
      <c r="E8" s="200">
        <v>16416.5</v>
      </c>
      <c r="F8" s="200">
        <v>11608</v>
      </c>
      <c r="G8" s="200">
        <v>9326.7999999999993</v>
      </c>
      <c r="H8" s="221">
        <f t="shared" si="0"/>
        <v>-4064.4476629004566</v>
      </c>
      <c r="I8" s="200">
        <f t="shared" ref="I8" si="3">+C8-F8</f>
        <v>1424.7325532998948</v>
      </c>
      <c r="J8" s="222">
        <f t="shared" ref="J8" si="4">+D8-G8</f>
        <v>3188.3168524068915</v>
      </c>
      <c r="K8" s="297">
        <f t="shared" ref="K8:M8" si="5">+B8/E8-1</f>
        <v>-0.24758308183233069</v>
      </c>
      <c r="L8" s="298">
        <f t="shared" si="5"/>
        <v>0.12273712554272009</v>
      </c>
      <c r="M8" s="298">
        <f t="shared" si="5"/>
        <v>0.34184466831141358</v>
      </c>
    </row>
    <row r="9" spans="1:14" s="13" customFormat="1" ht="12" hidden="1" customHeight="1" x14ac:dyDescent="0.2">
      <c r="A9" s="338" t="s">
        <v>291</v>
      </c>
      <c r="B9" s="333">
        <v>-0.1</v>
      </c>
      <c r="C9" s="334"/>
      <c r="D9" s="335"/>
      <c r="E9" s="334">
        <v>0.6</v>
      </c>
      <c r="F9" s="334"/>
      <c r="G9" s="334"/>
      <c r="H9" s="396">
        <f t="shared" si="0"/>
        <v>-0.7</v>
      </c>
      <c r="I9" s="397"/>
      <c r="J9" s="398"/>
      <c r="K9" s="394"/>
      <c r="L9" s="395"/>
      <c r="M9" s="395"/>
      <c r="N9" s="252"/>
    </row>
    <row r="10" spans="1:14" s="189" customFormat="1" ht="12" hidden="1" customHeight="1" x14ac:dyDescent="0.2">
      <c r="A10" s="339"/>
      <c r="B10" s="221">
        <v>2</v>
      </c>
      <c r="C10" s="200">
        <v>-3.3</v>
      </c>
      <c r="D10" s="222">
        <v>1</v>
      </c>
      <c r="E10" s="200">
        <v>-5.6</v>
      </c>
      <c r="F10" s="200">
        <v>1.2</v>
      </c>
      <c r="G10" s="200">
        <v>6.1</v>
      </c>
      <c r="H10" s="221">
        <f t="shared" si="0"/>
        <v>7.6</v>
      </c>
      <c r="I10" s="200">
        <f t="shared" ref="I10" si="6">+C10-F10</f>
        <v>-4.5</v>
      </c>
      <c r="J10" s="222">
        <f t="shared" ref="J10" si="7">+D10-G10</f>
        <v>-5.0999999999999996</v>
      </c>
      <c r="K10" s="297"/>
      <c r="L10" s="298"/>
      <c r="M10" s="298"/>
    </row>
    <row r="11" spans="1:14" s="189" customFormat="1" ht="10.5" hidden="1" customHeight="1" x14ac:dyDescent="0.2">
      <c r="A11" s="331" t="s">
        <v>108</v>
      </c>
      <c r="B11" s="333">
        <f>SUM(B12:D12)</f>
        <v>47.837087000014435</v>
      </c>
      <c r="C11" s="334"/>
      <c r="D11" s="335"/>
      <c r="E11" s="334">
        <f>SUM(E12:G12)</f>
        <v>36.200000000000003</v>
      </c>
      <c r="F11" s="334"/>
      <c r="G11" s="334"/>
      <c r="H11" s="333">
        <f>SUM(H12:J12)</f>
        <v>11.637087000014434</v>
      </c>
      <c r="I11" s="334"/>
      <c r="J11" s="335"/>
      <c r="K11" s="389">
        <f>+B11/E11-1</f>
        <v>0.32146649171310582</v>
      </c>
      <c r="L11" s="390"/>
      <c r="M11" s="391"/>
    </row>
    <row r="12" spans="1:14" s="189" customFormat="1" ht="10.5" hidden="1" customHeight="1" thickBot="1" x14ac:dyDescent="0.25">
      <c r="A12" s="332"/>
      <c r="B12" s="212">
        <f>'[1]Podklady QZ'!B16</f>
        <v>16.350882000013371</v>
      </c>
      <c r="C12" s="116">
        <f>'[1]Podklady QZ'!C16</f>
        <v>16.325118999999177</v>
      </c>
      <c r="D12" s="213">
        <f>'[1]Podklady QZ'!D16</f>
        <v>15.161086000001887</v>
      </c>
      <c r="E12" s="116">
        <v>12</v>
      </c>
      <c r="F12" s="116">
        <v>11.9</v>
      </c>
      <c r="G12" s="116">
        <v>12.3</v>
      </c>
      <c r="H12" s="212">
        <f>+B12-E12</f>
        <v>4.350882000013371</v>
      </c>
      <c r="I12" s="116">
        <f t="shared" ref="I12" si="8">+C12-F12</f>
        <v>4.4251189999991762</v>
      </c>
      <c r="J12" s="213">
        <f t="shared" ref="J12" si="9">+D12-G12</f>
        <v>2.8610860000018867</v>
      </c>
      <c r="K12" s="212">
        <f>+E12-H12</f>
        <v>7.649117999986629</v>
      </c>
      <c r="L12" s="116">
        <f t="shared" ref="L12" si="10">+F12-I12</f>
        <v>7.4748810000008241</v>
      </c>
      <c r="M12" s="116">
        <f t="shared" ref="M12" si="11">+G12-J12</f>
        <v>9.438913999998114</v>
      </c>
    </row>
    <row r="13" spans="1:14" s="129" customFormat="1" ht="15" customHeight="1" x14ac:dyDescent="0.2">
      <c r="A13" s="121"/>
      <c r="B13" s="5"/>
      <c r="C13" s="5"/>
      <c r="D13" s="5"/>
      <c r="E13" s="5"/>
      <c r="F13" s="5"/>
      <c r="G13" s="5"/>
      <c r="K13" s="5"/>
      <c r="L13" s="5"/>
      <c r="M13" s="4"/>
      <c r="N13" s="295"/>
    </row>
    <row r="14" spans="1:14" s="129" customFormat="1" ht="11.25" customHeight="1" x14ac:dyDescent="0.2">
      <c r="A14" s="344"/>
      <c r="B14" s="346" t="s">
        <v>287</v>
      </c>
      <c r="C14" s="346"/>
      <c r="D14" s="346"/>
      <c r="E14" s="346" t="s">
        <v>288</v>
      </c>
      <c r="F14" s="346"/>
      <c r="G14" s="346"/>
      <c r="H14" s="346" t="s">
        <v>284</v>
      </c>
      <c r="I14" s="346"/>
      <c r="J14" s="346"/>
      <c r="K14" s="346" t="s">
        <v>285</v>
      </c>
      <c r="L14" s="346"/>
      <c r="M14" s="355"/>
      <c r="N14" s="295"/>
    </row>
    <row r="15" spans="1:14" s="129" customFormat="1" ht="11.25" customHeight="1" x14ac:dyDescent="0.2">
      <c r="A15" s="345"/>
      <c r="B15" s="317" t="s">
        <v>11</v>
      </c>
      <c r="C15" s="317" t="s">
        <v>12</v>
      </c>
      <c r="D15" s="317" t="s">
        <v>13</v>
      </c>
      <c r="E15" s="318" t="s">
        <v>11</v>
      </c>
      <c r="F15" s="318" t="s">
        <v>12</v>
      </c>
      <c r="G15" s="318" t="s">
        <v>13</v>
      </c>
      <c r="H15" s="319" t="s">
        <v>11</v>
      </c>
      <c r="I15" s="319" t="s">
        <v>12</v>
      </c>
      <c r="J15" s="319" t="s">
        <v>13</v>
      </c>
      <c r="K15" s="320" t="s">
        <v>11</v>
      </c>
      <c r="L15" s="320" t="s">
        <v>12</v>
      </c>
      <c r="M15" s="321" t="s">
        <v>13</v>
      </c>
      <c r="N15" s="295"/>
    </row>
    <row r="16" spans="1:14" s="129" customFormat="1" ht="11.25" customHeight="1" x14ac:dyDescent="0.2">
      <c r="A16" s="340" t="s">
        <v>289</v>
      </c>
      <c r="B16" s="341">
        <f>SUM(B17:D17)</f>
        <v>28402.406241999997</v>
      </c>
      <c r="C16" s="342"/>
      <c r="D16" s="343"/>
      <c r="E16" s="341">
        <f>SUM(E17:G17)</f>
        <v>33484.800000000003</v>
      </c>
      <c r="F16" s="342"/>
      <c r="G16" s="343"/>
      <c r="H16" s="396">
        <f t="shared" ref="H16:H21" si="12">+B16-E16</f>
        <v>-5082.3937580000056</v>
      </c>
      <c r="I16" s="397"/>
      <c r="J16" s="398"/>
      <c r="K16" s="392">
        <f>+B16/E16-1</f>
        <v>-0.15178211481030213</v>
      </c>
      <c r="L16" s="393"/>
      <c r="M16" s="393"/>
      <c r="N16" s="295"/>
    </row>
    <row r="17" spans="1:14" s="129" customFormat="1" ht="12" customHeight="1" x14ac:dyDescent="0.2">
      <c r="A17" s="339"/>
      <c r="B17" s="221">
        <f>'[1]Podklady QZ'!E6</f>
        <v>11051.156638</v>
      </c>
      <c r="C17" s="200">
        <f>'[1]Podklady QZ'!F6</f>
        <v>9067.5696679999965</v>
      </c>
      <c r="D17" s="222">
        <f>'[1]Podklady QZ'!G6</f>
        <v>8283.6799360000005</v>
      </c>
      <c r="E17" s="200">
        <v>14105.7</v>
      </c>
      <c r="F17" s="200">
        <v>10974.1</v>
      </c>
      <c r="G17" s="200">
        <v>8405</v>
      </c>
      <c r="H17" s="221">
        <f t="shared" si="12"/>
        <v>-3054.5433620000003</v>
      </c>
      <c r="I17" s="200">
        <f t="shared" ref="I17" si="13">+C17-F17</f>
        <v>-1906.5303320000039</v>
      </c>
      <c r="J17" s="222">
        <f t="shared" ref="J17" si="14">+D17-G17</f>
        <v>-121.32006399999955</v>
      </c>
      <c r="K17" s="297">
        <f>+B17/E17-1</f>
        <v>-0.21654674082108649</v>
      </c>
      <c r="L17" s="298">
        <f t="shared" ref="L17" si="15">+C17/F17-1</f>
        <v>-0.17372999444145798</v>
      </c>
      <c r="M17" s="298">
        <f t="shared" ref="M17" si="16">+D17/G17-1</f>
        <v>-1.4434272932778103E-2</v>
      </c>
      <c r="N17" s="295"/>
    </row>
    <row r="18" spans="1:14" s="129" customFormat="1" ht="11.25" customHeight="1" x14ac:dyDescent="0.2">
      <c r="A18" s="338" t="s">
        <v>290</v>
      </c>
      <c r="B18" s="333">
        <f>SUM(B19:D19)</f>
        <v>12233.842046</v>
      </c>
      <c r="C18" s="334"/>
      <c r="D18" s="335"/>
      <c r="E18" s="334">
        <f>SUM(E19:G19)</f>
        <v>15946.999999999998</v>
      </c>
      <c r="F18" s="334"/>
      <c r="G18" s="334"/>
      <c r="H18" s="399">
        <f t="shared" si="12"/>
        <v>-3713.1579539999984</v>
      </c>
      <c r="I18" s="400"/>
      <c r="J18" s="401"/>
      <c r="K18" s="394">
        <f>+B18/E18-1</f>
        <v>-0.23284366677117951</v>
      </c>
      <c r="L18" s="395"/>
      <c r="M18" s="395"/>
      <c r="N18" s="295"/>
    </row>
    <row r="19" spans="1:14" s="129" customFormat="1" ht="12" customHeight="1" x14ac:dyDescent="0.2">
      <c r="A19" s="339"/>
      <c r="B19" s="221">
        <f>'[1]Podklady QZ'!E14</f>
        <v>5419.7560549999998</v>
      </c>
      <c r="C19" s="200">
        <f>'[1]Podklady QZ'!F14</f>
        <v>3699.9961249999997</v>
      </c>
      <c r="D19" s="222">
        <f>'[1]Podklady QZ'!G14</f>
        <v>3114.0898660000003</v>
      </c>
      <c r="E19" s="200">
        <v>7792.2</v>
      </c>
      <c r="F19" s="200">
        <v>5009.3999999999996</v>
      </c>
      <c r="G19" s="200">
        <v>3145.4</v>
      </c>
      <c r="H19" s="221">
        <f t="shared" si="12"/>
        <v>-2372.443945</v>
      </c>
      <c r="I19" s="200">
        <f t="shared" ref="I19" si="17">+C19-F19</f>
        <v>-1309.403875</v>
      </c>
      <c r="J19" s="222">
        <f t="shared" ref="J19" si="18">+D19-G19</f>
        <v>-31.310133999999834</v>
      </c>
      <c r="K19" s="297">
        <f t="shared" ref="K19" si="19">+B19/E19-1</f>
        <v>-0.30446394407227739</v>
      </c>
      <c r="L19" s="298">
        <f t="shared" ref="L19" si="20">+C19/F19-1</f>
        <v>-0.26138936299756454</v>
      </c>
      <c r="M19" s="298">
        <f t="shared" ref="M19" si="21">+D19/G19-1</f>
        <v>-9.9542614611813907E-3</v>
      </c>
      <c r="N19" s="295"/>
    </row>
    <row r="20" spans="1:14" s="129" customFormat="1" ht="12" hidden="1" customHeight="1" x14ac:dyDescent="0.2">
      <c r="A20" s="338" t="s">
        <v>291</v>
      </c>
      <c r="B20" s="333">
        <v>15.7</v>
      </c>
      <c r="C20" s="334"/>
      <c r="D20" s="335"/>
      <c r="E20" s="334">
        <v>13.2</v>
      </c>
      <c r="F20" s="334"/>
      <c r="G20" s="334"/>
      <c r="H20" s="396">
        <f t="shared" si="12"/>
        <v>2.5</v>
      </c>
      <c r="I20" s="397"/>
      <c r="J20" s="398"/>
      <c r="K20" s="394"/>
      <c r="L20" s="395"/>
      <c r="M20" s="395"/>
      <c r="N20" s="295"/>
    </row>
    <row r="21" spans="1:14" s="129" customFormat="1" ht="12" hidden="1" customHeight="1" x14ac:dyDescent="0.2">
      <c r="A21" s="339"/>
      <c r="B21" s="221">
        <v>13</v>
      </c>
      <c r="C21" s="200">
        <v>16.5</v>
      </c>
      <c r="D21" s="222">
        <v>17.7</v>
      </c>
      <c r="E21" s="200">
        <v>7.1</v>
      </c>
      <c r="F21" s="200">
        <v>14.1</v>
      </c>
      <c r="G21" s="200">
        <v>18.399999999999999</v>
      </c>
      <c r="H21" s="221">
        <f t="shared" si="12"/>
        <v>5.9</v>
      </c>
      <c r="I21" s="200">
        <f t="shared" ref="I21" si="22">+C21-F21</f>
        <v>2.4000000000000004</v>
      </c>
      <c r="J21" s="222">
        <f t="shared" ref="J21" si="23">+D21-G21</f>
        <v>-0.69999999999999929</v>
      </c>
      <c r="K21" s="297"/>
      <c r="L21" s="298"/>
      <c r="M21" s="298"/>
      <c r="N21" s="295"/>
    </row>
    <row r="22" spans="1:14" s="129" customFormat="1" ht="12.75" hidden="1" customHeight="1" x14ac:dyDescent="0.2">
      <c r="A22" s="331" t="s">
        <v>108</v>
      </c>
      <c r="B22" s="333">
        <f>SUM(B23:D23)</f>
        <v>1219.1085890000008</v>
      </c>
      <c r="C22" s="334"/>
      <c r="D22" s="335"/>
      <c r="E22" s="334">
        <f>SUM(E23:G23)</f>
        <v>36.200000000000003</v>
      </c>
      <c r="F22" s="334"/>
      <c r="G22" s="334"/>
      <c r="H22" s="333">
        <f>SUM(H23:J23)</f>
        <v>1182.9085890000006</v>
      </c>
      <c r="I22" s="334"/>
      <c r="J22" s="335"/>
      <c r="K22" s="389">
        <f>+B22/E22-1</f>
        <v>32.677032845303891</v>
      </c>
      <c r="L22" s="390"/>
      <c r="M22" s="391"/>
      <c r="N22" s="295"/>
    </row>
    <row r="23" spans="1:14" s="129" customFormat="1" ht="12.75" hidden="1" customHeight="1" thickBot="1" x14ac:dyDescent="0.25">
      <c r="A23" s="332"/>
      <c r="B23" s="212">
        <f>'[1]Podklady QZ'!B25</f>
        <v>432.20034100000049</v>
      </c>
      <c r="C23" s="116">
        <f>'[1]Podklady QZ'!C25</f>
        <v>381.919219</v>
      </c>
      <c r="D23" s="213">
        <f>'[1]Podklady QZ'!D25</f>
        <v>404.98902900000019</v>
      </c>
      <c r="E23" s="116">
        <v>12</v>
      </c>
      <c r="F23" s="116">
        <v>11.9</v>
      </c>
      <c r="G23" s="116">
        <v>12.3</v>
      </c>
      <c r="H23" s="212">
        <f>+B23-E23</f>
        <v>420.20034100000049</v>
      </c>
      <c r="I23" s="116">
        <f t="shared" ref="I23" si="24">+C23-F23</f>
        <v>370.01921900000002</v>
      </c>
      <c r="J23" s="213">
        <f t="shared" ref="J23" si="25">+D23-G23</f>
        <v>392.68902900000018</v>
      </c>
      <c r="K23" s="212">
        <f>+E23-H23</f>
        <v>-408.20034100000049</v>
      </c>
      <c r="L23" s="116">
        <f t="shared" ref="L23" si="26">+F23-I23</f>
        <v>-358.11921900000004</v>
      </c>
      <c r="M23" s="116">
        <f t="shared" ref="M23" si="27">+G23-J23</f>
        <v>-380.38902900000016</v>
      </c>
      <c r="N23" s="295"/>
    </row>
    <row r="24" spans="1:14" s="129" customFormat="1" ht="12.75" customHeight="1" x14ac:dyDescent="0.2">
      <c r="A24" s="121"/>
      <c r="B24" s="5"/>
      <c r="C24" s="5"/>
      <c r="D24" s="5"/>
      <c r="E24" s="5"/>
      <c r="F24" s="5"/>
      <c r="G24" s="5"/>
      <c r="I24" s="5"/>
      <c r="K24" s="5"/>
      <c r="L24" s="5"/>
      <c r="M24" s="4" t="s">
        <v>87</v>
      </c>
      <c r="N24" s="295"/>
    </row>
    <row r="25" spans="1:14" s="129" customFormat="1" ht="11.25" customHeight="1" x14ac:dyDescent="0.2">
      <c r="A25" s="121"/>
      <c r="B25" s="5"/>
      <c r="C25" s="5"/>
      <c r="D25" s="5"/>
      <c r="E25" s="5"/>
      <c r="F25" s="5"/>
      <c r="G25" s="5"/>
      <c r="I25" s="5"/>
      <c r="K25" s="5"/>
      <c r="L25" s="5"/>
      <c r="M25" s="4"/>
      <c r="N25" s="295"/>
    </row>
    <row r="26" spans="1:14" s="129" customFormat="1" ht="11.25" customHeight="1" x14ac:dyDescent="0.2">
      <c r="A26" s="121"/>
      <c r="B26" s="5"/>
      <c r="C26" s="5"/>
      <c r="D26" s="5"/>
      <c r="E26" s="5"/>
      <c r="F26" s="5"/>
      <c r="G26" s="5"/>
      <c r="I26" s="5"/>
      <c r="K26" s="5"/>
      <c r="L26" s="5"/>
      <c r="M26" s="4"/>
      <c r="N26" s="295"/>
    </row>
    <row r="27" spans="1:14" s="129" customFormat="1" ht="11.25" customHeight="1" x14ac:dyDescent="0.2">
      <c r="A27" s="121"/>
      <c r="B27" s="5"/>
      <c r="C27" s="5"/>
      <c r="D27" s="5"/>
      <c r="E27" s="5"/>
      <c r="F27" s="5"/>
      <c r="G27" s="5"/>
      <c r="I27" s="5"/>
      <c r="K27" s="5"/>
      <c r="L27" s="5"/>
      <c r="M27" s="4"/>
      <c r="N27" s="295"/>
    </row>
    <row r="28" spans="1:14" s="129" customFormat="1" ht="11.25" customHeight="1" x14ac:dyDescent="0.2">
      <c r="A28" s="121"/>
      <c r="B28" s="5"/>
      <c r="C28" s="5"/>
      <c r="D28" s="5"/>
      <c r="E28" s="5"/>
      <c r="F28" s="5"/>
      <c r="G28" s="5"/>
      <c r="I28" s="5"/>
      <c r="K28" s="5"/>
      <c r="L28" s="5"/>
      <c r="M28" s="4"/>
      <c r="N28" s="295"/>
    </row>
    <row r="29" spans="1:14" s="129" customFormat="1" ht="11.25" customHeight="1" x14ac:dyDescent="0.2">
      <c r="A29" s="121"/>
      <c r="B29" s="5"/>
      <c r="C29" s="5"/>
      <c r="D29" s="5"/>
      <c r="E29" s="5"/>
      <c r="F29" s="5"/>
      <c r="G29" s="5"/>
      <c r="I29" s="5"/>
      <c r="K29" s="5"/>
      <c r="L29" s="5"/>
      <c r="M29" s="4"/>
      <c r="N29" s="295"/>
    </row>
    <row r="30" spans="1:14" s="129" customFormat="1" ht="11.25" customHeight="1" x14ac:dyDescent="0.2">
      <c r="A30" s="121"/>
      <c r="B30" s="5"/>
      <c r="C30" s="5"/>
      <c r="D30" s="5"/>
      <c r="E30" s="5"/>
      <c r="F30" s="5"/>
      <c r="G30" s="5"/>
      <c r="I30" s="5"/>
      <c r="K30" s="5"/>
      <c r="L30" s="5"/>
      <c r="M30" s="4"/>
      <c r="N30" s="295"/>
    </row>
    <row r="31" spans="1:14" s="129" customFormat="1" ht="11.25" customHeight="1" x14ac:dyDescent="0.2">
      <c r="A31" s="121"/>
      <c r="B31" s="5"/>
      <c r="C31" s="5"/>
      <c r="D31" s="5"/>
      <c r="E31" s="5"/>
      <c r="F31" s="5"/>
      <c r="G31" s="5"/>
      <c r="I31" s="5"/>
      <c r="K31" s="5"/>
      <c r="L31" s="5"/>
      <c r="M31" s="4"/>
      <c r="N31" s="295"/>
    </row>
    <row r="32" spans="1:14" s="129" customFormat="1" ht="11.25" customHeight="1" x14ac:dyDescent="0.2">
      <c r="A32" s="121"/>
      <c r="B32" s="5"/>
      <c r="C32" s="5"/>
      <c r="D32" s="5"/>
      <c r="E32" s="5"/>
      <c r="F32" s="5"/>
      <c r="G32" s="5"/>
      <c r="I32" s="5"/>
      <c r="K32" s="5"/>
      <c r="L32" s="5"/>
      <c r="M32" s="4"/>
      <c r="N32" s="295"/>
    </row>
    <row r="33" spans="1:15" s="129" customFormat="1" ht="11.25" customHeight="1" x14ac:dyDescent="0.2">
      <c r="A33" s="121"/>
      <c r="B33" s="5"/>
      <c r="C33" s="5"/>
      <c r="D33" s="5"/>
      <c r="E33" s="5"/>
      <c r="F33" s="5"/>
      <c r="G33" s="5"/>
      <c r="I33" s="5"/>
      <c r="K33" s="5"/>
      <c r="L33" s="5"/>
      <c r="M33" s="4"/>
      <c r="N33" s="295"/>
    </row>
    <row r="34" spans="1:15" s="129" customFormat="1" ht="11.25" customHeight="1" x14ac:dyDescent="0.2">
      <c r="A34" s="121"/>
      <c r="B34" s="5"/>
      <c r="C34" s="5"/>
      <c r="D34" s="5"/>
      <c r="E34" s="5"/>
      <c r="F34" s="5"/>
      <c r="G34" s="5"/>
      <c r="I34" s="5"/>
      <c r="K34" s="5"/>
      <c r="L34" s="5"/>
      <c r="M34" s="4"/>
      <c r="N34" s="295"/>
    </row>
    <row r="35" spans="1:15" s="129" customFormat="1" ht="11.25" customHeight="1" x14ac:dyDescent="0.2">
      <c r="A35" s="121"/>
      <c r="B35" s="5"/>
      <c r="C35" s="5"/>
      <c r="D35" s="5"/>
      <c r="E35" s="5"/>
      <c r="F35" s="5"/>
      <c r="G35" s="5"/>
      <c r="I35" s="5"/>
      <c r="K35" s="5"/>
      <c r="L35" s="5"/>
      <c r="M35" s="4"/>
      <c r="N35" s="295"/>
    </row>
    <row r="36" spans="1:15" s="129" customFormat="1" ht="11.25" customHeight="1" x14ac:dyDescent="0.2">
      <c r="A36" s="121"/>
      <c r="B36" s="5"/>
      <c r="C36" s="5"/>
      <c r="D36" s="5"/>
      <c r="E36" s="5"/>
      <c r="F36" s="5"/>
      <c r="G36" s="5"/>
      <c r="I36" s="5"/>
      <c r="K36" s="5"/>
      <c r="L36" s="5"/>
      <c r="M36" s="4"/>
      <c r="N36" s="295"/>
    </row>
    <row r="37" spans="1:15" s="129" customFormat="1" ht="11.25" customHeight="1" x14ac:dyDescent="0.2">
      <c r="A37" s="121"/>
      <c r="B37" s="5"/>
      <c r="C37" s="5"/>
      <c r="D37" s="5"/>
      <c r="E37" s="5"/>
      <c r="F37" s="5"/>
      <c r="G37" s="5"/>
      <c r="I37" s="5"/>
      <c r="K37" s="5"/>
      <c r="L37" s="5"/>
      <c r="M37" s="4"/>
      <c r="N37" s="295"/>
    </row>
    <row r="38" spans="1:15" x14ac:dyDescent="0.2">
      <c r="A38" s="191"/>
      <c r="B38" s="192"/>
      <c r="C38" s="192"/>
      <c r="D38" s="192"/>
      <c r="E38" s="192"/>
      <c r="F38" s="192"/>
      <c r="G38" s="192"/>
      <c r="H38" s="192"/>
      <c r="I38" s="192"/>
      <c r="J38" s="192"/>
      <c r="K38" s="192"/>
      <c r="L38" s="192"/>
      <c r="M38" s="192"/>
      <c r="N38" s="296"/>
      <c r="O38" s="289"/>
    </row>
    <row r="39" spans="1:15" x14ac:dyDescent="0.2">
      <c r="A39" s="17"/>
      <c r="B39" s="53"/>
      <c r="C39" s="53"/>
      <c r="D39" s="53"/>
      <c r="E39" s="53"/>
      <c r="F39" s="53"/>
      <c r="G39" s="53"/>
      <c r="H39" s="53"/>
      <c r="I39" s="53"/>
      <c r="J39" s="53"/>
      <c r="K39" s="53"/>
      <c r="L39" s="53"/>
      <c r="M39" s="53"/>
      <c r="N39" s="296"/>
      <c r="O39" s="289"/>
    </row>
    <row r="40" spans="1:15" x14ac:dyDescent="0.2">
      <c r="A40" s="17"/>
      <c r="B40" s="192"/>
      <c r="C40" s="192"/>
      <c r="D40" s="192"/>
      <c r="E40" s="192"/>
      <c r="F40" s="192"/>
      <c r="G40" s="192"/>
      <c r="H40" s="192"/>
      <c r="I40" s="192"/>
      <c r="J40" s="192"/>
      <c r="K40" s="192"/>
      <c r="L40" s="192"/>
      <c r="M40" s="192"/>
      <c r="N40" s="53"/>
      <c r="O40" s="289"/>
    </row>
    <row r="41" spans="1:15" x14ac:dyDescent="0.2">
      <c r="A41" s="181"/>
      <c r="B41" s="171"/>
      <c r="C41" s="171"/>
      <c r="D41" s="171"/>
      <c r="E41" s="171"/>
      <c r="F41" s="171"/>
      <c r="G41" s="171"/>
      <c r="H41" s="171"/>
      <c r="I41" s="171"/>
      <c r="J41" s="171"/>
      <c r="K41" s="171"/>
      <c r="L41" s="171"/>
      <c r="M41" s="171"/>
      <c r="N41" s="53"/>
      <c r="O41" s="289"/>
    </row>
    <row r="42" spans="1:15" x14ac:dyDescent="0.2">
      <c r="A42" s="181"/>
      <c r="B42" s="171"/>
      <c r="C42" s="171"/>
      <c r="D42" s="171"/>
      <c r="E42" s="171"/>
      <c r="F42" s="171"/>
      <c r="G42" s="171"/>
      <c r="H42" s="171"/>
      <c r="I42" s="171"/>
      <c r="J42" s="171"/>
      <c r="K42" s="171"/>
      <c r="L42" s="171"/>
      <c r="M42" s="171"/>
      <c r="N42" s="296"/>
      <c r="O42" s="289"/>
    </row>
    <row r="43" spans="1:15" x14ac:dyDescent="0.2">
      <c r="A43" s="181"/>
      <c r="B43" s="171"/>
      <c r="C43" s="171"/>
      <c r="D43" s="171"/>
      <c r="E43" s="171"/>
      <c r="F43" s="171"/>
      <c r="G43" s="171"/>
      <c r="H43" s="171"/>
      <c r="I43" s="171"/>
      <c r="J43" s="171"/>
      <c r="K43" s="171"/>
      <c r="L43" s="171"/>
      <c r="M43" s="171"/>
      <c r="N43" s="296"/>
      <c r="O43" s="289"/>
    </row>
    <row r="44" spans="1:15" x14ac:dyDescent="0.2">
      <c r="A44" s="191"/>
      <c r="B44" s="191"/>
      <c r="C44" s="191"/>
      <c r="D44" s="191"/>
      <c r="E44" s="191"/>
      <c r="F44" s="191"/>
      <c r="G44" s="191"/>
      <c r="H44" s="191"/>
      <c r="I44" s="191"/>
      <c r="J44" s="191"/>
      <c r="K44" s="191"/>
      <c r="L44" s="191"/>
      <c r="M44" s="191"/>
      <c r="N44" s="296"/>
      <c r="O44" s="289"/>
    </row>
    <row r="45" spans="1:15" x14ac:dyDescent="0.2">
      <c r="A45" s="191"/>
      <c r="B45" s="191"/>
      <c r="C45" s="191"/>
      <c r="D45" s="191"/>
      <c r="E45" s="191"/>
      <c r="F45" s="191"/>
      <c r="G45" s="191"/>
      <c r="H45" s="191"/>
      <c r="I45" s="191"/>
      <c r="J45" s="191"/>
      <c r="K45" s="191"/>
      <c r="L45" s="191"/>
      <c r="M45" s="191"/>
      <c r="N45" s="296"/>
    </row>
    <row r="62" spans="1:4" x14ac:dyDescent="0.2">
      <c r="A62" s="234"/>
      <c r="B62" s="241"/>
      <c r="C62" s="235"/>
      <c r="D62" s="235"/>
    </row>
    <row r="63" spans="1:4" x14ac:dyDescent="0.2">
      <c r="B63" s="235"/>
      <c r="C63" s="235"/>
      <c r="D63" s="235"/>
    </row>
    <row r="64" spans="1:4" x14ac:dyDescent="0.2">
      <c r="B64" s="235"/>
      <c r="C64" s="235"/>
      <c r="D64" s="235"/>
    </row>
  </sheetData>
  <mergeCells count="50">
    <mergeCell ref="B9:D9"/>
    <mergeCell ref="E9:G9"/>
    <mergeCell ref="H9:J9"/>
    <mergeCell ref="K9:M9"/>
    <mergeCell ref="A20:A21"/>
    <mergeCell ref="B20:D20"/>
    <mergeCell ref="E20:G20"/>
    <mergeCell ref="H20:J20"/>
    <mergeCell ref="K20:M20"/>
    <mergeCell ref="A18:A19"/>
    <mergeCell ref="B18:D18"/>
    <mergeCell ref="E18:G18"/>
    <mergeCell ref="H18:J18"/>
    <mergeCell ref="K18:M18"/>
    <mergeCell ref="A16:A17"/>
    <mergeCell ref="B16:D16"/>
    <mergeCell ref="A22:A23"/>
    <mergeCell ref="B22:D22"/>
    <mergeCell ref="E22:G22"/>
    <mergeCell ref="H22:J22"/>
    <mergeCell ref="K22:M22"/>
    <mergeCell ref="E16:G16"/>
    <mergeCell ref="H16:J16"/>
    <mergeCell ref="K16:M16"/>
    <mergeCell ref="A14:A15"/>
    <mergeCell ref="B14:D14"/>
    <mergeCell ref="E14:G14"/>
    <mergeCell ref="H14:J14"/>
    <mergeCell ref="K14:M14"/>
    <mergeCell ref="K3:M3"/>
    <mergeCell ref="A3:A4"/>
    <mergeCell ref="B3:D3"/>
    <mergeCell ref="E3:G3"/>
    <mergeCell ref="H3:J3"/>
    <mergeCell ref="K11:M11"/>
    <mergeCell ref="K5:M5"/>
    <mergeCell ref="K7:M7"/>
    <mergeCell ref="A5:A6"/>
    <mergeCell ref="B5:D5"/>
    <mergeCell ref="E5:G5"/>
    <mergeCell ref="H5:J5"/>
    <mergeCell ref="A11:A12"/>
    <mergeCell ref="B11:D11"/>
    <mergeCell ref="E11:G11"/>
    <mergeCell ref="H11:J11"/>
    <mergeCell ref="A7:A8"/>
    <mergeCell ref="B7:D7"/>
    <mergeCell ref="E7:G7"/>
    <mergeCell ref="H7:J7"/>
    <mergeCell ref="A9:A10"/>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showGridLines="0" zoomScale="85" zoomScaleNormal="85" workbookViewId="0">
      <selection activeCell="Q49" sqref="Q49"/>
    </sheetView>
  </sheetViews>
  <sheetFormatPr defaultRowHeight="12" x14ac:dyDescent="0.2"/>
  <cols>
    <col min="1" max="1" width="32.5703125" style="114" customWidth="1"/>
    <col min="2" max="13" width="9.28515625" style="114" customWidth="1"/>
    <col min="14" max="14" width="10.140625" style="254" customWidth="1"/>
    <col min="15" max="15" width="8.42578125" style="114" customWidth="1"/>
    <col min="16" max="16" width="11.42578125" style="114" bestFit="1" customWidth="1"/>
    <col min="17" max="17" width="9.5703125" style="114" bestFit="1" customWidth="1"/>
    <col min="18" max="16384" width="9.140625" style="114"/>
  </cols>
  <sheetData>
    <row r="1" spans="1:14" s="128" customFormat="1" ht="18.75" x14ac:dyDescent="0.3">
      <c r="A1" s="21" t="s">
        <v>294</v>
      </c>
      <c r="B1" s="123"/>
      <c r="C1" s="123"/>
      <c r="D1" s="123"/>
      <c r="E1" s="123"/>
      <c r="F1" s="123"/>
      <c r="G1" s="123"/>
      <c r="H1" s="123"/>
      <c r="I1" s="123"/>
      <c r="J1" s="123"/>
      <c r="K1" s="123"/>
      <c r="L1" s="123"/>
      <c r="M1" s="284" t="s">
        <v>299</v>
      </c>
      <c r="N1" s="291"/>
    </row>
    <row r="2" spans="1:14" ht="7.5" customHeight="1" x14ac:dyDescent="0.2">
      <c r="A2" s="13"/>
      <c r="B2" s="13"/>
      <c r="C2" s="13"/>
      <c r="D2" s="13"/>
      <c r="E2" s="13"/>
      <c r="F2" s="13"/>
      <c r="G2" s="13"/>
      <c r="H2" s="13"/>
      <c r="I2" s="13"/>
      <c r="J2" s="13"/>
      <c r="K2" s="13"/>
      <c r="L2" s="13"/>
      <c r="M2" s="13"/>
      <c r="N2" s="13"/>
    </row>
    <row r="3" spans="1:14" x14ac:dyDescent="0.2">
      <c r="A3" s="356"/>
      <c r="B3" s="355" t="s">
        <v>292</v>
      </c>
      <c r="C3" s="345"/>
      <c r="D3" s="357"/>
      <c r="E3" s="355" t="s">
        <v>295</v>
      </c>
      <c r="F3" s="345"/>
      <c r="G3" s="357"/>
      <c r="H3" s="355" t="s">
        <v>284</v>
      </c>
      <c r="I3" s="345"/>
      <c r="J3" s="357"/>
      <c r="K3" s="355" t="s">
        <v>285</v>
      </c>
      <c r="L3" s="345"/>
      <c r="M3" s="345"/>
      <c r="N3" s="292"/>
    </row>
    <row r="4" spans="1:14" x14ac:dyDescent="0.2">
      <c r="A4" s="357"/>
      <c r="B4" s="190" t="s">
        <v>14</v>
      </c>
      <c r="C4" s="190" t="s">
        <v>15</v>
      </c>
      <c r="D4" s="190" t="s">
        <v>16</v>
      </c>
      <c r="E4" s="190" t="s">
        <v>14</v>
      </c>
      <c r="F4" s="190" t="s">
        <v>15</v>
      </c>
      <c r="G4" s="190" t="s">
        <v>16</v>
      </c>
      <c r="H4" s="190" t="s">
        <v>14</v>
      </c>
      <c r="I4" s="190" t="s">
        <v>15</v>
      </c>
      <c r="J4" s="190" t="s">
        <v>16</v>
      </c>
      <c r="K4" s="190" t="s">
        <v>14</v>
      </c>
      <c r="L4" s="190" t="s">
        <v>15</v>
      </c>
      <c r="M4" s="60" t="s">
        <v>16</v>
      </c>
    </row>
    <row r="5" spans="1:14" s="131" customFormat="1" ht="12" customHeight="1" x14ac:dyDescent="0.2">
      <c r="A5" s="413" t="s">
        <v>289</v>
      </c>
      <c r="B5" s="341">
        <f>SUM(B6:D6)</f>
        <v>24162.308709680859</v>
      </c>
      <c r="C5" s="342"/>
      <c r="D5" s="343"/>
      <c r="E5" s="341">
        <f>SUM(E6:G6)</f>
        <v>26102.7</v>
      </c>
      <c r="F5" s="342"/>
      <c r="G5" s="343"/>
      <c r="H5" s="396">
        <f t="shared" ref="H5:J10" si="0">+B5-E5</f>
        <v>-1940.3912903191413</v>
      </c>
      <c r="I5" s="397"/>
      <c r="J5" s="398"/>
      <c r="K5" s="392">
        <f>+B5/E5-1</f>
        <v>-7.4336803867766199E-2</v>
      </c>
      <c r="L5" s="393"/>
      <c r="M5" s="393"/>
      <c r="N5" s="293"/>
    </row>
    <row r="6" spans="1:14" s="131" customFormat="1" ht="12" customHeight="1" x14ac:dyDescent="0.2">
      <c r="A6" s="407"/>
      <c r="B6" s="221">
        <f>'[1]Podklady QZ'!H6</f>
        <v>7852.5140154948494</v>
      </c>
      <c r="C6" s="200">
        <f>'[1]Podklady QZ'!I6</f>
        <v>7692.3225415928555</v>
      </c>
      <c r="D6" s="222">
        <f>'[1]Podklady QZ'!J6</f>
        <v>8617.4721525931527</v>
      </c>
      <c r="E6" s="200">
        <v>7799.3</v>
      </c>
      <c r="F6" s="200">
        <v>7997.9</v>
      </c>
      <c r="G6" s="200">
        <v>10305.5</v>
      </c>
      <c r="H6" s="221">
        <f t="shared" si="0"/>
        <v>53.214015494849264</v>
      </c>
      <c r="I6" s="200">
        <f t="shared" si="0"/>
        <v>-305.57745840714415</v>
      </c>
      <c r="J6" s="222">
        <f t="shared" si="0"/>
        <v>-1688.0278474068473</v>
      </c>
      <c r="K6" s="297">
        <f>+B6/E6-1</f>
        <v>6.8229219923390261E-3</v>
      </c>
      <c r="L6" s="298">
        <f t="shared" ref="L6:M6" si="1">+C6/F6-1</f>
        <v>-3.8207211693962684E-2</v>
      </c>
      <c r="M6" s="298">
        <f t="shared" si="1"/>
        <v>-0.16379873343426787</v>
      </c>
      <c r="N6" s="294"/>
    </row>
    <row r="7" spans="1:14" s="13" customFormat="1" ht="12" customHeight="1" x14ac:dyDescent="0.2">
      <c r="A7" s="402" t="s">
        <v>290</v>
      </c>
      <c r="B7" s="404">
        <f>SUM(B8:D8)</f>
        <v>9555.7024225436253</v>
      </c>
      <c r="C7" s="405"/>
      <c r="D7" s="406"/>
      <c r="E7" s="404">
        <f>SUM(E8:G8)</f>
        <v>10795.099999999999</v>
      </c>
      <c r="F7" s="405"/>
      <c r="G7" s="406"/>
      <c r="H7" s="408">
        <f t="shared" si="0"/>
        <v>-1239.3975774563733</v>
      </c>
      <c r="I7" s="409"/>
      <c r="J7" s="410"/>
      <c r="K7" s="411">
        <f>+B7/E7-1</f>
        <v>-0.1148111251823859</v>
      </c>
      <c r="L7" s="412"/>
      <c r="M7" s="412"/>
      <c r="N7" s="252"/>
    </row>
    <row r="8" spans="1:14" s="189" customFormat="1" ht="11.25" customHeight="1" x14ac:dyDescent="0.2">
      <c r="A8" s="407"/>
      <c r="B8" s="221">
        <f>'[1]Podklady QZ'!H14</f>
        <v>2990.005201015103</v>
      </c>
      <c r="C8" s="200">
        <f>'[1]Podklady QZ'!I14</f>
        <v>2945.0658272416931</v>
      </c>
      <c r="D8" s="222">
        <f>'[1]Podklady QZ'!J14</f>
        <v>3620.6313942868283</v>
      </c>
      <c r="E8" s="200">
        <v>2988.2</v>
      </c>
      <c r="F8" s="200">
        <v>3053.6</v>
      </c>
      <c r="G8" s="200">
        <v>4753.3</v>
      </c>
      <c r="H8" s="221">
        <f t="shared" si="0"/>
        <v>1.8052010151031936</v>
      </c>
      <c r="I8" s="200">
        <f t="shared" si="0"/>
        <v>-108.5341727583068</v>
      </c>
      <c r="J8" s="222">
        <f t="shared" si="0"/>
        <v>-1132.6686057131719</v>
      </c>
      <c r="K8" s="297">
        <f t="shared" ref="K8:M8" si="2">+B8/E8-1</f>
        <v>6.0410983706016275E-4</v>
      </c>
      <c r="L8" s="298">
        <f t="shared" si="2"/>
        <v>-3.5543022255143719E-2</v>
      </c>
      <c r="M8" s="298">
        <f t="shared" si="2"/>
        <v>-0.23829099903502238</v>
      </c>
    </row>
    <row r="9" spans="1:14" s="13" customFormat="1" ht="11.25" hidden="1" customHeight="1" x14ac:dyDescent="0.2">
      <c r="A9" s="402" t="s">
        <v>291</v>
      </c>
      <c r="B9" s="404">
        <v>-0.1</v>
      </c>
      <c r="C9" s="405"/>
      <c r="D9" s="406"/>
      <c r="E9" s="404">
        <v>0.6</v>
      </c>
      <c r="F9" s="405"/>
      <c r="G9" s="406"/>
      <c r="H9" s="408">
        <f t="shared" si="0"/>
        <v>-0.7</v>
      </c>
      <c r="I9" s="409"/>
      <c r="J9" s="410"/>
      <c r="K9" s="411"/>
      <c r="L9" s="412"/>
      <c r="M9" s="412"/>
      <c r="N9" s="252"/>
    </row>
    <row r="10" spans="1:14" s="189" customFormat="1" ht="11.25" hidden="1" customHeight="1" x14ac:dyDescent="0.2">
      <c r="A10" s="407"/>
      <c r="B10" s="221">
        <v>2</v>
      </c>
      <c r="C10" s="200">
        <v>-3.3</v>
      </c>
      <c r="D10" s="222">
        <v>1</v>
      </c>
      <c r="E10" s="200">
        <v>-5.6</v>
      </c>
      <c r="F10" s="200">
        <v>1.2</v>
      </c>
      <c r="G10" s="200">
        <v>6.1</v>
      </c>
      <c r="H10" s="221">
        <f t="shared" si="0"/>
        <v>7.6</v>
      </c>
      <c r="I10" s="200">
        <f t="shared" si="0"/>
        <v>-4.5</v>
      </c>
      <c r="J10" s="222">
        <f t="shared" si="0"/>
        <v>-5.0999999999999996</v>
      </c>
      <c r="K10" s="297"/>
      <c r="L10" s="298"/>
      <c r="M10" s="298"/>
    </row>
    <row r="11" spans="1:14" s="189" customFormat="1" ht="11.25" hidden="1" customHeight="1" x14ac:dyDescent="0.2">
      <c r="A11" s="402" t="s">
        <v>108</v>
      </c>
      <c r="B11" s="404">
        <f>SUM(B12:D12)</f>
        <v>47.837087000014435</v>
      </c>
      <c r="C11" s="405"/>
      <c r="D11" s="406"/>
      <c r="E11" s="404">
        <f>SUM(E12:G12)</f>
        <v>36.200000000000003</v>
      </c>
      <c r="F11" s="405"/>
      <c r="G11" s="406"/>
      <c r="H11" s="404">
        <f>SUM(H12:J12)</f>
        <v>11.637087000014434</v>
      </c>
      <c r="I11" s="405"/>
      <c r="J11" s="406"/>
      <c r="K11" s="389">
        <f>+B11/E11-1</f>
        <v>0.32146649171310582</v>
      </c>
      <c r="L11" s="390"/>
      <c r="M11" s="391"/>
    </row>
    <row r="12" spans="1:14" s="189" customFormat="1" ht="11.25" hidden="1" customHeight="1" thickBot="1" x14ac:dyDescent="0.25">
      <c r="A12" s="403"/>
      <c r="B12" s="212">
        <f>'[1]Podklady QZ'!B16</f>
        <v>16.350882000013371</v>
      </c>
      <c r="C12" s="116">
        <f>'[1]Podklady QZ'!C16</f>
        <v>16.325118999999177</v>
      </c>
      <c r="D12" s="213">
        <f>'[1]Podklady QZ'!D16</f>
        <v>15.161086000001887</v>
      </c>
      <c r="E12" s="116">
        <v>12</v>
      </c>
      <c r="F12" s="116">
        <v>11.9</v>
      </c>
      <c r="G12" s="116">
        <v>12.3</v>
      </c>
      <c r="H12" s="212">
        <f>+B12-E12</f>
        <v>4.350882000013371</v>
      </c>
      <c r="I12" s="116">
        <f t="shared" ref="I12:J12" si="3">+C12-F12</f>
        <v>4.4251189999991762</v>
      </c>
      <c r="J12" s="213">
        <f t="shared" si="3"/>
        <v>2.8610860000018867</v>
      </c>
      <c r="K12" s="212">
        <f>+E12-H12</f>
        <v>7.649117999986629</v>
      </c>
      <c r="L12" s="116">
        <f t="shared" ref="L12:M12" si="4">+F12-I12</f>
        <v>7.4748810000008241</v>
      </c>
      <c r="M12" s="116">
        <f t="shared" si="4"/>
        <v>9.438913999998114</v>
      </c>
    </row>
    <row r="13" spans="1:14" s="129" customFormat="1" ht="11.25" customHeight="1" x14ac:dyDescent="0.2">
      <c r="A13" s="121"/>
      <c r="B13" s="5"/>
      <c r="C13" s="5"/>
      <c r="D13" s="5"/>
      <c r="E13" s="5"/>
      <c r="F13" s="5"/>
      <c r="G13" s="5"/>
      <c r="K13" s="5"/>
      <c r="L13" s="5"/>
      <c r="M13" s="4"/>
      <c r="N13" s="295"/>
    </row>
    <row r="14" spans="1:14" s="129" customFormat="1" ht="11.25" customHeight="1" x14ac:dyDescent="0.2">
      <c r="A14" s="344"/>
      <c r="B14" s="346" t="s">
        <v>296</v>
      </c>
      <c r="C14" s="346"/>
      <c r="D14" s="346"/>
      <c r="E14" s="346" t="s">
        <v>297</v>
      </c>
      <c r="F14" s="346"/>
      <c r="G14" s="346"/>
      <c r="H14" s="346" t="s">
        <v>284</v>
      </c>
      <c r="I14" s="346"/>
      <c r="J14" s="346"/>
      <c r="K14" s="346" t="s">
        <v>285</v>
      </c>
      <c r="L14" s="346"/>
      <c r="M14" s="355"/>
      <c r="N14" s="295"/>
    </row>
    <row r="15" spans="1:14" s="129" customFormat="1" ht="11.25" customHeight="1" x14ac:dyDescent="0.2">
      <c r="A15" s="345"/>
      <c r="B15" s="320" t="s">
        <v>17</v>
      </c>
      <c r="C15" s="320" t="s">
        <v>18</v>
      </c>
      <c r="D15" s="320" t="s">
        <v>19</v>
      </c>
      <c r="E15" s="320" t="s">
        <v>17</v>
      </c>
      <c r="F15" s="320" t="s">
        <v>18</v>
      </c>
      <c r="G15" s="320" t="s">
        <v>19</v>
      </c>
      <c r="H15" s="320" t="s">
        <v>17</v>
      </c>
      <c r="I15" s="320" t="s">
        <v>18</v>
      </c>
      <c r="J15" s="320" t="s">
        <v>19</v>
      </c>
      <c r="K15" s="320" t="s">
        <v>17</v>
      </c>
      <c r="L15" s="320" t="s">
        <v>18</v>
      </c>
      <c r="M15" s="321" t="s">
        <v>19</v>
      </c>
      <c r="N15" s="295"/>
    </row>
    <row r="16" spans="1:14" s="129" customFormat="1" ht="11.25" customHeight="1" x14ac:dyDescent="0.2">
      <c r="A16" s="340" t="s">
        <v>289</v>
      </c>
      <c r="B16" s="341">
        <f>SUM(B17:D17)</f>
        <v>49573.699664300002</v>
      </c>
      <c r="C16" s="342"/>
      <c r="D16" s="343"/>
      <c r="E16" s="341">
        <f>SUM(E17:G17)</f>
        <v>50688.2</v>
      </c>
      <c r="F16" s="342"/>
      <c r="G16" s="343"/>
      <c r="H16" s="396">
        <f t="shared" ref="H16:J21" si="5">+B16-E16</f>
        <v>-1114.500335699995</v>
      </c>
      <c r="I16" s="397"/>
      <c r="J16" s="398"/>
      <c r="K16" s="392">
        <f>+B16/E16-1</f>
        <v>-2.1987372518653125E-2</v>
      </c>
      <c r="L16" s="393"/>
      <c r="M16" s="393"/>
      <c r="N16" s="295"/>
    </row>
    <row r="17" spans="1:14" s="129" customFormat="1" ht="11.25" customHeight="1" x14ac:dyDescent="0.2">
      <c r="A17" s="339"/>
      <c r="B17" s="221">
        <f>+'[1]Podklady QZ'!K6</f>
        <v>13008.186848395995</v>
      </c>
      <c r="C17" s="200">
        <f>+'[1]Podklady QZ'!L6</f>
        <v>16607.274446672003</v>
      </c>
      <c r="D17" s="222">
        <f>+'[1]Podklady QZ'!M6</f>
        <v>19958.238369232</v>
      </c>
      <c r="E17" s="200">
        <v>13386.9</v>
      </c>
      <c r="F17" s="200">
        <v>17275.3</v>
      </c>
      <c r="G17" s="200">
        <v>20026</v>
      </c>
      <c r="H17" s="221">
        <f t="shared" si="5"/>
        <v>-378.71315160400445</v>
      </c>
      <c r="I17" s="200">
        <f t="shared" si="5"/>
        <v>-668.02555332799602</v>
      </c>
      <c r="J17" s="222">
        <f t="shared" si="5"/>
        <v>-67.761630768000032</v>
      </c>
      <c r="K17" s="297">
        <f>+B17/E17-1</f>
        <v>-2.8289831970359391E-2</v>
      </c>
      <c r="L17" s="298">
        <f t="shared" ref="L17:M17" si="6">+C17/F17-1</f>
        <v>-3.8669403907775624E-2</v>
      </c>
      <c r="M17" s="298">
        <f t="shared" si="6"/>
        <v>-3.383682750823902E-3</v>
      </c>
      <c r="N17" s="295"/>
    </row>
    <row r="18" spans="1:14" s="129" customFormat="1" ht="11.25" customHeight="1" x14ac:dyDescent="0.2">
      <c r="A18" s="338" t="s">
        <v>290</v>
      </c>
      <c r="B18" s="333">
        <f>SUM(B19:D19)</f>
        <v>28625.930482821139</v>
      </c>
      <c r="C18" s="334"/>
      <c r="D18" s="335"/>
      <c r="E18" s="334">
        <f>SUM(E19:G19)</f>
        <v>29640.2</v>
      </c>
      <c r="F18" s="334"/>
      <c r="G18" s="334"/>
      <c r="H18" s="399">
        <f t="shared" si="5"/>
        <v>-1014.2695171788619</v>
      </c>
      <c r="I18" s="400"/>
      <c r="J18" s="401"/>
      <c r="K18" s="394">
        <f>+B18/E18-1</f>
        <v>-3.4219388437961351E-2</v>
      </c>
      <c r="L18" s="395"/>
      <c r="M18" s="395"/>
      <c r="N18" s="295"/>
    </row>
    <row r="19" spans="1:14" s="129" customFormat="1" ht="11.25" customHeight="1" x14ac:dyDescent="0.2">
      <c r="A19" s="339"/>
      <c r="B19" s="221">
        <f>+'[1]Podklady QZ'!K14</f>
        <v>6718.1669469763783</v>
      </c>
      <c r="C19" s="200">
        <f>+'[1]Podklady QZ'!L14</f>
        <v>9749.0859179418294</v>
      </c>
      <c r="D19" s="222">
        <f>+'[1]Podklady QZ'!M14</f>
        <v>12158.677617902931</v>
      </c>
      <c r="E19" s="200">
        <v>7010.1</v>
      </c>
      <c r="F19" s="200">
        <v>10259.9</v>
      </c>
      <c r="G19" s="200">
        <v>12370.2</v>
      </c>
      <c r="H19" s="221">
        <f t="shared" si="5"/>
        <v>-291.93305302362205</v>
      </c>
      <c r="I19" s="200">
        <f t="shared" si="5"/>
        <v>-510.81408205817024</v>
      </c>
      <c r="J19" s="222">
        <f t="shared" si="5"/>
        <v>-211.52238209706957</v>
      </c>
      <c r="K19" s="297">
        <f t="shared" ref="K19:M19" si="7">+B19/E19-1</f>
        <v>-4.1644634602020281E-2</v>
      </c>
      <c r="L19" s="298">
        <f t="shared" si="7"/>
        <v>-4.9787432826652323E-2</v>
      </c>
      <c r="M19" s="298">
        <f t="shared" si="7"/>
        <v>-1.7099350220454723E-2</v>
      </c>
      <c r="N19" s="295"/>
    </row>
    <row r="20" spans="1:14" s="129" customFormat="1" ht="11.25" hidden="1" customHeight="1" x14ac:dyDescent="0.2">
      <c r="A20" s="338" t="s">
        <v>291</v>
      </c>
      <c r="B20" s="333">
        <v>15.7</v>
      </c>
      <c r="C20" s="334"/>
      <c r="D20" s="335"/>
      <c r="E20" s="334">
        <v>13.2</v>
      </c>
      <c r="F20" s="334"/>
      <c r="G20" s="334"/>
      <c r="H20" s="396">
        <f t="shared" si="5"/>
        <v>2.5</v>
      </c>
      <c r="I20" s="397"/>
      <c r="J20" s="398"/>
      <c r="K20" s="394"/>
      <c r="L20" s="395"/>
      <c r="M20" s="395"/>
      <c r="N20" s="295"/>
    </row>
    <row r="21" spans="1:14" s="129" customFormat="1" ht="11.25" hidden="1" customHeight="1" x14ac:dyDescent="0.2">
      <c r="A21" s="339"/>
      <c r="B21" s="221">
        <v>13</v>
      </c>
      <c r="C21" s="200">
        <v>16.5</v>
      </c>
      <c r="D21" s="222">
        <v>17.7</v>
      </c>
      <c r="E21" s="200">
        <v>7.1</v>
      </c>
      <c r="F21" s="200">
        <v>14.1</v>
      </c>
      <c r="G21" s="200">
        <v>18.399999999999999</v>
      </c>
      <c r="H21" s="221">
        <f t="shared" si="5"/>
        <v>5.9</v>
      </c>
      <c r="I21" s="200">
        <f t="shared" si="5"/>
        <v>2.4000000000000004</v>
      </c>
      <c r="J21" s="222">
        <f t="shared" si="5"/>
        <v>-0.69999999999999929</v>
      </c>
      <c r="K21" s="297"/>
      <c r="L21" s="298"/>
      <c r="M21" s="298"/>
      <c r="N21" s="295"/>
    </row>
    <row r="22" spans="1:14" s="129" customFormat="1" ht="11.25" hidden="1" customHeight="1" x14ac:dyDescent="0.2">
      <c r="A22" s="331" t="s">
        <v>108</v>
      </c>
      <c r="B22" s="333">
        <f>SUM(B23:D23)</f>
        <v>1219.1085890000008</v>
      </c>
      <c r="C22" s="334"/>
      <c r="D22" s="335"/>
      <c r="E22" s="334">
        <f>SUM(E23:G23)</f>
        <v>36.200000000000003</v>
      </c>
      <c r="F22" s="334"/>
      <c r="G22" s="334"/>
      <c r="H22" s="333">
        <f>SUM(H23:J23)</f>
        <v>1182.9085890000006</v>
      </c>
      <c r="I22" s="334"/>
      <c r="J22" s="335"/>
      <c r="K22" s="389">
        <f>+B22/E22-1</f>
        <v>32.677032845303891</v>
      </c>
      <c r="L22" s="390"/>
      <c r="M22" s="391"/>
      <c r="N22" s="295"/>
    </row>
    <row r="23" spans="1:14" s="129" customFormat="1" ht="11.25" hidden="1" customHeight="1" thickBot="1" x14ac:dyDescent="0.25">
      <c r="A23" s="332"/>
      <c r="B23" s="212">
        <f>'[1]Podklady QZ'!B25</f>
        <v>432.20034100000049</v>
      </c>
      <c r="C23" s="116">
        <f>'[1]Podklady QZ'!C25</f>
        <v>381.919219</v>
      </c>
      <c r="D23" s="213">
        <f>'[1]Podklady QZ'!D25</f>
        <v>404.98902900000019</v>
      </c>
      <c r="E23" s="116">
        <v>12</v>
      </c>
      <c r="F23" s="116">
        <v>11.9</v>
      </c>
      <c r="G23" s="116">
        <v>12.3</v>
      </c>
      <c r="H23" s="212">
        <f>+B23-E23</f>
        <v>420.20034100000049</v>
      </c>
      <c r="I23" s="116">
        <f t="shared" ref="I23:J23" si="8">+C23-F23</f>
        <v>370.01921900000002</v>
      </c>
      <c r="J23" s="213">
        <f t="shared" si="8"/>
        <v>392.68902900000018</v>
      </c>
      <c r="K23" s="212">
        <f>+E23-H23</f>
        <v>-408.20034100000049</v>
      </c>
      <c r="L23" s="116">
        <f t="shared" ref="L23:M23" si="9">+F23-I23</f>
        <v>-358.11921900000004</v>
      </c>
      <c r="M23" s="116">
        <f t="shared" si="9"/>
        <v>-380.38902900000016</v>
      </c>
      <c r="N23" s="295"/>
    </row>
    <row r="24" spans="1:14" s="129" customFormat="1" ht="11.25" customHeight="1" x14ac:dyDescent="0.2">
      <c r="A24" s="121"/>
      <c r="B24" s="5"/>
      <c r="C24" s="5"/>
      <c r="D24" s="5"/>
      <c r="E24" s="5"/>
      <c r="F24" s="5"/>
      <c r="G24" s="5"/>
      <c r="I24" s="5"/>
      <c r="K24" s="5"/>
      <c r="L24" s="5"/>
      <c r="M24" s="4" t="s">
        <v>87</v>
      </c>
      <c r="N24" s="295"/>
    </row>
    <row r="25" spans="1:14" s="129" customFormat="1" ht="11.25" customHeight="1" x14ac:dyDescent="0.2">
      <c r="A25" s="121"/>
      <c r="B25" s="5"/>
      <c r="C25" s="5"/>
      <c r="D25" s="5"/>
      <c r="E25" s="5"/>
      <c r="F25" s="5"/>
      <c r="G25" s="5"/>
      <c r="I25" s="5"/>
      <c r="K25" s="5"/>
      <c r="L25" s="5"/>
      <c r="M25" s="4"/>
      <c r="N25" s="295"/>
    </row>
    <row r="26" spans="1:14" s="129" customFormat="1" ht="11.25" customHeight="1" x14ac:dyDescent="0.2">
      <c r="A26" s="121"/>
      <c r="B26" s="5"/>
      <c r="C26" s="5"/>
      <c r="D26" s="5"/>
      <c r="E26" s="5"/>
      <c r="F26" s="5"/>
      <c r="G26" s="5"/>
      <c r="I26" s="5"/>
      <c r="K26" s="5"/>
      <c r="L26" s="5"/>
      <c r="M26" s="4"/>
      <c r="N26" s="295"/>
    </row>
    <row r="27" spans="1:14" s="129" customFormat="1" ht="11.25" customHeight="1" x14ac:dyDescent="0.2">
      <c r="A27" s="121"/>
      <c r="B27" s="5"/>
      <c r="C27" s="5"/>
      <c r="D27" s="5"/>
      <c r="E27" s="5"/>
      <c r="F27" s="5"/>
      <c r="G27" s="5"/>
      <c r="I27" s="5"/>
      <c r="K27" s="5"/>
      <c r="L27" s="5"/>
      <c r="M27" s="4"/>
      <c r="N27" s="295"/>
    </row>
    <row r="28" spans="1:14" s="129" customFormat="1" ht="11.25" customHeight="1" x14ac:dyDescent="0.2">
      <c r="A28" s="121"/>
      <c r="B28" s="5"/>
      <c r="C28" s="5"/>
      <c r="D28" s="5"/>
      <c r="E28" s="5"/>
      <c r="F28" s="5"/>
      <c r="G28" s="5"/>
      <c r="I28" s="5"/>
      <c r="K28" s="5"/>
      <c r="L28" s="5"/>
      <c r="M28" s="4"/>
      <c r="N28" s="295"/>
    </row>
    <row r="29" spans="1:14" s="129" customFormat="1" ht="11.25" customHeight="1" x14ac:dyDescent="0.2">
      <c r="A29" s="121"/>
      <c r="B29" s="5"/>
      <c r="C29" s="5"/>
      <c r="D29" s="5"/>
      <c r="E29" s="5"/>
      <c r="F29" s="5"/>
      <c r="G29" s="5"/>
      <c r="I29" s="5"/>
      <c r="K29" s="5"/>
      <c r="L29" s="5"/>
      <c r="M29" s="4"/>
      <c r="N29" s="295"/>
    </row>
    <row r="30" spans="1:14" s="129" customFormat="1" ht="11.25" customHeight="1" x14ac:dyDescent="0.2">
      <c r="A30" s="121"/>
      <c r="B30" s="5"/>
      <c r="C30" s="5"/>
      <c r="D30" s="5"/>
      <c r="E30" s="5"/>
      <c r="F30" s="5"/>
      <c r="G30" s="5"/>
      <c r="I30" s="5"/>
      <c r="K30" s="5"/>
      <c r="L30" s="5"/>
      <c r="M30" s="4"/>
      <c r="N30" s="295"/>
    </row>
    <row r="31" spans="1:14" s="129" customFormat="1" ht="11.25" customHeight="1" x14ac:dyDescent="0.2">
      <c r="A31" s="121"/>
      <c r="B31" s="5"/>
      <c r="C31" s="5"/>
      <c r="D31" s="5"/>
      <c r="E31" s="5"/>
      <c r="F31" s="5"/>
      <c r="G31" s="5"/>
      <c r="I31" s="5"/>
      <c r="K31" s="5"/>
      <c r="L31" s="5"/>
      <c r="M31" s="4"/>
      <c r="N31" s="295"/>
    </row>
    <row r="32" spans="1:14" s="129" customFormat="1" ht="11.25" customHeight="1" x14ac:dyDescent="0.2">
      <c r="A32" s="121"/>
      <c r="B32" s="5"/>
      <c r="C32" s="5"/>
      <c r="D32" s="5"/>
      <c r="E32" s="5"/>
      <c r="F32" s="5"/>
      <c r="G32" s="5"/>
      <c r="I32" s="5"/>
      <c r="K32" s="5"/>
      <c r="L32" s="5"/>
      <c r="M32" s="4"/>
      <c r="N32" s="295"/>
    </row>
    <row r="33" spans="1:15" s="129" customFormat="1" ht="11.25" customHeight="1" x14ac:dyDescent="0.2">
      <c r="A33" s="121"/>
      <c r="B33" s="5"/>
      <c r="C33" s="5"/>
      <c r="D33" s="5"/>
      <c r="E33" s="5"/>
      <c r="F33" s="5"/>
      <c r="G33" s="5"/>
      <c r="I33" s="5"/>
      <c r="K33" s="5"/>
      <c r="L33" s="5"/>
      <c r="M33" s="4"/>
      <c r="N33" s="295"/>
    </row>
    <row r="34" spans="1:15" s="129" customFormat="1" ht="11.25" customHeight="1" x14ac:dyDescent="0.2">
      <c r="A34" s="121"/>
      <c r="B34" s="5"/>
      <c r="C34" s="5"/>
      <c r="D34" s="5"/>
      <c r="E34" s="5"/>
      <c r="F34" s="5"/>
      <c r="G34" s="5"/>
      <c r="I34" s="5"/>
      <c r="K34" s="5"/>
      <c r="L34" s="5"/>
      <c r="M34" s="4"/>
      <c r="N34" s="295"/>
    </row>
    <row r="35" spans="1:15" s="129" customFormat="1" ht="11.25" customHeight="1" x14ac:dyDescent="0.2">
      <c r="A35" s="121"/>
      <c r="B35" s="5"/>
      <c r="C35" s="5"/>
      <c r="D35" s="5"/>
      <c r="E35" s="5"/>
      <c r="F35" s="5"/>
      <c r="G35" s="5"/>
      <c r="I35" s="5"/>
      <c r="K35" s="5"/>
      <c r="L35" s="5"/>
      <c r="M35" s="4"/>
      <c r="N35" s="295"/>
    </row>
    <row r="36" spans="1:15" s="129" customFormat="1" ht="11.25" customHeight="1" x14ac:dyDescent="0.2">
      <c r="A36" s="121"/>
      <c r="B36" s="5"/>
      <c r="C36" s="5"/>
      <c r="D36" s="5"/>
      <c r="E36" s="5"/>
      <c r="F36" s="5"/>
      <c r="G36" s="5"/>
      <c r="I36" s="5"/>
      <c r="K36" s="5"/>
      <c r="L36" s="5"/>
      <c r="M36" s="4"/>
      <c r="N36" s="295"/>
    </row>
    <row r="37" spans="1:15" s="129" customFormat="1" ht="11.25" customHeight="1" x14ac:dyDescent="0.2">
      <c r="A37" s="121"/>
      <c r="B37" s="5"/>
      <c r="C37" s="5"/>
      <c r="D37" s="5"/>
      <c r="E37" s="5"/>
      <c r="F37" s="5"/>
      <c r="G37" s="5"/>
      <c r="I37" s="5"/>
      <c r="K37" s="5"/>
      <c r="L37" s="5"/>
      <c r="M37" s="4"/>
      <c r="N37" s="295"/>
    </row>
    <row r="38" spans="1:15" x14ac:dyDescent="0.2">
      <c r="A38" s="191"/>
      <c r="B38" s="192"/>
      <c r="C38" s="192"/>
      <c r="D38" s="192"/>
      <c r="E38" s="192"/>
      <c r="F38" s="192"/>
      <c r="G38" s="192"/>
      <c r="H38" s="192"/>
      <c r="I38" s="192"/>
      <c r="J38" s="192"/>
      <c r="K38" s="192"/>
      <c r="L38" s="192"/>
      <c r="M38" s="192"/>
      <c r="N38" s="296"/>
      <c r="O38" s="289"/>
    </row>
    <row r="39" spans="1:15" x14ac:dyDescent="0.2">
      <c r="A39" s="17"/>
      <c r="B39" s="53"/>
      <c r="C39" s="53"/>
      <c r="D39" s="53"/>
      <c r="E39" s="53"/>
      <c r="F39" s="53"/>
      <c r="G39" s="53"/>
      <c r="H39" s="53"/>
      <c r="I39" s="53"/>
      <c r="J39" s="53"/>
      <c r="K39" s="53"/>
      <c r="L39" s="53"/>
      <c r="M39" s="53"/>
      <c r="N39" s="296"/>
      <c r="O39" s="289"/>
    </row>
    <row r="40" spans="1:15" x14ac:dyDescent="0.2">
      <c r="A40" s="17"/>
      <c r="B40" s="192"/>
      <c r="C40" s="192"/>
      <c r="D40" s="192"/>
      <c r="E40" s="192"/>
      <c r="F40" s="192"/>
      <c r="G40" s="192"/>
      <c r="H40" s="192"/>
      <c r="I40" s="192"/>
      <c r="J40" s="192"/>
      <c r="K40" s="192"/>
      <c r="L40" s="192"/>
      <c r="M40" s="192"/>
      <c r="N40" s="53"/>
      <c r="O40" s="289"/>
    </row>
    <row r="41" spans="1:15" x14ac:dyDescent="0.2">
      <c r="A41" s="181"/>
      <c r="B41" s="171"/>
      <c r="C41" s="171"/>
      <c r="D41" s="171"/>
      <c r="E41" s="171"/>
      <c r="F41" s="171"/>
      <c r="G41" s="171"/>
      <c r="H41" s="171"/>
      <c r="I41" s="171"/>
      <c r="J41" s="171"/>
      <c r="K41" s="171"/>
      <c r="L41" s="171"/>
      <c r="M41" s="171"/>
      <c r="N41" s="53"/>
      <c r="O41" s="289"/>
    </row>
    <row r="42" spans="1:15" x14ac:dyDescent="0.2">
      <c r="A42" s="181"/>
      <c r="B42" s="171"/>
      <c r="C42" s="171"/>
      <c r="D42" s="171"/>
      <c r="E42" s="171"/>
      <c r="F42" s="171"/>
      <c r="G42" s="171"/>
      <c r="H42" s="171"/>
      <c r="I42" s="171"/>
      <c r="J42" s="171"/>
      <c r="K42" s="171"/>
      <c r="L42" s="171"/>
      <c r="M42" s="171"/>
      <c r="N42" s="296"/>
      <c r="O42" s="289"/>
    </row>
    <row r="43" spans="1:15" x14ac:dyDescent="0.2">
      <c r="A43" s="181"/>
      <c r="B43" s="171"/>
      <c r="C43" s="171"/>
      <c r="D43" s="171"/>
      <c r="E43" s="171"/>
      <c r="F43" s="171"/>
      <c r="G43" s="171"/>
      <c r="H43" s="171"/>
      <c r="I43" s="171"/>
      <c r="J43" s="171"/>
      <c r="K43" s="171"/>
      <c r="L43" s="171"/>
      <c r="M43" s="171"/>
      <c r="N43" s="296"/>
      <c r="O43" s="289"/>
    </row>
    <row r="44" spans="1:15" x14ac:dyDescent="0.2">
      <c r="A44" s="191"/>
      <c r="B44" s="191"/>
      <c r="C44" s="191"/>
      <c r="D44" s="191"/>
      <c r="E44" s="191"/>
      <c r="F44" s="191"/>
      <c r="G44" s="191"/>
      <c r="H44" s="191"/>
      <c r="I44" s="191"/>
      <c r="J44" s="191"/>
      <c r="K44" s="191"/>
      <c r="L44" s="191"/>
      <c r="M44" s="191"/>
      <c r="N44" s="296"/>
      <c r="O44" s="289"/>
    </row>
    <row r="45" spans="1:15" x14ac:dyDescent="0.2">
      <c r="A45" s="191"/>
      <c r="B45" s="191"/>
      <c r="C45" s="191"/>
      <c r="D45" s="191"/>
      <c r="E45" s="191"/>
      <c r="F45" s="191"/>
      <c r="G45" s="191"/>
      <c r="H45" s="191"/>
      <c r="I45" s="191"/>
      <c r="J45" s="191"/>
      <c r="K45" s="191"/>
      <c r="L45" s="191"/>
      <c r="M45" s="191"/>
      <c r="N45" s="296"/>
    </row>
    <row r="62" spans="1:4" x14ac:dyDescent="0.2">
      <c r="A62" s="234"/>
      <c r="B62" s="241"/>
      <c r="C62" s="235"/>
      <c r="D62" s="235"/>
    </row>
    <row r="63" spans="1:4" x14ac:dyDescent="0.2">
      <c r="B63" s="235"/>
      <c r="C63" s="235"/>
      <c r="D63" s="235"/>
    </row>
    <row r="64" spans="1:4" x14ac:dyDescent="0.2">
      <c r="B64" s="235"/>
      <c r="C64" s="235"/>
      <c r="D64" s="235"/>
    </row>
  </sheetData>
  <mergeCells count="50">
    <mergeCell ref="A5:A6"/>
    <mergeCell ref="B5:D5"/>
    <mergeCell ref="E5:G5"/>
    <mergeCell ref="H5:J5"/>
    <mergeCell ref="K5:M5"/>
    <mergeCell ref="A3:A4"/>
    <mergeCell ref="B3:D3"/>
    <mergeCell ref="E3:G3"/>
    <mergeCell ref="H3:J3"/>
    <mergeCell ref="K3:M3"/>
    <mergeCell ref="A9:A10"/>
    <mergeCell ref="B9:D9"/>
    <mergeCell ref="E9:G9"/>
    <mergeCell ref="H9:J9"/>
    <mergeCell ref="K9:M9"/>
    <mergeCell ref="A7:A8"/>
    <mergeCell ref="B7:D7"/>
    <mergeCell ref="E7:G7"/>
    <mergeCell ref="H7:J7"/>
    <mergeCell ref="K7:M7"/>
    <mergeCell ref="A14:A15"/>
    <mergeCell ref="B14:D14"/>
    <mergeCell ref="E14:G14"/>
    <mergeCell ref="H14:J14"/>
    <mergeCell ref="K14:M14"/>
    <mergeCell ref="A11:A12"/>
    <mergeCell ref="B11:D11"/>
    <mergeCell ref="E11:G11"/>
    <mergeCell ref="H11:J11"/>
    <mergeCell ref="K11:M11"/>
    <mergeCell ref="A18:A19"/>
    <mergeCell ref="B18:D18"/>
    <mergeCell ref="E18:G18"/>
    <mergeCell ref="H18:J18"/>
    <mergeCell ref="K18:M18"/>
    <mergeCell ref="A16:A17"/>
    <mergeCell ref="B16:D16"/>
    <mergeCell ref="E16:G16"/>
    <mergeCell ref="H16:J16"/>
    <mergeCell ref="K16:M16"/>
    <mergeCell ref="A22:A23"/>
    <mergeCell ref="B22:D22"/>
    <mergeCell ref="E22:G22"/>
    <mergeCell ref="H22:J22"/>
    <mergeCell ref="K22:M22"/>
    <mergeCell ref="A20:A21"/>
    <mergeCell ref="B20:D20"/>
    <mergeCell ref="E20:G20"/>
    <mergeCell ref="H20:J20"/>
    <mergeCell ref="K20:M20"/>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R44"/>
  <sheetViews>
    <sheetView showGridLines="0" zoomScaleNormal="100" workbookViewId="0">
      <selection activeCell="P10" sqref="P10"/>
    </sheetView>
  </sheetViews>
  <sheetFormatPr defaultRowHeight="12" x14ac:dyDescent="0.2"/>
  <cols>
    <col min="1" max="1" width="31.140625" style="114" customWidth="1"/>
    <col min="2" max="13" width="8.5703125" style="114" customWidth="1"/>
    <col min="14" max="14" width="10.140625" style="114" customWidth="1"/>
    <col min="15" max="15" width="8.42578125" style="114" customWidth="1"/>
    <col min="16" max="16" width="11.42578125" style="114" bestFit="1" customWidth="1"/>
    <col min="17" max="17" width="9.5703125" style="114" bestFit="1" customWidth="1"/>
    <col min="18" max="16384" width="9.140625" style="114"/>
  </cols>
  <sheetData>
    <row r="1" spans="1:18" s="128" customFormat="1" ht="18.75" x14ac:dyDescent="0.3">
      <c r="A1" s="21" t="s">
        <v>85</v>
      </c>
      <c r="B1" s="123"/>
      <c r="C1" s="123"/>
      <c r="D1" s="123"/>
      <c r="E1" s="123"/>
      <c r="F1" s="123"/>
      <c r="G1" s="123"/>
      <c r="H1" s="123"/>
      <c r="I1" s="123"/>
      <c r="J1" s="123"/>
      <c r="K1" s="123"/>
      <c r="L1" s="123"/>
      <c r="M1" s="123"/>
      <c r="N1" s="113" t="str">
        <f>Obsah!$A$1</f>
        <v>IV. čtvrtletí 2018</v>
      </c>
    </row>
    <row r="2" spans="1:18" ht="7.5" customHeight="1" x14ac:dyDescent="0.2">
      <c r="A2" s="13"/>
      <c r="B2" s="13"/>
      <c r="C2" s="13"/>
      <c r="D2" s="13"/>
      <c r="E2" s="13"/>
      <c r="F2" s="13"/>
      <c r="G2" s="13"/>
      <c r="H2" s="13"/>
      <c r="I2" s="13"/>
      <c r="J2" s="13"/>
      <c r="K2" s="13"/>
      <c r="L2" s="13"/>
      <c r="M2" s="13"/>
      <c r="N2" s="13"/>
    </row>
    <row r="3" spans="1:18" x14ac:dyDescent="0.2">
      <c r="A3" s="344"/>
      <c r="B3" s="346" t="s">
        <v>48</v>
      </c>
      <c r="C3" s="346"/>
      <c r="D3" s="346"/>
      <c r="E3" s="346" t="s">
        <v>49</v>
      </c>
      <c r="F3" s="346"/>
      <c r="G3" s="346"/>
      <c r="H3" s="346" t="s">
        <v>50</v>
      </c>
      <c r="I3" s="346"/>
      <c r="J3" s="346"/>
      <c r="K3" s="346" t="s">
        <v>51</v>
      </c>
      <c r="L3" s="346"/>
      <c r="M3" s="346"/>
      <c r="N3" s="344" t="s">
        <v>7</v>
      </c>
      <c r="Q3" s="253"/>
      <c r="R3" s="253"/>
    </row>
    <row r="4" spans="1:18" x14ac:dyDescent="0.2">
      <c r="A4" s="345"/>
      <c r="B4" s="43" t="s">
        <v>8</v>
      </c>
      <c r="C4" s="43" t="s">
        <v>9</v>
      </c>
      <c r="D4" s="43" t="s">
        <v>10</v>
      </c>
      <c r="E4" s="43" t="s">
        <v>11</v>
      </c>
      <c r="F4" s="43" t="s">
        <v>12</v>
      </c>
      <c r="G4" s="43" t="s">
        <v>13</v>
      </c>
      <c r="H4" s="43" t="s">
        <v>14</v>
      </c>
      <c r="I4" s="43" t="s">
        <v>15</v>
      </c>
      <c r="J4" s="43" t="s">
        <v>16</v>
      </c>
      <c r="K4" s="43" t="s">
        <v>17</v>
      </c>
      <c r="L4" s="43" t="s">
        <v>18</v>
      </c>
      <c r="M4" s="43" t="s">
        <v>19</v>
      </c>
      <c r="N4" s="345"/>
    </row>
    <row r="5" spans="1:18" s="131" customFormat="1" x14ac:dyDescent="0.2">
      <c r="A5" s="340" t="s">
        <v>69</v>
      </c>
      <c r="B5" s="341">
        <f>SUM(B6:D6)</f>
        <v>59403.407459635317</v>
      </c>
      <c r="C5" s="342"/>
      <c r="D5" s="343"/>
      <c r="E5" s="342">
        <f>SUM(E6:G6)</f>
        <v>28402.406241999997</v>
      </c>
      <c r="F5" s="342"/>
      <c r="G5" s="342"/>
      <c r="H5" s="341">
        <f>SUM(H6:J6)</f>
        <v>24162.308709680859</v>
      </c>
      <c r="I5" s="342"/>
      <c r="J5" s="343"/>
      <c r="K5" s="341">
        <f>SUM(K6:M6)</f>
        <v>49573.699664300002</v>
      </c>
      <c r="L5" s="342"/>
      <c r="M5" s="343"/>
      <c r="N5" s="347">
        <f>SUM(B6:M6)</f>
        <v>161541.82207561616</v>
      </c>
      <c r="Q5" s="251"/>
      <c r="R5" s="251"/>
    </row>
    <row r="6" spans="1:18" s="131" customFormat="1" x14ac:dyDescent="0.2">
      <c r="A6" s="339"/>
      <c r="B6" s="221">
        <f>'[1]Podklady QZ'!B6</f>
        <v>20093.802195418848</v>
      </c>
      <c r="C6" s="200">
        <f>'[1]Podklady QZ'!C6</f>
        <v>19774.447635910845</v>
      </c>
      <c r="D6" s="222">
        <f>'[1]Podklady QZ'!D6</f>
        <v>19535.15762830562</v>
      </c>
      <c r="E6" s="200">
        <f>'[1]Podklady QZ'!E6</f>
        <v>11051.156638</v>
      </c>
      <c r="F6" s="200">
        <f>'[1]Podklady QZ'!F6</f>
        <v>9067.5696679999965</v>
      </c>
      <c r="G6" s="200">
        <f>'[1]Podklady QZ'!G6</f>
        <v>8283.6799360000005</v>
      </c>
      <c r="H6" s="221">
        <f>'[1]Podklady QZ'!H6</f>
        <v>7852.5140154948494</v>
      </c>
      <c r="I6" s="200">
        <f>'[1]Podklady QZ'!I6</f>
        <v>7692.3225415928555</v>
      </c>
      <c r="J6" s="222">
        <f>'[1]Podklady QZ'!J6</f>
        <v>8617.4721525931527</v>
      </c>
      <c r="K6" s="221">
        <f>'[1]Podklady QZ'!K6</f>
        <v>13008.186848395995</v>
      </c>
      <c r="L6" s="200">
        <f>'[1]Podklady QZ'!L6</f>
        <v>16607.274446672003</v>
      </c>
      <c r="M6" s="222">
        <f>'[1]Podklady QZ'!M6</f>
        <v>19958.238369232</v>
      </c>
      <c r="N6" s="337"/>
    </row>
    <row r="7" spans="1:18" ht="12.75" customHeight="1" x14ac:dyDescent="0.2">
      <c r="A7" s="338" t="s">
        <v>82</v>
      </c>
      <c r="B7" s="333">
        <f>SUM(B8:D8)</f>
        <v>3079.3444459999992</v>
      </c>
      <c r="C7" s="334"/>
      <c r="D7" s="335"/>
      <c r="E7" s="334">
        <f>SUM(E8:G8)</f>
        <v>2590.8444209999993</v>
      </c>
      <c r="F7" s="334"/>
      <c r="G7" s="334"/>
      <c r="H7" s="333">
        <f>SUM(H8:J8)</f>
        <v>2375.1745390000015</v>
      </c>
      <c r="I7" s="334"/>
      <c r="J7" s="335"/>
      <c r="K7" s="333">
        <f>SUM(K8:M8)</f>
        <v>2884.1094319999979</v>
      </c>
      <c r="L7" s="334"/>
      <c r="M7" s="335"/>
      <c r="N7" s="336">
        <f>SUM(B8:M8)</f>
        <v>10929.472837999996</v>
      </c>
    </row>
    <row r="8" spans="1:18" s="131" customFormat="1" ht="12.75" customHeight="1" x14ac:dyDescent="0.2">
      <c r="A8" s="339"/>
      <c r="B8" s="221">
        <f>'[1]Podklady QZ'!B8</f>
        <v>1134.3127999999981</v>
      </c>
      <c r="C8" s="200">
        <f>'[1]Podklady QZ'!C8</f>
        <v>963.65700400000026</v>
      </c>
      <c r="D8" s="222">
        <f>'[1]Podklady QZ'!D8</f>
        <v>981.37464200000056</v>
      </c>
      <c r="E8" s="200">
        <f>'[1]Podklady QZ'!E8</f>
        <v>918.51606600000025</v>
      </c>
      <c r="F8" s="200">
        <f>'[1]Podklady QZ'!F8</f>
        <v>814.16746999999918</v>
      </c>
      <c r="G8" s="200">
        <f>'[1]Podklady QZ'!G8</f>
        <v>858.16088499999967</v>
      </c>
      <c r="H8" s="221">
        <f>'[1]Podklady QZ'!H8</f>
        <v>768.76464499999997</v>
      </c>
      <c r="I8" s="200">
        <f>'[1]Podklady QZ'!I8</f>
        <v>753.36418100000049</v>
      </c>
      <c r="J8" s="222">
        <f>'[1]Podklady QZ'!J8</f>
        <v>853.04571300000066</v>
      </c>
      <c r="K8" s="221">
        <f>'[1]Podklady QZ'!K8</f>
        <v>910.12842500000011</v>
      </c>
      <c r="L8" s="200">
        <f>'[1]Podklady QZ'!L8</f>
        <v>938.25505499999849</v>
      </c>
      <c r="M8" s="222">
        <f>'[1]Podklady QZ'!M8</f>
        <v>1035.7259519999993</v>
      </c>
      <c r="N8" s="337"/>
    </row>
    <row r="9" spans="1:18" s="189" customFormat="1" ht="12" customHeight="1" x14ac:dyDescent="0.2">
      <c r="A9" s="338" t="s">
        <v>109</v>
      </c>
      <c r="B9" s="333">
        <f>SUM(B10:D10)</f>
        <v>4035.5345577089784</v>
      </c>
      <c r="C9" s="334"/>
      <c r="D9" s="335"/>
      <c r="E9" s="334">
        <f>SUM(E10:G10)</f>
        <v>2734.5656559999993</v>
      </c>
      <c r="F9" s="334"/>
      <c r="G9" s="334"/>
      <c r="H9" s="333">
        <f>SUM(H10:J10)</f>
        <v>2140.917293537238</v>
      </c>
      <c r="I9" s="334"/>
      <c r="J9" s="335"/>
      <c r="K9" s="333">
        <f>SUM(K10:M10)</f>
        <v>3590.8270399471721</v>
      </c>
      <c r="L9" s="334"/>
      <c r="M9" s="335"/>
      <c r="N9" s="336">
        <f>SUM(B10:M10)</f>
        <v>12501.84454719339</v>
      </c>
    </row>
    <row r="10" spans="1:18" s="189" customFormat="1" ht="12" customHeight="1" x14ac:dyDescent="0.2">
      <c r="A10" s="339"/>
      <c r="B10" s="221">
        <f>'[1]Podklady QZ'!B10</f>
        <v>1383.5080051792957</v>
      </c>
      <c r="C10" s="200">
        <f>'[1]Podklady QZ'!C10</f>
        <v>1326.396814670951</v>
      </c>
      <c r="D10" s="222">
        <f>'[1]Podklady QZ'!D10</f>
        <v>1325.6297378587315</v>
      </c>
      <c r="E10" s="200">
        <f>'[1]Podklady QZ'!E10</f>
        <v>1004.2095939999997</v>
      </c>
      <c r="F10" s="200">
        <f>'[1]Podklady QZ'!F10</f>
        <v>940.29993199999956</v>
      </c>
      <c r="G10" s="200">
        <f>'[1]Podklady QZ'!G10</f>
        <v>790.05613000000005</v>
      </c>
      <c r="H10" s="221">
        <f>'[1]Podklady QZ'!H10</f>
        <v>695.22067387974994</v>
      </c>
      <c r="I10" s="200">
        <f>'[1]Podklady QZ'!I10</f>
        <v>704.35595435116534</v>
      </c>
      <c r="J10" s="222">
        <f>'[1]Podklady QZ'!J10</f>
        <v>741.34066530632253</v>
      </c>
      <c r="K10" s="221">
        <f>'[1]Podklady QZ'!K10</f>
        <v>1054.2061672658383</v>
      </c>
      <c r="L10" s="200">
        <f>'[1]Podklady QZ'!L10</f>
        <v>1202.708442056271</v>
      </c>
      <c r="M10" s="222">
        <f>'[1]Podklady QZ'!M10</f>
        <v>1333.9124306250626</v>
      </c>
      <c r="N10" s="337"/>
    </row>
    <row r="11" spans="1:18" s="13" customFormat="1" ht="12" customHeight="1" x14ac:dyDescent="0.2">
      <c r="A11" s="338" t="s">
        <v>83</v>
      </c>
      <c r="B11" s="333">
        <f>SUM(B12:D12)</f>
        <v>14340.789626119993</v>
      </c>
      <c r="C11" s="334"/>
      <c r="D11" s="335"/>
      <c r="E11" s="334">
        <f>SUM(E12:G12)</f>
        <v>10788.038641999998</v>
      </c>
      <c r="F11" s="334"/>
      <c r="G11" s="334"/>
      <c r="H11" s="333">
        <f>SUM(H12:J12)</f>
        <v>10041.876680599997</v>
      </c>
      <c r="I11" s="334"/>
      <c r="J11" s="335"/>
      <c r="K11" s="333">
        <f>SUM(K12:M12)</f>
        <v>14396.785166531692</v>
      </c>
      <c r="L11" s="334"/>
      <c r="M11" s="335"/>
      <c r="N11" s="336">
        <f>SUM(B12:M12)</f>
        <v>49567.490115251676</v>
      </c>
      <c r="P11" s="252"/>
      <c r="Q11" s="252"/>
      <c r="R11" s="252"/>
    </row>
    <row r="12" spans="1:18" s="189" customFormat="1" ht="12" customHeight="1" x14ac:dyDescent="0.2">
      <c r="A12" s="339"/>
      <c r="B12" s="221">
        <f>'[1]Podklady QZ'!B12</f>
        <v>5207.5781711399977</v>
      </c>
      <c r="C12" s="200">
        <f>'[1]Podklady QZ'!C12</f>
        <v>4435.3361449399981</v>
      </c>
      <c r="D12" s="222">
        <f>'[1]Podklady QZ'!D12</f>
        <v>4697.8753100399981</v>
      </c>
      <c r="E12" s="200">
        <f>'[1]Podklady QZ'!E12</f>
        <v>3685.6036530000015</v>
      </c>
      <c r="F12" s="200">
        <f>'[1]Podklady QZ'!F12</f>
        <v>3596.4830059999977</v>
      </c>
      <c r="G12" s="200">
        <f>'[1]Podklady QZ'!G12</f>
        <v>3505.951982999999</v>
      </c>
      <c r="H12" s="221">
        <f>'[1]Podklady QZ'!H12</f>
        <v>3382.5636245999963</v>
      </c>
      <c r="I12" s="200">
        <f>'[1]Podklady QZ'!I12</f>
        <v>3272.8086039999976</v>
      </c>
      <c r="J12" s="222">
        <f>'[1]Podklady QZ'!J12</f>
        <v>3386.5044520000029</v>
      </c>
      <c r="K12" s="221">
        <f>'[1]Podklady QZ'!K12</f>
        <v>4306.3572641537867</v>
      </c>
      <c r="L12" s="200">
        <f>'[1]Podklady QZ'!L12</f>
        <v>4681.4304326738993</v>
      </c>
      <c r="M12" s="222">
        <f>'[1]Podklady QZ'!M12</f>
        <v>5408.9974697040043</v>
      </c>
      <c r="N12" s="337"/>
    </row>
    <row r="13" spans="1:18" s="13" customFormat="1" ht="12" customHeight="1" x14ac:dyDescent="0.2">
      <c r="A13" s="338" t="s">
        <v>88</v>
      </c>
      <c r="B13" s="333">
        <f>SUM(B14:D14)</f>
        <v>37899.901742806331</v>
      </c>
      <c r="C13" s="334"/>
      <c r="D13" s="335"/>
      <c r="E13" s="334">
        <f>SUM(E14:G14)</f>
        <v>12233.842046</v>
      </c>
      <c r="F13" s="334"/>
      <c r="G13" s="334"/>
      <c r="H13" s="333">
        <f>SUM(H14:J14)</f>
        <v>9555.7024225436253</v>
      </c>
      <c r="I13" s="334"/>
      <c r="J13" s="335"/>
      <c r="K13" s="333">
        <f>SUM(K14:M14)</f>
        <v>28625.930482821139</v>
      </c>
      <c r="L13" s="334"/>
      <c r="M13" s="335"/>
      <c r="N13" s="336">
        <f>SUM(B14:M14)</f>
        <v>88315.376694171093</v>
      </c>
      <c r="Q13" s="252"/>
      <c r="R13" s="252"/>
    </row>
    <row r="14" spans="1:18" s="189" customFormat="1" ht="12" customHeight="1" x14ac:dyDescent="0.2">
      <c r="A14" s="339"/>
      <c r="B14" s="221">
        <f>'[1]Podklady QZ'!B14</f>
        <v>12352.052337099543</v>
      </c>
      <c r="C14" s="200">
        <f>'[1]Podklady QZ'!C14</f>
        <v>13032.732553299895</v>
      </c>
      <c r="D14" s="222">
        <f>'[1]Podklady QZ'!D14</f>
        <v>12515.116852406891</v>
      </c>
      <c r="E14" s="200">
        <f>'[1]Podklady QZ'!E14</f>
        <v>5419.7560549999998</v>
      </c>
      <c r="F14" s="200">
        <f>'[1]Podklady QZ'!F14</f>
        <v>3699.9961249999997</v>
      </c>
      <c r="G14" s="200">
        <f>'[1]Podklady QZ'!G14</f>
        <v>3114.0898660000003</v>
      </c>
      <c r="H14" s="221">
        <f>'[1]Podklady QZ'!H14</f>
        <v>2990.005201015103</v>
      </c>
      <c r="I14" s="200">
        <f>'[1]Podklady QZ'!I14</f>
        <v>2945.0658272416931</v>
      </c>
      <c r="J14" s="222">
        <f>'[1]Podklady QZ'!J14</f>
        <v>3620.6313942868283</v>
      </c>
      <c r="K14" s="221">
        <f>'[1]Podklady QZ'!K14</f>
        <v>6718.1669469763783</v>
      </c>
      <c r="L14" s="200">
        <f>'[1]Podklady QZ'!L14</f>
        <v>9749.0859179418294</v>
      </c>
      <c r="M14" s="222">
        <f>'[1]Podklady QZ'!M14</f>
        <v>12158.677617902931</v>
      </c>
      <c r="N14" s="337"/>
    </row>
    <row r="15" spans="1:18" s="189" customFormat="1" ht="12" customHeight="1" x14ac:dyDescent="0.2">
      <c r="A15" s="331" t="s">
        <v>108</v>
      </c>
      <c r="B15" s="333">
        <f>SUM(B16:D16)</f>
        <v>47.837087000014435</v>
      </c>
      <c r="C15" s="334"/>
      <c r="D15" s="335"/>
      <c r="E15" s="334">
        <f>SUM(E16:G16)</f>
        <v>55.115477000001192</v>
      </c>
      <c r="F15" s="334"/>
      <c r="G15" s="334"/>
      <c r="H15" s="333">
        <f>SUM(H16:J16)</f>
        <v>48.637773999997989</v>
      </c>
      <c r="I15" s="334"/>
      <c r="J15" s="335"/>
      <c r="K15" s="333">
        <f>SUM(K16:M16)</f>
        <v>76.04754299999513</v>
      </c>
      <c r="L15" s="334"/>
      <c r="M15" s="335"/>
      <c r="N15" s="329">
        <f>SUM(B16:M16)</f>
        <v>227.63788100000875</v>
      </c>
    </row>
    <row r="16" spans="1:18" s="189" customFormat="1" ht="12" customHeight="1" thickBot="1" x14ac:dyDescent="0.25">
      <c r="A16" s="332"/>
      <c r="B16" s="212">
        <f>'[1]Podklady QZ'!B16</f>
        <v>16.350882000013371</v>
      </c>
      <c r="C16" s="116">
        <f>'[1]Podklady QZ'!C16</f>
        <v>16.325118999999177</v>
      </c>
      <c r="D16" s="213">
        <f>'[1]Podklady QZ'!D16</f>
        <v>15.161086000001887</v>
      </c>
      <c r="E16" s="116">
        <f>'[1]Podklady QZ'!E16</f>
        <v>23.071269999998549</v>
      </c>
      <c r="F16" s="116">
        <f>'[1]Podklady QZ'!F16</f>
        <v>16.62313500000073</v>
      </c>
      <c r="G16" s="116">
        <f>'[1]Podklady QZ'!G16</f>
        <v>15.421072000001914</v>
      </c>
      <c r="H16" s="212">
        <f>'[1]Podklady QZ'!H16</f>
        <v>15.959871000000476</v>
      </c>
      <c r="I16" s="116">
        <f>'[1]Podklady QZ'!I16</f>
        <v>16.727974999998423</v>
      </c>
      <c r="J16" s="213">
        <f>'[1]Podklady QZ'!J16</f>
        <v>15.94992799999909</v>
      </c>
      <c r="K16" s="212">
        <f>'[1]Podklady QZ'!K16</f>
        <v>19.328044999991107</v>
      </c>
      <c r="L16" s="116">
        <f>'[1]Podklady QZ'!L16</f>
        <v>35.794599000004382</v>
      </c>
      <c r="M16" s="213">
        <f>'[1]Podklady QZ'!M16</f>
        <v>20.924898999999641</v>
      </c>
      <c r="N16" s="330"/>
    </row>
    <row r="17" spans="1:14" s="129" customFormat="1" ht="11.25" x14ac:dyDescent="0.2">
      <c r="A17" s="121"/>
      <c r="B17" s="5"/>
      <c r="C17" s="5"/>
      <c r="D17" s="5"/>
      <c r="E17" s="5"/>
      <c r="F17" s="5"/>
      <c r="G17" s="5"/>
      <c r="H17" s="5"/>
      <c r="I17" s="5"/>
      <c r="J17" s="5"/>
      <c r="K17" s="5"/>
      <c r="L17" s="5"/>
      <c r="M17" s="5"/>
      <c r="N17" s="4" t="s">
        <v>87</v>
      </c>
    </row>
    <row r="18" spans="1:14" x14ac:dyDescent="0.2">
      <c r="A18" s="191" t="str">
        <f>A5</f>
        <v>Výroba tepla brutto</v>
      </c>
      <c r="B18" s="192">
        <f t="shared" ref="B18:M18" si="0">B6</f>
        <v>20093.802195418848</v>
      </c>
      <c r="C18" s="192">
        <f t="shared" si="0"/>
        <v>19774.447635910845</v>
      </c>
      <c r="D18" s="192">
        <f t="shared" si="0"/>
        <v>19535.15762830562</v>
      </c>
      <c r="E18" s="192">
        <f t="shared" si="0"/>
        <v>11051.156638</v>
      </c>
      <c r="F18" s="192">
        <f t="shared" si="0"/>
        <v>9067.5696679999965</v>
      </c>
      <c r="G18" s="192">
        <f t="shared" si="0"/>
        <v>8283.6799360000005</v>
      </c>
      <c r="H18" s="192">
        <f t="shared" si="0"/>
        <v>7852.5140154948494</v>
      </c>
      <c r="I18" s="192">
        <f t="shared" si="0"/>
        <v>7692.3225415928555</v>
      </c>
      <c r="J18" s="192">
        <f t="shared" si="0"/>
        <v>8617.4721525931527</v>
      </c>
      <c r="K18" s="192">
        <f t="shared" si="0"/>
        <v>13008.186848395995</v>
      </c>
      <c r="L18" s="192">
        <f t="shared" si="0"/>
        <v>16607.274446672003</v>
      </c>
      <c r="M18" s="192">
        <f t="shared" si="0"/>
        <v>19958.238369232</v>
      </c>
    </row>
    <row r="19" spans="1:14" x14ac:dyDescent="0.2">
      <c r="A19" s="17" t="str">
        <f>A7</f>
        <v xml:space="preserve">Technologická vlastní spotřeba tepla </v>
      </c>
      <c r="B19" s="53">
        <f t="shared" ref="B19:M19" si="1">-B8</f>
        <v>-1134.3127999999981</v>
      </c>
      <c r="C19" s="53">
        <f t="shared" si="1"/>
        <v>-963.65700400000026</v>
      </c>
      <c r="D19" s="53">
        <f t="shared" si="1"/>
        <v>-981.37464200000056</v>
      </c>
      <c r="E19" s="53">
        <f t="shared" si="1"/>
        <v>-918.51606600000025</v>
      </c>
      <c r="F19" s="53">
        <f t="shared" si="1"/>
        <v>-814.16746999999918</v>
      </c>
      <c r="G19" s="53">
        <f t="shared" si="1"/>
        <v>-858.16088499999967</v>
      </c>
      <c r="H19" s="53">
        <f t="shared" si="1"/>
        <v>-768.76464499999997</v>
      </c>
      <c r="I19" s="53">
        <f t="shared" si="1"/>
        <v>-753.36418100000049</v>
      </c>
      <c r="J19" s="53">
        <f t="shared" si="1"/>
        <v>-853.04571300000066</v>
      </c>
      <c r="K19" s="53">
        <f t="shared" si="1"/>
        <v>-910.12842500000011</v>
      </c>
      <c r="L19" s="53">
        <f t="shared" si="1"/>
        <v>-938.25505499999849</v>
      </c>
      <c r="M19" s="53">
        <f t="shared" si="1"/>
        <v>-1035.7259519999993</v>
      </c>
    </row>
    <row r="20" spans="1:14" x14ac:dyDescent="0.2">
      <c r="A20" s="17" t="str">
        <f>A9</f>
        <v>Ztráty</v>
      </c>
      <c r="B20" s="192">
        <f t="shared" ref="B20:M20" si="2">-B10</f>
        <v>-1383.5080051792957</v>
      </c>
      <c r="C20" s="192">
        <f t="shared" si="2"/>
        <v>-1326.396814670951</v>
      </c>
      <c r="D20" s="192">
        <f t="shared" si="2"/>
        <v>-1325.6297378587315</v>
      </c>
      <c r="E20" s="192">
        <f t="shared" si="2"/>
        <v>-1004.2095939999997</v>
      </c>
      <c r="F20" s="192">
        <f t="shared" si="2"/>
        <v>-940.29993199999956</v>
      </c>
      <c r="G20" s="192">
        <f t="shared" si="2"/>
        <v>-790.05613000000005</v>
      </c>
      <c r="H20" s="192">
        <f t="shared" si="2"/>
        <v>-695.22067387974994</v>
      </c>
      <c r="I20" s="192">
        <f t="shared" si="2"/>
        <v>-704.35595435116534</v>
      </c>
      <c r="J20" s="192">
        <f t="shared" si="2"/>
        <v>-741.34066530632253</v>
      </c>
      <c r="K20" s="192">
        <f t="shared" si="2"/>
        <v>-1054.2061672658383</v>
      </c>
      <c r="L20" s="192">
        <f t="shared" si="2"/>
        <v>-1202.708442056271</v>
      </c>
      <c r="M20" s="192">
        <f t="shared" si="2"/>
        <v>-1333.9124306250626</v>
      </c>
      <c r="N20" s="130"/>
    </row>
    <row r="21" spans="1:14" x14ac:dyDescent="0.2">
      <c r="A21" s="181" t="str">
        <f>A11</f>
        <v>Dodávky tepla do vlastního podniku</v>
      </c>
      <c r="B21" s="171">
        <f>-B12</f>
        <v>-5207.5781711399977</v>
      </c>
      <c r="C21" s="171">
        <f t="shared" ref="C21:M21" si="3">-C12</f>
        <v>-4435.3361449399981</v>
      </c>
      <c r="D21" s="171">
        <f t="shared" si="3"/>
        <v>-4697.8753100399981</v>
      </c>
      <c r="E21" s="171">
        <f t="shared" si="3"/>
        <v>-3685.6036530000015</v>
      </c>
      <c r="F21" s="171">
        <f t="shared" si="3"/>
        <v>-3596.4830059999977</v>
      </c>
      <c r="G21" s="171">
        <f t="shared" si="3"/>
        <v>-3505.951982999999</v>
      </c>
      <c r="H21" s="171">
        <f t="shared" si="3"/>
        <v>-3382.5636245999963</v>
      </c>
      <c r="I21" s="171">
        <f t="shared" si="3"/>
        <v>-3272.8086039999976</v>
      </c>
      <c r="J21" s="171">
        <f t="shared" si="3"/>
        <v>-3386.5044520000029</v>
      </c>
      <c r="K21" s="171">
        <f t="shared" si="3"/>
        <v>-4306.3572641537867</v>
      </c>
      <c r="L21" s="171">
        <f t="shared" si="3"/>
        <v>-4681.4304326738993</v>
      </c>
      <c r="M21" s="171">
        <f t="shared" si="3"/>
        <v>-5408.9974697040043</v>
      </c>
      <c r="N21" s="130"/>
    </row>
    <row r="22" spans="1:14" x14ac:dyDescent="0.2">
      <c r="A22" s="181" t="str">
        <f>A13</f>
        <v>Dodávky tepla cizím subjektům</v>
      </c>
      <c r="B22" s="171">
        <f t="shared" ref="B22:M22" si="4">-B14</f>
        <v>-12352.052337099543</v>
      </c>
      <c r="C22" s="171">
        <f t="shared" si="4"/>
        <v>-13032.732553299895</v>
      </c>
      <c r="D22" s="171">
        <f t="shared" si="4"/>
        <v>-12515.116852406891</v>
      </c>
      <c r="E22" s="171">
        <f t="shared" si="4"/>
        <v>-5419.7560549999998</v>
      </c>
      <c r="F22" s="171">
        <f t="shared" si="4"/>
        <v>-3699.9961249999997</v>
      </c>
      <c r="G22" s="171">
        <f t="shared" si="4"/>
        <v>-3114.0898660000003</v>
      </c>
      <c r="H22" s="171">
        <f t="shared" si="4"/>
        <v>-2990.005201015103</v>
      </c>
      <c r="I22" s="171">
        <f t="shared" si="4"/>
        <v>-2945.0658272416931</v>
      </c>
      <c r="J22" s="171">
        <f t="shared" si="4"/>
        <v>-3620.6313942868283</v>
      </c>
      <c r="K22" s="171">
        <f t="shared" si="4"/>
        <v>-6718.1669469763783</v>
      </c>
      <c r="L22" s="171">
        <f t="shared" si="4"/>
        <v>-9749.0859179418294</v>
      </c>
      <c r="M22" s="171">
        <f t="shared" si="4"/>
        <v>-12158.677617902931</v>
      </c>
    </row>
    <row r="23" spans="1:14" x14ac:dyDescent="0.2">
      <c r="A23" s="181" t="str">
        <f>A15</f>
        <v>Bilanční rozdíl</v>
      </c>
      <c r="B23" s="171">
        <f t="shared" ref="B23:M23" si="5">-B16</f>
        <v>-16.350882000013371</v>
      </c>
      <c r="C23" s="171">
        <f t="shared" si="5"/>
        <v>-16.325118999999177</v>
      </c>
      <c r="D23" s="171">
        <f t="shared" si="5"/>
        <v>-15.161086000001887</v>
      </c>
      <c r="E23" s="171">
        <f t="shared" si="5"/>
        <v>-23.071269999998549</v>
      </c>
      <c r="F23" s="171">
        <f t="shared" si="5"/>
        <v>-16.62313500000073</v>
      </c>
      <c r="G23" s="171">
        <f t="shared" si="5"/>
        <v>-15.421072000001914</v>
      </c>
      <c r="H23" s="171">
        <f t="shared" si="5"/>
        <v>-15.959871000000476</v>
      </c>
      <c r="I23" s="171">
        <f t="shared" si="5"/>
        <v>-16.727974999998423</v>
      </c>
      <c r="J23" s="171">
        <f t="shared" si="5"/>
        <v>-15.94992799999909</v>
      </c>
      <c r="K23" s="171">
        <f t="shared" si="5"/>
        <v>-19.328044999991107</v>
      </c>
      <c r="L23" s="171">
        <f t="shared" si="5"/>
        <v>-35.794599000004382</v>
      </c>
      <c r="M23" s="171">
        <f t="shared" si="5"/>
        <v>-20.924898999999641</v>
      </c>
    </row>
    <row r="42" spans="1:4" x14ac:dyDescent="0.2">
      <c r="A42" s="234"/>
      <c r="B42" s="241"/>
      <c r="C42" s="235"/>
      <c r="D42" s="235"/>
    </row>
    <row r="43" spans="1:4" x14ac:dyDescent="0.2">
      <c r="B43" s="235"/>
      <c r="C43" s="235"/>
      <c r="D43" s="235"/>
    </row>
    <row r="44" spans="1:4" x14ac:dyDescent="0.2">
      <c r="B44" s="235"/>
      <c r="C44" s="235"/>
      <c r="D44" s="235"/>
    </row>
  </sheetData>
  <mergeCells count="42">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 ref="H7:J7"/>
    <mergeCell ref="K7:M7"/>
    <mergeCell ref="A13:A14"/>
    <mergeCell ref="B13:D13"/>
    <mergeCell ref="E13:G13"/>
    <mergeCell ref="E9:G9"/>
    <mergeCell ref="H9:J9"/>
    <mergeCell ref="K9:M9"/>
    <mergeCell ref="A9:A10"/>
    <mergeCell ref="B9:D9"/>
    <mergeCell ref="N9:N10"/>
    <mergeCell ref="N13:N14"/>
    <mergeCell ref="A11:A12"/>
    <mergeCell ref="B11:D11"/>
    <mergeCell ref="E11:G11"/>
    <mergeCell ref="H11:J11"/>
    <mergeCell ref="K11:M11"/>
    <mergeCell ref="H13:J13"/>
    <mergeCell ref="K13:M13"/>
    <mergeCell ref="N11:N12"/>
    <mergeCell ref="N15:N16"/>
    <mergeCell ref="A15:A16"/>
    <mergeCell ref="B15:D15"/>
    <mergeCell ref="E15:G15"/>
    <mergeCell ref="H15:J15"/>
    <mergeCell ref="K15:M15"/>
  </mergeCells>
  <phoneticPr fontId="2"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P39"/>
  <sheetViews>
    <sheetView showGridLines="0" zoomScaleNormal="100" workbookViewId="0">
      <selection activeCell="P7" sqref="P7:P22"/>
    </sheetView>
  </sheetViews>
  <sheetFormatPr defaultRowHeight="12" x14ac:dyDescent="0.2"/>
  <cols>
    <col min="1" max="1" width="30.85546875" style="114" customWidth="1"/>
    <col min="2" max="13" width="8.5703125" style="114" customWidth="1"/>
    <col min="14" max="14" width="10.42578125" style="114" customWidth="1"/>
    <col min="15" max="15" width="8.42578125" style="114" customWidth="1"/>
    <col min="16" max="16" width="11.42578125" style="114" bestFit="1" customWidth="1"/>
    <col min="17" max="16384" width="9.140625" style="114"/>
  </cols>
  <sheetData>
    <row r="1" spans="1:16" s="128" customFormat="1" ht="18.75" x14ac:dyDescent="0.3">
      <c r="A1" s="21" t="s">
        <v>158</v>
      </c>
      <c r="B1" s="123"/>
      <c r="C1" s="123"/>
      <c r="D1" s="123"/>
      <c r="E1" s="123"/>
      <c r="F1" s="123"/>
      <c r="G1" s="123"/>
      <c r="H1" s="123"/>
      <c r="I1" s="123"/>
      <c r="J1" s="123"/>
      <c r="K1" s="123"/>
      <c r="L1" s="123"/>
      <c r="M1" s="123"/>
      <c r="N1" s="113" t="str">
        <f>Obsah!$A$1</f>
        <v>IV. čtvrtletí 2018</v>
      </c>
    </row>
    <row r="2" spans="1:16" ht="7.5" customHeight="1" x14ac:dyDescent="0.2">
      <c r="A2" s="13"/>
      <c r="B2" s="13"/>
      <c r="C2" s="13"/>
      <c r="D2" s="13"/>
      <c r="E2" s="13"/>
      <c r="F2" s="13"/>
      <c r="G2" s="13"/>
      <c r="H2" s="13"/>
      <c r="I2" s="13"/>
      <c r="J2" s="13"/>
      <c r="K2" s="13"/>
      <c r="L2" s="13"/>
      <c r="M2" s="13"/>
      <c r="N2" s="13"/>
    </row>
    <row r="3" spans="1:16" x14ac:dyDescent="0.2">
      <c r="A3" s="344"/>
      <c r="B3" s="346" t="s">
        <v>48</v>
      </c>
      <c r="C3" s="346"/>
      <c r="D3" s="346"/>
      <c r="E3" s="346" t="s">
        <v>49</v>
      </c>
      <c r="F3" s="346"/>
      <c r="G3" s="346"/>
      <c r="H3" s="346" t="s">
        <v>50</v>
      </c>
      <c r="I3" s="346"/>
      <c r="J3" s="346"/>
      <c r="K3" s="346" t="s">
        <v>51</v>
      </c>
      <c r="L3" s="346"/>
      <c r="M3" s="346"/>
      <c r="N3" s="344" t="s">
        <v>7</v>
      </c>
    </row>
    <row r="4" spans="1:16" x14ac:dyDescent="0.2">
      <c r="A4" s="345"/>
      <c r="B4" s="188" t="s">
        <v>8</v>
      </c>
      <c r="C4" s="188" t="s">
        <v>9</v>
      </c>
      <c r="D4" s="188" t="s">
        <v>10</v>
      </c>
      <c r="E4" s="188" t="s">
        <v>11</v>
      </c>
      <c r="F4" s="188" t="s">
        <v>12</v>
      </c>
      <c r="G4" s="188" t="s">
        <v>13</v>
      </c>
      <c r="H4" s="188" t="s">
        <v>14</v>
      </c>
      <c r="I4" s="188" t="s">
        <v>15</v>
      </c>
      <c r="J4" s="188" t="s">
        <v>16</v>
      </c>
      <c r="K4" s="188" t="s">
        <v>17</v>
      </c>
      <c r="L4" s="188" t="s">
        <v>18</v>
      </c>
      <c r="M4" s="188" t="s">
        <v>19</v>
      </c>
      <c r="N4" s="345"/>
    </row>
    <row r="5" spans="1:16" s="131" customFormat="1" x14ac:dyDescent="0.2">
      <c r="A5" s="349" t="s">
        <v>69</v>
      </c>
      <c r="B5" s="351">
        <f>SUM(B6:D6)</f>
        <v>59403.407459635317</v>
      </c>
      <c r="C5" s="352"/>
      <c r="D5" s="353"/>
      <c r="E5" s="352">
        <f>SUM(E6:G6)</f>
        <v>28402.406241999997</v>
      </c>
      <c r="F5" s="352"/>
      <c r="G5" s="352"/>
      <c r="H5" s="351">
        <f>SUM(H6:J6)</f>
        <v>24162.308709680859</v>
      </c>
      <c r="I5" s="352"/>
      <c r="J5" s="353"/>
      <c r="K5" s="351">
        <f>SUM(K6:M6)</f>
        <v>49573.699664300002</v>
      </c>
      <c r="L5" s="352"/>
      <c r="M5" s="353"/>
      <c r="N5" s="348">
        <f>SUM(N7:N22)</f>
        <v>161541.82207561616</v>
      </c>
    </row>
    <row r="6" spans="1:16" s="131" customFormat="1" x14ac:dyDescent="0.2">
      <c r="A6" s="350"/>
      <c r="B6" s="204">
        <f t="shared" ref="B6:M6" si="0">SUM(B7:B22)</f>
        <v>20093.802195418848</v>
      </c>
      <c r="C6" s="66">
        <f t="shared" si="0"/>
        <v>19774.447635910845</v>
      </c>
      <c r="D6" s="205">
        <f t="shared" si="0"/>
        <v>19535.15762830562</v>
      </c>
      <c r="E6" s="66">
        <f t="shared" si="0"/>
        <v>11051.156638</v>
      </c>
      <c r="F6" s="66">
        <f t="shared" si="0"/>
        <v>9067.5696679999965</v>
      </c>
      <c r="G6" s="66">
        <f t="shared" si="0"/>
        <v>8283.6799360000005</v>
      </c>
      <c r="H6" s="204">
        <f t="shared" si="0"/>
        <v>7852.5140154948494</v>
      </c>
      <c r="I6" s="66">
        <f t="shared" si="0"/>
        <v>7692.3225415928555</v>
      </c>
      <c r="J6" s="205">
        <f t="shared" si="0"/>
        <v>8617.4721525931527</v>
      </c>
      <c r="K6" s="204">
        <f t="shared" si="0"/>
        <v>13008.186848395995</v>
      </c>
      <c r="L6" s="66">
        <f t="shared" si="0"/>
        <v>16607.274446672003</v>
      </c>
      <c r="M6" s="205">
        <f t="shared" si="0"/>
        <v>19958.238369232</v>
      </c>
      <c r="N6" s="336"/>
    </row>
    <row r="7" spans="1:16" x14ac:dyDescent="0.2">
      <c r="A7" s="37" t="s">
        <v>44</v>
      </c>
      <c r="B7" s="210">
        <f>'[1]Podklady QZ'!B24</f>
        <v>1728.2910120000001</v>
      </c>
      <c r="C7" s="122">
        <f>'[1]Podklady QZ'!C24</f>
        <v>1639.2039150000001</v>
      </c>
      <c r="D7" s="207">
        <f>'[1]Podklady QZ'!D24</f>
        <v>1785.3202510000006</v>
      </c>
      <c r="E7" s="122">
        <f>'[1]Podklady QZ'!E24</f>
        <v>1386.9341050000005</v>
      </c>
      <c r="F7" s="122">
        <f>'[1]Podklady QZ'!F24</f>
        <v>1312.6303279999993</v>
      </c>
      <c r="G7" s="122">
        <f>'[1]Podklady QZ'!G24</f>
        <v>1235.3181049999996</v>
      </c>
      <c r="H7" s="210">
        <f>'[1]Podklady QZ'!H24</f>
        <v>1129.63438</v>
      </c>
      <c r="I7" s="122">
        <f>'[1]Podklady QZ'!I24</f>
        <v>1098.6929760000003</v>
      </c>
      <c r="J7" s="207">
        <f>'[1]Podklady QZ'!J24</f>
        <v>1080.6767349999998</v>
      </c>
      <c r="K7" s="210">
        <f>'[1]Podklady QZ'!K24</f>
        <v>1126.7261799999997</v>
      </c>
      <c r="L7" s="122">
        <f>'[1]Podklady QZ'!L24</f>
        <v>1539.9655059999993</v>
      </c>
      <c r="M7" s="207">
        <f>'[1]Podklady QZ'!M24</f>
        <v>1839.7072349999999</v>
      </c>
      <c r="N7" s="40">
        <f t="shared" ref="N7:N22" si="1">SUM(B7:M7)</f>
        <v>16903.100727999998</v>
      </c>
      <c r="P7" s="322"/>
    </row>
    <row r="8" spans="1:16" x14ac:dyDescent="0.2">
      <c r="A8" s="48" t="s">
        <v>43</v>
      </c>
      <c r="B8" s="211">
        <f>'[1]Podklady QZ'!B25</f>
        <v>432.20034100000049</v>
      </c>
      <c r="C8" s="115">
        <f>'[1]Podklady QZ'!C25</f>
        <v>381.919219</v>
      </c>
      <c r="D8" s="209">
        <f>'[1]Podklady QZ'!D25</f>
        <v>404.98902900000019</v>
      </c>
      <c r="E8" s="313">
        <f>'[1]Podklady QZ'!E25</f>
        <v>332.25852800000013</v>
      </c>
      <c r="F8" s="115">
        <f>'[1]Podklady QZ'!F25</f>
        <v>308.60150199999981</v>
      </c>
      <c r="G8" s="198">
        <f>'[1]Podklady QZ'!G25</f>
        <v>284.06923800000021</v>
      </c>
      <c r="H8" s="211">
        <f>'[1]Podklady QZ'!H25</f>
        <v>294.13614999999999</v>
      </c>
      <c r="I8" s="115">
        <f>'[1]Podklady QZ'!I25</f>
        <v>280.76977399999998</v>
      </c>
      <c r="J8" s="209">
        <f>'[1]Podklady QZ'!J25</f>
        <v>295.91938199999976</v>
      </c>
      <c r="K8" s="211">
        <f>'[1]Podklady QZ'!K25</f>
        <v>351.0474710000002</v>
      </c>
      <c r="L8" s="115">
        <f>'[1]Podklady QZ'!L25</f>
        <v>372.47926099999961</v>
      </c>
      <c r="M8" s="209">
        <f>'[1]Podklady QZ'!M25</f>
        <v>404.95292699999999</v>
      </c>
      <c r="N8" s="41">
        <f t="shared" si="1"/>
        <v>4143.3428219999996</v>
      </c>
      <c r="P8" s="322"/>
    </row>
    <row r="9" spans="1:16" x14ac:dyDescent="0.2">
      <c r="A9" s="48" t="s">
        <v>42</v>
      </c>
      <c r="B9" s="211">
        <f>'[1]Podklady QZ'!B26</f>
        <v>2583.7770949999999</v>
      </c>
      <c r="C9" s="115">
        <f>'[1]Podklady QZ'!C26</f>
        <v>2560.4824429999999</v>
      </c>
      <c r="D9" s="209">
        <f>'[1]Podklady QZ'!D26</f>
        <v>2368.3327400000003</v>
      </c>
      <c r="E9" s="313">
        <f>'[1]Podklady QZ'!E26</f>
        <v>934.2273889999999</v>
      </c>
      <c r="F9" s="115">
        <f>'[1]Podklady QZ'!F26</f>
        <v>560.29952500000002</v>
      </c>
      <c r="G9" s="198">
        <f>'[1]Podklady QZ'!G26</f>
        <v>519.13230799999997</v>
      </c>
      <c r="H9" s="211">
        <f>'[1]Podklady QZ'!H26</f>
        <v>547.11927200000002</v>
      </c>
      <c r="I9" s="115">
        <f>'[1]Podklady QZ'!I26</f>
        <v>484.22414299999997</v>
      </c>
      <c r="J9" s="209">
        <f>'[1]Podklady QZ'!J26</f>
        <v>693.94442800000002</v>
      </c>
      <c r="K9" s="211">
        <f>'[1]Podklady QZ'!K26</f>
        <v>1341.2655030000003</v>
      </c>
      <c r="L9" s="115">
        <f>'[1]Podklady QZ'!L26</f>
        <v>1866.2316759999999</v>
      </c>
      <c r="M9" s="209">
        <f>'[1]Podklady QZ'!M26</f>
        <v>2356.9957290000002</v>
      </c>
      <c r="N9" s="41">
        <f t="shared" si="1"/>
        <v>16816.032251000001</v>
      </c>
      <c r="P9" s="322"/>
    </row>
    <row r="10" spans="1:16" x14ac:dyDescent="0.2">
      <c r="A10" s="37" t="s">
        <v>70</v>
      </c>
      <c r="B10" s="211">
        <f>'[1]Podklady QZ'!B27</f>
        <v>0.98224999999999996</v>
      </c>
      <c r="C10" s="115">
        <f>'[1]Podklady QZ'!C27</f>
        <v>0.92944999999999989</v>
      </c>
      <c r="D10" s="209">
        <f>'[1]Podklady QZ'!D27</f>
        <v>1.0424640000000003</v>
      </c>
      <c r="E10" s="313">
        <f>'[1]Podklady QZ'!E27</f>
        <v>0.98810100000000001</v>
      </c>
      <c r="F10" s="115">
        <f>'[1]Podklady QZ'!F27</f>
        <v>1.2493620000000001</v>
      </c>
      <c r="G10" s="198">
        <f>'[1]Podklady QZ'!G27</f>
        <v>0.94393199999999999</v>
      </c>
      <c r="H10" s="211">
        <f>'[1]Podklady QZ'!H27</f>
        <v>1.189643</v>
      </c>
      <c r="I10" s="115">
        <f>'[1]Podklady QZ'!I27</f>
        <v>2.395213</v>
      </c>
      <c r="J10" s="209">
        <f>'[1]Podklady QZ'!J27</f>
        <v>1.293596</v>
      </c>
      <c r="K10" s="211">
        <f>'[1]Podklady QZ'!K27</f>
        <v>1.7849280000000001</v>
      </c>
      <c r="L10" s="115">
        <f>'[1]Podklady QZ'!L27</f>
        <v>1.6034759999999999</v>
      </c>
      <c r="M10" s="209">
        <f>'[1]Podklady QZ'!M27</f>
        <v>7.0074359999999993</v>
      </c>
      <c r="N10" s="41">
        <f t="shared" si="1"/>
        <v>21.409851</v>
      </c>
      <c r="P10" s="322"/>
    </row>
    <row r="11" spans="1:16" x14ac:dyDescent="0.2">
      <c r="A11" s="48" t="s">
        <v>71</v>
      </c>
      <c r="B11" s="211">
        <f>'[1]Podklady QZ'!B28</f>
        <v>1.48065</v>
      </c>
      <c r="C11" s="115">
        <f>'[1]Podklady QZ'!C28</f>
        <v>1.08081</v>
      </c>
      <c r="D11" s="209">
        <f>'[1]Podklady QZ'!D28</f>
        <v>1.3165799999999999</v>
      </c>
      <c r="E11" s="313">
        <f>'[1]Podklady QZ'!E28</f>
        <v>0.66651899999999997</v>
      </c>
      <c r="F11" s="115">
        <f>'[1]Podklady QZ'!F28</f>
        <v>0.86094799999999994</v>
      </c>
      <c r="G11" s="198">
        <f>'[1]Podklady QZ'!G28</f>
        <v>1.081194</v>
      </c>
      <c r="H11" s="211">
        <f>'[1]Podklady QZ'!H28</f>
        <v>0.66818100000000002</v>
      </c>
      <c r="I11" s="115">
        <f>'[1]Podklady QZ'!I28</f>
        <v>0.74383099999999991</v>
      </c>
      <c r="J11" s="209">
        <f>'[1]Podklady QZ'!J28</f>
        <v>0.59404800000000013</v>
      </c>
      <c r="K11" s="211">
        <f>'[1]Podklady QZ'!K28</f>
        <v>0.94920599999999988</v>
      </c>
      <c r="L11" s="115">
        <f>'[1]Podklady QZ'!L28</f>
        <v>0.95559700000000003</v>
      </c>
      <c r="M11" s="209">
        <f>'[1]Podklady QZ'!M28</f>
        <v>1.180064</v>
      </c>
      <c r="N11" s="41">
        <f t="shared" si="1"/>
        <v>11.577627999999999</v>
      </c>
      <c r="P11" s="322"/>
    </row>
    <row r="12" spans="1:16" x14ac:dyDescent="0.2">
      <c r="A12" s="37" t="s">
        <v>72</v>
      </c>
      <c r="B12" s="211">
        <f>'[1]Podklady QZ'!B29</f>
        <v>6.3600000000000002E-3</v>
      </c>
      <c r="C12" s="115">
        <f>'[1]Podklady QZ'!C29</f>
        <v>1.6800000000000002E-2</v>
      </c>
      <c r="D12" s="209">
        <f>'[1]Podklady QZ'!D29</f>
        <v>2.4709999999999999E-2</v>
      </c>
      <c r="E12" s="313">
        <f>'[1]Podklady QZ'!E29</f>
        <v>0.44020999999999999</v>
      </c>
      <c r="F12" s="115">
        <f>'[1]Podklady QZ'!F29</f>
        <v>7.594999999999999E-2</v>
      </c>
      <c r="G12" s="198">
        <f>'[1]Podklady QZ'!G29</f>
        <v>6.7419999999999994E-2</v>
      </c>
      <c r="H12" s="211">
        <f>'[1]Podklady QZ'!H29</f>
        <v>7.2120000000000004E-2</v>
      </c>
      <c r="I12" s="115">
        <f>'[1]Podklady QZ'!I29</f>
        <v>6.9900000000000004E-2</v>
      </c>
      <c r="J12" s="209">
        <f>'[1]Podklady QZ'!J29</f>
        <v>4.5689999999999995E-2</v>
      </c>
      <c r="K12" s="211">
        <f>'[1]Podklady QZ'!K29</f>
        <v>3.5720000000000002E-2</v>
      </c>
      <c r="L12" s="115">
        <f>'[1]Podklady QZ'!L29</f>
        <v>7.6499999999999997E-3</v>
      </c>
      <c r="M12" s="209">
        <f>'[1]Podklady QZ'!M29</f>
        <v>5.8200000000000005E-3</v>
      </c>
      <c r="N12" s="41">
        <f t="shared" si="1"/>
        <v>0.86835000000000007</v>
      </c>
      <c r="P12" s="322"/>
    </row>
    <row r="13" spans="1:16" x14ac:dyDescent="0.2">
      <c r="A13" s="48" t="s">
        <v>41</v>
      </c>
      <c r="B13" s="211">
        <f>'[1]Podklady QZ'!B30</f>
        <v>8862.1347160000023</v>
      </c>
      <c r="C13" s="115">
        <f>'[1]Podklady QZ'!C30</f>
        <v>8755.1126179999992</v>
      </c>
      <c r="D13" s="209">
        <f>'[1]Podklady QZ'!D30</f>
        <v>8668.8248159999985</v>
      </c>
      <c r="E13" s="313">
        <f>'[1]Podklady QZ'!E30</f>
        <v>4874.9309930000009</v>
      </c>
      <c r="F13" s="115">
        <f>'[1]Podklady QZ'!F30</f>
        <v>3669.9390939999985</v>
      </c>
      <c r="G13" s="198">
        <f>'[1]Podklady QZ'!G30</f>
        <v>3028.4754989999988</v>
      </c>
      <c r="H13" s="211">
        <f>'[1]Podklady QZ'!H30</f>
        <v>2661.4074989999999</v>
      </c>
      <c r="I13" s="115">
        <f>'[1]Podklady QZ'!I30</f>
        <v>2740.884794999999</v>
      </c>
      <c r="J13" s="209">
        <f>'[1]Podklady QZ'!J30</f>
        <v>3565.8649790000009</v>
      </c>
      <c r="K13" s="211">
        <f>'[1]Podklady QZ'!K30</f>
        <v>5728.1371710000003</v>
      </c>
      <c r="L13" s="115">
        <f>'[1]Podklady QZ'!L30</f>
        <v>7297.1834850000032</v>
      </c>
      <c r="M13" s="209">
        <f>'[1]Podklady QZ'!M30</f>
        <v>8879.1296120000006</v>
      </c>
      <c r="N13" s="41">
        <f t="shared" si="1"/>
        <v>68732.025277000008</v>
      </c>
      <c r="P13" s="322"/>
    </row>
    <row r="14" spans="1:16" x14ac:dyDescent="0.2">
      <c r="A14" s="48" t="s">
        <v>84</v>
      </c>
      <c r="B14" s="211">
        <f>'[1]Podklady QZ'!B31</f>
        <v>130.57499999999999</v>
      </c>
      <c r="C14" s="115">
        <f>'[1]Podklady QZ'!C31</f>
        <v>138.47800000000001</v>
      </c>
      <c r="D14" s="209">
        <f>'[1]Podklady QZ'!D31</f>
        <v>121.369</v>
      </c>
      <c r="E14" s="313">
        <f>'[1]Podklady QZ'!E31</f>
        <v>51.671999999999997</v>
      </c>
      <c r="F14" s="115">
        <f>'[1]Podklady QZ'!F31</f>
        <v>29.064</v>
      </c>
      <c r="G14" s="198">
        <f>'[1]Podklady QZ'!G31</f>
        <v>18.777999999999999</v>
      </c>
      <c r="H14" s="211">
        <f>'[1]Podklady QZ'!H31</f>
        <v>16.422000000000001</v>
      </c>
      <c r="I14" s="115">
        <f>'[1]Podklady QZ'!I31</f>
        <v>19.334</v>
      </c>
      <c r="J14" s="209">
        <f>'[1]Podklady QZ'!J31</f>
        <v>30.207999999999998</v>
      </c>
      <c r="K14" s="211">
        <f>'[1]Podklady QZ'!K31</f>
        <v>72.677999999999997</v>
      </c>
      <c r="L14" s="115">
        <f>'[1]Podklady QZ'!L31</f>
        <v>99.010999999999996</v>
      </c>
      <c r="M14" s="209">
        <f>'[1]Podklady QZ'!M31</f>
        <v>136.74100000000001</v>
      </c>
      <c r="N14" s="41">
        <f t="shared" ref="N14" si="2">SUM(B14:M14)</f>
        <v>864.33</v>
      </c>
      <c r="P14" s="322"/>
    </row>
    <row r="15" spans="1:16" x14ac:dyDescent="0.2">
      <c r="A15" s="48" t="s">
        <v>40</v>
      </c>
      <c r="B15" s="211">
        <f>'[1]Podklady QZ'!B32</f>
        <v>0.14965999999999999</v>
      </c>
      <c r="C15" s="115">
        <f>'[1]Podklady QZ'!C32</f>
        <v>4.3270000000000003E-2</v>
      </c>
      <c r="D15" s="209">
        <f>'[1]Podklady QZ'!D32</f>
        <v>0.11637500000000001</v>
      </c>
      <c r="E15" s="313">
        <f>'[1]Podklady QZ'!E32</f>
        <v>2.3257999999999997E-2</v>
      </c>
      <c r="F15" s="115">
        <f>'[1]Podklady QZ'!F32</f>
        <v>0</v>
      </c>
      <c r="G15" s="198">
        <f>'[1]Podklady QZ'!G32</f>
        <v>0</v>
      </c>
      <c r="H15" s="211">
        <f>'[1]Podklady QZ'!H32</f>
        <v>0</v>
      </c>
      <c r="I15" s="115">
        <f>'[1]Podklady QZ'!I32</f>
        <v>0</v>
      </c>
      <c r="J15" s="209">
        <f>'[1]Podklady QZ'!J32</f>
        <v>4.2290000000000001E-3</v>
      </c>
      <c r="K15" s="211">
        <f>'[1]Podklady QZ'!K32</f>
        <v>1.0572E-2</v>
      </c>
      <c r="L15" s="115">
        <f>'[1]Podklady QZ'!L32</f>
        <v>0.15483</v>
      </c>
      <c r="M15" s="209">
        <f>'[1]Podklady QZ'!M32</f>
        <v>0.13914600000000002</v>
      </c>
      <c r="N15" s="41">
        <f t="shared" si="1"/>
        <v>0.64134000000000002</v>
      </c>
      <c r="P15" s="322"/>
    </row>
    <row r="16" spans="1:16" x14ac:dyDescent="0.2">
      <c r="A16" s="48" t="s">
        <v>39</v>
      </c>
      <c r="B16" s="211">
        <f>'[1]Podklady QZ'!B33</f>
        <v>709.77556000000004</v>
      </c>
      <c r="C16" s="115">
        <f>'[1]Podklady QZ'!C33</f>
        <v>652.47889999999995</v>
      </c>
      <c r="D16" s="209">
        <f>'[1]Podklady QZ'!D33</f>
        <v>590.88990000000013</v>
      </c>
      <c r="E16" s="313">
        <f>'[1]Podklady QZ'!E33</f>
        <v>357.17533500000002</v>
      </c>
      <c r="F16" s="115">
        <f>'[1]Podklady QZ'!F33</f>
        <v>499.74459899999994</v>
      </c>
      <c r="G16" s="198">
        <f>'[1]Podklady QZ'!G33</f>
        <v>660.81569699999989</v>
      </c>
      <c r="H16" s="211">
        <f>'[1]Podklady QZ'!H33</f>
        <v>665.61317599999995</v>
      </c>
      <c r="I16" s="115">
        <f>'[1]Podklady QZ'!I33</f>
        <v>587.05577900000003</v>
      </c>
      <c r="J16" s="209">
        <f>'[1]Podklady QZ'!J33</f>
        <v>535.48651199999995</v>
      </c>
      <c r="K16" s="211">
        <f>'[1]Podklady QZ'!K33</f>
        <v>605.26074899999992</v>
      </c>
      <c r="L16" s="115">
        <f>'[1]Podklady QZ'!L33</f>
        <v>625.83588800000007</v>
      </c>
      <c r="M16" s="209">
        <f>'[1]Podklady QZ'!M33</f>
        <v>659.53172399999994</v>
      </c>
      <c r="N16" s="41">
        <f t="shared" si="1"/>
        <v>7149.6638190000012</v>
      </c>
      <c r="P16" s="322"/>
    </row>
    <row r="17" spans="1:16" x14ac:dyDescent="0.2">
      <c r="A17" s="48" t="s">
        <v>38</v>
      </c>
      <c r="B17" s="211">
        <f>'[1]Podklady QZ'!B34</f>
        <v>51.923550000000006</v>
      </c>
      <c r="C17" s="115">
        <f>'[1]Podklady QZ'!C34</f>
        <v>56.913880999999996</v>
      </c>
      <c r="D17" s="209">
        <f>'[1]Podklady QZ'!D34</f>
        <v>60.446658000000006</v>
      </c>
      <c r="E17" s="313">
        <f>'[1]Podklady QZ'!E34</f>
        <v>37.524505999999995</v>
      </c>
      <c r="F17" s="115">
        <f>'[1]Podklady QZ'!F34</f>
        <v>31.869070000000001</v>
      </c>
      <c r="G17" s="198">
        <f>'[1]Podklady QZ'!G34</f>
        <v>44.590392999999999</v>
      </c>
      <c r="H17" s="211">
        <f>'[1]Podklady QZ'!H34</f>
        <v>33.114145000000001</v>
      </c>
      <c r="I17" s="115">
        <f>'[1]Podklady QZ'!I34</f>
        <v>10.2944</v>
      </c>
      <c r="J17" s="209">
        <f>'[1]Podklady QZ'!J34</f>
        <v>35.631712</v>
      </c>
      <c r="K17" s="211">
        <f>'[1]Podklady QZ'!K34</f>
        <v>48.400845000000004</v>
      </c>
      <c r="L17" s="115">
        <f>'[1]Podklady QZ'!L34</f>
        <v>53.526405999999994</v>
      </c>
      <c r="M17" s="209">
        <f>'[1]Podklady QZ'!M34</f>
        <v>60.520161999999999</v>
      </c>
      <c r="N17" s="41">
        <f t="shared" si="1"/>
        <v>524.75572799999998</v>
      </c>
      <c r="P17" s="322"/>
    </row>
    <row r="18" spans="1:16" x14ac:dyDescent="0.2">
      <c r="A18" s="48" t="s">
        <v>37</v>
      </c>
      <c r="B18" s="211">
        <f>'[1]Podklady QZ'!B35</f>
        <v>454.06874827551127</v>
      </c>
      <c r="C18" s="115">
        <f>'[1]Podklady QZ'!C35</f>
        <v>431.78565806911507</v>
      </c>
      <c r="D18" s="209">
        <f>'[1]Podklady QZ'!D35</f>
        <v>402.34502185746658</v>
      </c>
      <c r="E18" s="313">
        <f>'[1]Podklady QZ'!E35</f>
        <v>341.41292144348932</v>
      </c>
      <c r="F18" s="115">
        <f>'[1]Podklady QZ'!F35</f>
        <v>372.10007573605395</v>
      </c>
      <c r="G18" s="198">
        <f>'[1]Podklady QZ'!G35</f>
        <v>388.59958785002152</v>
      </c>
      <c r="H18" s="211">
        <f>'[1]Podklady QZ'!H35</f>
        <v>357.30957824314515</v>
      </c>
      <c r="I18" s="115">
        <f>'[1]Podklady QZ'!I35</f>
        <v>358.45643214431578</v>
      </c>
      <c r="J18" s="209">
        <f>'[1]Podklady QZ'!J35</f>
        <v>306.67931867932407</v>
      </c>
      <c r="K18" s="211">
        <f>'[1]Podklady QZ'!K35</f>
        <v>404.27770483966702</v>
      </c>
      <c r="L18" s="115">
        <f>'[1]Podklady QZ'!L35</f>
        <v>359.70140078638423</v>
      </c>
      <c r="M18" s="209">
        <f>'[1]Podklady QZ'!M35</f>
        <v>444.81562132674509</v>
      </c>
      <c r="N18" s="41">
        <f t="shared" si="1"/>
        <v>4621.5520692512382</v>
      </c>
      <c r="P18" s="322"/>
    </row>
    <row r="19" spans="1:16" x14ac:dyDescent="0.2">
      <c r="A19" s="48" t="s">
        <v>36</v>
      </c>
      <c r="B19" s="211">
        <f>'[1]Podklady QZ'!B36</f>
        <v>1037.9111770000002</v>
      </c>
      <c r="C19" s="115">
        <f>'[1]Podklady QZ'!C36</f>
        <v>925.63107500000024</v>
      </c>
      <c r="D19" s="209">
        <f>'[1]Podklady QZ'!D36</f>
        <v>1030.5605910000002</v>
      </c>
      <c r="E19" s="313">
        <f>'[1]Podklady QZ'!E36</f>
        <v>850.02880499999992</v>
      </c>
      <c r="F19" s="115">
        <f>'[1]Podklady QZ'!F36</f>
        <v>900.32505099999992</v>
      </c>
      <c r="G19" s="198">
        <f>'[1]Podklady QZ'!G36</f>
        <v>862.66322500000012</v>
      </c>
      <c r="H19" s="211">
        <f>'[1]Podklady QZ'!H36</f>
        <v>904.84071400000005</v>
      </c>
      <c r="I19" s="115">
        <f>'[1]Podklady QZ'!I36</f>
        <v>937.74993599999993</v>
      </c>
      <c r="J19" s="209">
        <f>'[1]Podklady QZ'!J36</f>
        <v>772.71612200000004</v>
      </c>
      <c r="K19" s="211">
        <f>'[1]Podklady QZ'!K36</f>
        <v>851.15962699999977</v>
      </c>
      <c r="L19" s="115">
        <f>'[1]Podklady QZ'!L36</f>
        <v>904.12123099999997</v>
      </c>
      <c r="M19" s="209">
        <f>'[1]Podklady QZ'!M36</f>
        <v>1043.8595660000003</v>
      </c>
      <c r="N19" s="41">
        <f t="shared" si="1"/>
        <v>11021.56712</v>
      </c>
      <c r="P19" s="322"/>
    </row>
    <row r="20" spans="1:16" x14ac:dyDescent="0.2">
      <c r="A20" s="48" t="s">
        <v>3</v>
      </c>
      <c r="B20" s="211">
        <f>'[1]Podklady QZ'!B37</f>
        <v>0</v>
      </c>
      <c r="C20" s="115">
        <f>'[1]Podklady QZ'!C37</f>
        <v>0</v>
      </c>
      <c r="D20" s="209">
        <f>'[1]Podklady QZ'!D37</f>
        <v>0</v>
      </c>
      <c r="E20" s="313">
        <f>'[1]Podklady QZ'!E37</f>
        <v>0</v>
      </c>
      <c r="F20" s="115">
        <f>'[1]Podklady QZ'!F37</f>
        <v>0</v>
      </c>
      <c r="G20" s="198">
        <f>'[1]Podklady QZ'!G37</f>
        <v>0</v>
      </c>
      <c r="H20" s="211">
        <f>'[1]Podklady QZ'!H37</f>
        <v>0</v>
      </c>
      <c r="I20" s="115">
        <f>'[1]Podklady QZ'!I37</f>
        <v>0</v>
      </c>
      <c r="J20" s="209">
        <f>'[1]Podklady QZ'!J37</f>
        <v>0</v>
      </c>
      <c r="K20" s="211">
        <f>'[1]Podklady QZ'!K37</f>
        <v>0</v>
      </c>
      <c r="L20" s="115">
        <f>'[1]Podklady QZ'!L37</f>
        <v>0</v>
      </c>
      <c r="M20" s="209">
        <f>'[1]Podklady QZ'!M37</f>
        <v>0</v>
      </c>
      <c r="N20" s="41">
        <f t="shared" si="1"/>
        <v>0</v>
      </c>
      <c r="P20" s="322"/>
    </row>
    <row r="21" spans="1:16" x14ac:dyDescent="0.2">
      <c r="A21" s="48" t="s">
        <v>35</v>
      </c>
      <c r="B21" s="211">
        <f>'[1]Podklady QZ'!B38</f>
        <v>16.103689000000003</v>
      </c>
      <c r="C21" s="115">
        <f>'[1]Podklady QZ'!C38</f>
        <v>19.974861999999991</v>
      </c>
      <c r="D21" s="209">
        <f>'[1]Podklady QZ'!D38</f>
        <v>18.848518000000006</v>
      </c>
      <c r="E21" s="313">
        <f>'[1]Podklady QZ'!E38</f>
        <v>5.4286909999999979</v>
      </c>
      <c r="F21" s="115">
        <f>'[1]Podklady QZ'!F38</f>
        <v>4.2287789999999985</v>
      </c>
      <c r="G21" s="198">
        <f>'[1]Podklady QZ'!G38</f>
        <v>9.4274799999999992</v>
      </c>
      <c r="H21" s="211">
        <f>'[1]Podklady QZ'!H38</f>
        <v>24.966476999999994</v>
      </c>
      <c r="I21" s="115">
        <f>'[1]Podklady QZ'!I38</f>
        <v>15.062265000000009</v>
      </c>
      <c r="J21" s="209">
        <f>'[1]Podklady QZ'!J38</f>
        <v>12.99865</v>
      </c>
      <c r="K21" s="211">
        <f>'[1]Podklady QZ'!K38</f>
        <v>16.532375999999996</v>
      </c>
      <c r="L21" s="115">
        <f>'[1]Podklady QZ'!L38</f>
        <v>24.239106999999997</v>
      </c>
      <c r="M21" s="209">
        <f>'[1]Podklady QZ'!M38</f>
        <v>16.366261999999999</v>
      </c>
      <c r="N21" s="41">
        <f t="shared" si="1"/>
        <v>184.177156</v>
      </c>
      <c r="P21" s="322"/>
    </row>
    <row r="22" spans="1:16" ht="12.75" thickBot="1" x14ac:dyDescent="0.25">
      <c r="A22" s="38" t="s">
        <v>34</v>
      </c>
      <c r="B22" s="212">
        <f>'[1]Podklady QZ'!B39</f>
        <v>4084.4223871433323</v>
      </c>
      <c r="C22" s="116">
        <f>'[1]Podklady QZ'!C39</f>
        <v>4210.3967348417318</v>
      </c>
      <c r="D22" s="213">
        <f>'[1]Podklady QZ'!D39</f>
        <v>4080.7309744481522</v>
      </c>
      <c r="E22" s="116">
        <f>'[1]Podklady QZ'!E39</f>
        <v>1877.4452765565106</v>
      </c>
      <c r="F22" s="116">
        <f>'[1]Podklady QZ'!F39</f>
        <v>1376.5813842639459</v>
      </c>
      <c r="G22" s="116">
        <f>'[1]Podklady QZ'!G39</f>
        <v>1229.7178571499792</v>
      </c>
      <c r="H22" s="212">
        <f>'[1]Podklady QZ'!H39</f>
        <v>1216.0206802517055</v>
      </c>
      <c r="I22" s="116">
        <f>'[1]Podklady QZ'!I39</f>
        <v>1156.5890974485415</v>
      </c>
      <c r="J22" s="213">
        <f>'[1]Podklady QZ'!J39</f>
        <v>1285.4087509138269</v>
      </c>
      <c r="K22" s="212">
        <f>'[1]Podklady QZ'!K39</f>
        <v>2459.9207955563315</v>
      </c>
      <c r="L22" s="116">
        <f>'[1]Podklady QZ'!L39</f>
        <v>3462.2579328856186</v>
      </c>
      <c r="M22" s="213">
        <f>'[1]Podklady QZ'!M39</f>
        <v>4107.2860649052545</v>
      </c>
      <c r="N22" s="42">
        <f t="shared" si="1"/>
        <v>30546.777936364932</v>
      </c>
      <c r="P22" s="322"/>
    </row>
    <row r="23" spans="1:16" s="129" customFormat="1" ht="11.25" x14ac:dyDescent="0.2">
      <c r="A23" s="121"/>
      <c r="B23" s="5"/>
      <c r="C23" s="5"/>
      <c r="D23" s="5"/>
      <c r="E23" s="5"/>
      <c r="F23" s="5"/>
      <c r="G23" s="5"/>
      <c r="H23" s="5"/>
      <c r="I23" s="5"/>
      <c r="J23" s="5"/>
      <c r="K23" s="5"/>
      <c r="L23" s="5"/>
      <c r="M23" s="5"/>
      <c r="N23" s="4" t="s">
        <v>87</v>
      </c>
    </row>
    <row r="24" spans="1:16" x14ac:dyDescent="0.2">
      <c r="A24" s="238" t="s">
        <v>44</v>
      </c>
      <c r="B24" s="53">
        <f>SUM(INDEX(B7:M7,,MONTH('[1]Podklady QZ'!$O$1)):INDEX(B7:M7,,MONTH('[1]Podklady QZ'!$Q$1)))</f>
        <v>4506.3989209999991</v>
      </c>
      <c r="C24" s="13"/>
      <c r="D24" s="13"/>
      <c r="E24" s="13"/>
      <c r="F24" s="13"/>
      <c r="G24" s="13"/>
      <c r="H24" s="13"/>
      <c r="I24" s="13"/>
      <c r="J24" s="13"/>
      <c r="K24" s="13"/>
      <c r="L24" s="13"/>
      <c r="M24" s="13"/>
    </row>
    <row r="25" spans="1:16" x14ac:dyDescent="0.2">
      <c r="A25" s="238" t="s">
        <v>43</v>
      </c>
      <c r="B25" s="53">
        <f>SUM(INDEX(B8:M8,,MONTH('[1]Podklady QZ'!$O$1)):INDEX(B8:M8,,MONTH('[1]Podklady QZ'!$Q$1)))</f>
        <v>1128.4796589999999</v>
      </c>
    </row>
    <row r="26" spans="1:16" x14ac:dyDescent="0.2">
      <c r="A26" s="238" t="s">
        <v>42</v>
      </c>
      <c r="B26" s="53">
        <f>SUM(INDEX(B9:M9,,MONTH('[1]Podklady QZ'!$O$1)):INDEX(B9:M9,,MONTH('[1]Podklady QZ'!$Q$1)))</f>
        <v>5564.4929080000002</v>
      </c>
      <c r="C26" s="130"/>
      <c r="D26" s="130"/>
      <c r="E26" s="130"/>
      <c r="F26" s="130"/>
      <c r="G26" s="130"/>
      <c r="H26" s="130"/>
      <c r="I26" s="130"/>
      <c r="J26" s="130"/>
      <c r="K26" s="130"/>
      <c r="L26" s="130"/>
      <c r="M26" s="130"/>
      <c r="N26" s="130"/>
    </row>
    <row r="27" spans="1:16" x14ac:dyDescent="0.2">
      <c r="A27" s="238" t="s">
        <v>70</v>
      </c>
      <c r="B27" s="53">
        <f>SUM(INDEX(B10:M10,,MONTH('[1]Podklady QZ'!$O$1)):INDEX(B10:M10,,MONTH('[1]Podklady QZ'!$Q$1)))</f>
        <v>10.39584</v>
      </c>
      <c r="C27" s="130"/>
      <c r="D27" s="130"/>
      <c r="E27" s="130"/>
      <c r="F27" s="130"/>
      <c r="G27" s="130"/>
      <c r="H27" s="130"/>
      <c r="I27" s="130"/>
      <c r="J27" s="130"/>
      <c r="K27" s="130"/>
      <c r="L27" s="130"/>
      <c r="M27" s="130"/>
      <c r="N27" s="130"/>
    </row>
    <row r="28" spans="1:16" x14ac:dyDescent="0.2">
      <c r="A28" s="238" t="s">
        <v>71</v>
      </c>
      <c r="B28" s="53">
        <f>SUM(INDEX(B11:M11,,MONTH('[1]Podklady QZ'!$O$1)):INDEX(B11:M11,,MONTH('[1]Podklady QZ'!$Q$1)))</f>
        <v>3.084867</v>
      </c>
    </row>
    <row r="29" spans="1:16" x14ac:dyDescent="0.2">
      <c r="A29" s="238" t="s">
        <v>72</v>
      </c>
      <c r="B29" s="53">
        <f>SUM(INDEX(B12:M12,,MONTH('[1]Podklady QZ'!$O$1)):INDEX(B12:M12,,MONTH('[1]Podklady QZ'!$Q$1)))</f>
        <v>4.9189999999999998E-2</v>
      </c>
    </row>
    <row r="30" spans="1:16" x14ac:dyDescent="0.2">
      <c r="A30" s="238" t="s">
        <v>41</v>
      </c>
      <c r="B30" s="53">
        <f>SUM(INDEX(B13:M13,,MONTH('[1]Podklady QZ'!$O$1)):INDEX(B13:M13,,MONTH('[1]Podklady QZ'!$Q$1)))</f>
        <v>21904.450268000004</v>
      </c>
    </row>
    <row r="31" spans="1:16" x14ac:dyDescent="0.2">
      <c r="A31" s="238" t="s">
        <v>84</v>
      </c>
      <c r="B31" s="53">
        <f>SUM(INDEX(B14:M14,,MONTH('[1]Podklady QZ'!$O$1)):INDEX(B14:M14,,MONTH('[1]Podklady QZ'!$Q$1)))</f>
        <v>308.43</v>
      </c>
    </row>
    <row r="32" spans="1:16" x14ac:dyDescent="0.2">
      <c r="A32" s="238" t="s">
        <v>40</v>
      </c>
      <c r="B32" s="53">
        <f>SUM(INDEX(B15:M15,,MONTH('[1]Podklady QZ'!$O$1)):INDEX(B15:M15,,MONTH('[1]Podklady QZ'!$Q$1)))</f>
        <v>0.30454800000000004</v>
      </c>
    </row>
    <row r="33" spans="1:2" x14ac:dyDescent="0.2">
      <c r="A33" s="238" t="s">
        <v>39</v>
      </c>
      <c r="B33" s="53">
        <f>SUM(INDEX(B16:M16,,MONTH('[1]Podklady QZ'!$O$1)):INDEX(B16:M16,,MONTH('[1]Podklady QZ'!$Q$1)))</f>
        <v>1890.628361</v>
      </c>
    </row>
    <row r="34" spans="1:2" x14ac:dyDescent="0.2">
      <c r="A34" s="238" t="s">
        <v>38</v>
      </c>
      <c r="B34" s="53">
        <f>SUM(INDEX(B17:M17,,MONTH('[1]Podklady QZ'!$O$1)):INDEX(B17:M17,,MONTH('[1]Podklady QZ'!$Q$1)))</f>
        <v>162.44741299999998</v>
      </c>
    </row>
    <row r="35" spans="1:2" x14ac:dyDescent="0.2">
      <c r="A35" s="238" t="s">
        <v>37</v>
      </c>
      <c r="B35" s="53">
        <f>SUM(INDEX(B18:M18,,MONTH('[1]Podklady QZ'!$O$1)):INDEX(B18:M18,,MONTH('[1]Podklady QZ'!$Q$1)))</f>
        <v>1208.7947269527963</v>
      </c>
    </row>
    <row r="36" spans="1:2" x14ac:dyDescent="0.2">
      <c r="A36" s="238" t="s">
        <v>36</v>
      </c>
      <c r="B36" s="53">
        <f>SUM(INDEX(B19:M19,,MONTH('[1]Podklady QZ'!$O$1)):INDEX(B19:M19,,MONTH('[1]Podklady QZ'!$Q$1)))</f>
        <v>2799.1404240000002</v>
      </c>
    </row>
    <row r="37" spans="1:2" x14ac:dyDescent="0.2">
      <c r="A37" s="238" t="s">
        <v>3</v>
      </c>
      <c r="B37" s="53">
        <f>SUM(INDEX(B20:M20,,MONTH('[1]Podklady QZ'!$O$1)):INDEX(B20:M20,,MONTH('[1]Podklady QZ'!$Q$1)))</f>
        <v>0</v>
      </c>
    </row>
    <row r="38" spans="1:2" x14ac:dyDescent="0.2">
      <c r="A38" s="238" t="s">
        <v>35</v>
      </c>
      <c r="B38" s="53">
        <f>SUM(INDEX(B21:M21,,MONTH('[1]Podklady QZ'!$O$1)):INDEX(B21:M21,,MONTH('[1]Podklady QZ'!$Q$1)))</f>
        <v>57.137744999999988</v>
      </c>
    </row>
    <row r="39" spans="1:2" x14ac:dyDescent="0.2">
      <c r="A39" s="238" t="s">
        <v>34</v>
      </c>
      <c r="B39" s="53">
        <f>SUM(INDEX(B22:M22,,MONTH('[1]Podklady QZ'!$O$1)):INDEX(B22:M22,,MONTH('[1]Podklady QZ'!$Q$1)))</f>
        <v>10029.464793347204</v>
      </c>
    </row>
  </sheetData>
  <mergeCells count="12">
    <mergeCell ref="N3:N4"/>
    <mergeCell ref="A3:A4"/>
    <mergeCell ref="B3:D3"/>
    <mergeCell ref="E3:G3"/>
    <mergeCell ref="H3:J3"/>
    <mergeCell ref="K3:M3"/>
    <mergeCell ref="N5:N6"/>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N35"/>
  <sheetViews>
    <sheetView showGridLines="0" zoomScaleNormal="100" workbookViewId="0">
      <selection activeCell="P21" sqref="P21"/>
    </sheetView>
  </sheetViews>
  <sheetFormatPr defaultRowHeight="12" x14ac:dyDescent="0.2"/>
  <cols>
    <col min="1" max="1" width="18.85546875" style="13" customWidth="1"/>
    <col min="2" max="13" width="9.5703125" style="13" customWidth="1"/>
    <col min="14" max="14" width="10.42578125" style="13" customWidth="1"/>
    <col min="15" max="16384" width="9.140625" style="13"/>
  </cols>
  <sheetData>
    <row r="1" spans="1:14" ht="18.75" x14ac:dyDescent="0.3">
      <c r="A1" s="21" t="s">
        <v>186</v>
      </c>
      <c r="N1" s="113" t="str">
        <f>Obsah!$A$1</f>
        <v>IV. čtvrtletí 2018</v>
      </c>
    </row>
    <row r="2" spans="1:14" ht="7.5" customHeight="1" x14ac:dyDescent="0.2"/>
    <row r="3" spans="1:14" x14ac:dyDescent="0.2">
      <c r="A3" s="344"/>
      <c r="B3" s="346" t="s">
        <v>48</v>
      </c>
      <c r="C3" s="346"/>
      <c r="D3" s="346"/>
      <c r="E3" s="346" t="s">
        <v>49</v>
      </c>
      <c r="F3" s="346"/>
      <c r="G3" s="346"/>
      <c r="H3" s="346" t="s">
        <v>50</v>
      </c>
      <c r="I3" s="346"/>
      <c r="J3" s="346"/>
      <c r="K3" s="346" t="s">
        <v>51</v>
      </c>
      <c r="L3" s="346"/>
      <c r="M3" s="355"/>
      <c r="N3" s="354" t="s">
        <v>7</v>
      </c>
    </row>
    <row r="4" spans="1:14" x14ac:dyDescent="0.2">
      <c r="A4" s="345"/>
      <c r="B4" s="111" t="s">
        <v>8</v>
      </c>
      <c r="C4" s="111" t="s">
        <v>9</v>
      </c>
      <c r="D4" s="111" t="s">
        <v>10</v>
      </c>
      <c r="E4" s="111" t="s">
        <v>11</v>
      </c>
      <c r="F4" s="111" t="s">
        <v>12</v>
      </c>
      <c r="G4" s="111" t="s">
        <v>13</v>
      </c>
      <c r="H4" s="111" t="s">
        <v>14</v>
      </c>
      <c r="I4" s="111" t="s">
        <v>15</v>
      </c>
      <c r="J4" s="111" t="s">
        <v>16</v>
      </c>
      <c r="K4" s="111" t="s">
        <v>17</v>
      </c>
      <c r="L4" s="111" t="s">
        <v>18</v>
      </c>
      <c r="M4" s="60" t="s">
        <v>19</v>
      </c>
      <c r="N4" s="355"/>
    </row>
    <row r="5" spans="1:14" x14ac:dyDescent="0.2">
      <c r="A5" s="349" t="s">
        <v>69</v>
      </c>
      <c r="B5" s="351">
        <f>SUM(B6:D6)</f>
        <v>59403.407459635317</v>
      </c>
      <c r="C5" s="352"/>
      <c r="D5" s="353"/>
      <c r="E5" s="352">
        <f t="shared" ref="E5" si="0">SUM(E6:G6)</f>
        <v>28402.406242000005</v>
      </c>
      <c r="F5" s="352"/>
      <c r="G5" s="352"/>
      <c r="H5" s="351">
        <f t="shared" ref="H5" si="1">SUM(H6:J6)</f>
        <v>24162.308709680859</v>
      </c>
      <c r="I5" s="352"/>
      <c r="J5" s="353"/>
      <c r="K5" s="351">
        <f t="shared" ref="K5" si="2">SUM(K6:M6)</f>
        <v>49573.699664299995</v>
      </c>
      <c r="L5" s="352"/>
      <c r="M5" s="353"/>
      <c r="N5" s="348">
        <f>SUM(N7:N20)</f>
        <v>161541.82207561616</v>
      </c>
    </row>
    <row r="6" spans="1:14" x14ac:dyDescent="0.2">
      <c r="A6" s="350"/>
      <c r="B6" s="214">
        <f>SUM(B7:B20)</f>
        <v>20093.802195418844</v>
      </c>
      <c r="C6" s="64">
        <f t="shared" ref="C6:M6" si="3">SUM(C7:C20)</f>
        <v>19774.447635910852</v>
      </c>
      <c r="D6" s="215">
        <f t="shared" si="3"/>
        <v>19535.157628305624</v>
      </c>
      <c r="E6" s="64">
        <f t="shared" si="3"/>
        <v>11051.156638000004</v>
      </c>
      <c r="F6" s="64">
        <f t="shared" si="3"/>
        <v>9067.5696680000001</v>
      </c>
      <c r="G6" s="64">
        <f t="shared" si="3"/>
        <v>8283.6799359999986</v>
      </c>
      <c r="H6" s="214">
        <f t="shared" si="3"/>
        <v>7852.5140154948513</v>
      </c>
      <c r="I6" s="64">
        <f t="shared" si="3"/>
        <v>7692.3225415928555</v>
      </c>
      <c r="J6" s="215">
        <f t="shared" si="3"/>
        <v>8617.4721525931527</v>
      </c>
      <c r="K6" s="214">
        <f t="shared" si="3"/>
        <v>13008.186848395999</v>
      </c>
      <c r="L6" s="64">
        <f t="shared" si="3"/>
        <v>16607.274446672</v>
      </c>
      <c r="M6" s="215">
        <f t="shared" si="3"/>
        <v>19958.238369231996</v>
      </c>
      <c r="N6" s="336"/>
    </row>
    <row r="7" spans="1:14" x14ac:dyDescent="0.2">
      <c r="A7" s="28" t="s">
        <v>218</v>
      </c>
      <c r="B7" s="223">
        <f>'[1]Podklady QZ'!B47</f>
        <v>820.59081100000014</v>
      </c>
      <c r="C7" s="14">
        <f>'[1]Podklady QZ'!C47</f>
        <v>917.7713930000001</v>
      </c>
      <c r="D7" s="246">
        <f>'[1]Podklady QZ'!D47</f>
        <v>861.57235600000013</v>
      </c>
      <c r="E7" s="14">
        <f>'[1]Podklady QZ'!E47</f>
        <v>389.64973899999995</v>
      </c>
      <c r="F7" s="14">
        <f>'[1]Podklady QZ'!F47</f>
        <v>269.70756899999998</v>
      </c>
      <c r="G7" s="14">
        <f>'[1]Podklady QZ'!G47</f>
        <v>251.05078199999994</v>
      </c>
      <c r="H7" s="223">
        <f>'[1]Podklady QZ'!H47</f>
        <v>297.66314399999999</v>
      </c>
      <c r="I7" s="14">
        <f>'[1]Podklady QZ'!I47</f>
        <v>215.29247400000003</v>
      </c>
      <c r="J7" s="246">
        <f>'[1]Podklady QZ'!J47</f>
        <v>224.55188800000005</v>
      </c>
      <c r="K7" s="223">
        <f>'[1]Podklady QZ'!K47</f>
        <v>447.80792900000017</v>
      </c>
      <c r="L7" s="14">
        <f>'[1]Podklady QZ'!L47</f>
        <v>610.21137500000009</v>
      </c>
      <c r="M7" s="246">
        <f>'[1]Podklady QZ'!M47</f>
        <v>729.36052900000004</v>
      </c>
      <c r="N7" s="40">
        <f t="shared" ref="N7:N20" si="4">SUM(B7:M7)</f>
        <v>6035.2299890000013</v>
      </c>
    </row>
    <row r="8" spans="1:14" x14ac:dyDescent="0.2">
      <c r="A8" s="48" t="s">
        <v>121</v>
      </c>
      <c r="B8" s="245">
        <f>'[1]Podklady QZ'!B48</f>
        <v>966.60879899999941</v>
      </c>
      <c r="C8" s="244">
        <f>'[1]Podklady QZ'!C48</f>
        <v>1009.3117129999999</v>
      </c>
      <c r="D8" s="247">
        <f>'[1]Podklady QZ'!D48</f>
        <v>965.49960999999996</v>
      </c>
      <c r="E8" s="314">
        <f>'[1]Podklady QZ'!E48</f>
        <v>505.48583300000013</v>
      </c>
      <c r="F8" s="244">
        <f>'[1]Podklady QZ'!F48</f>
        <v>381.46014000000002</v>
      </c>
      <c r="G8" s="315">
        <f>'[1]Podklady QZ'!G48</f>
        <v>326.08455199999997</v>
      </c>
      <c r="H8" s="245">
        <f>'[1]Podklady QZ'!H48</f>
        <v>313.67847999999998</v>
      </c>
      <c r="I8" s="244">
        <f>'[1]Podklady QZ'!I48</f>
        <v>305.33157500000004</v>
      </c>
      <c r="J8" s="247">
        <f>'[1]Podklady QZ'!J48</f>
        <v>371.69067700000022</v>
      </c>
      <c r="K8" s="245">
        <f>'[1]Podklady QZ'!K48</f>
        <v>562.18587999999977</v>
      </c>
      <c r="L8" s="244">
        <f>'[1]Podklady QZ'!L48</f>
        <v>766.2959539999996</v>
      </c>
      <c r="M8" s="247">
        <f>'[1]Podklady QZ'!M48</f>
        <v>905.29471899999976</v>
      </c>
      <c r="N8" s="41">
        <f t="shared" si="4"/>
        <v>7378.9279319999987</v>
      </c>
    </row>
    <row r="9" spans="1:14" x14ac:dyDescent="0.2">
      <c r="A9" s="48" t="s">
        <v>122</v>
      </c>
      <c r="B9" s="208">
        <f>'[1]Podklady QZ'!B49</f>
        <v>1120.998254000001</v>
      </c>
      <c r="C9" s="16">
        <f>'[1]Podklady QZ'!C49</f>
        <v>1092.0622420000007</v>
      </c>
      <c r="D9" s="218">
        <f>'[1]Podklady QZ'!D49</f>
        <v>1027.4523930000003</v>
      </c>
      <c r="E9" s="316">
        <f>'[1]Podklady QZ'!E49</f>
        <v>448.50085200000018</v>
      </c>
      <c r="F9" s="16">
        <f>'[1]Podklady QZ'!F49</f>
        <v>322.03157999999985</v>
      </c>
      <c r="G9" s="6">
        <f>'[1]Podklady QZ'!G49</f>
        <v>292.56845700000008</v>
      </c>
      <c r="H9" s="208">
        <f>'[1]Podklady QZ'!H49</f>
        <v>284.46746399999984</v>
      </c>
      <c r="I9" s="16">
        <f>'[1]Podklady QZ'!I49</f>
        <v>270.51725200000004</v>
      </c>
      <c r="J9" s="218">
        <f>'[1]Podklady QZ'!J49</f>
        <v>362.13170400000018</v>
      </c>
      <c r="K9" s="208">
        <f>'[1]Podklady QZ'!K49</f>
        <v>633.48384859999953</v>
      </c>
      <c r="L9" s="16">
        <f>'[1]Podklady QZ'!L49</f>
        <v>902.45490620000055</v>
      </c>
      <c r="M9" s="218">
        <f>'[1]Podklady QZ'!M49</f>
        <v>1174.6525794000001</v>
      </c>
      <c r="N9" s="41">
        <f t="shared" si="4"/>
        <v>7931.3215322000024</v>
      </c>
    </row>
    <row r="10" spans="1:14" x14ac:dyDescent="0.2">
      <c r="A10" s="48" t="s">
        <v>123</v>
      </c>
      <c r="B10" s="208">
        <f>'[1]Podklady QZ'!B50</f>
        <v>1617.4423140000004</v>
      </c>
      <c r="C10" s="16">
        <f>'[1]Podklady QZ'!C50</f>
        <v>1558.7016139999998</v>
      </c>
      <c r="D10" s="218">
        <f>'[1]Podklady QZ'!D50</f>
        <v>1646.2554090000003</v>
      </c>
      <c r="E10" s="316">
        <f>'[1]Podklady QZ'!E50</f>
        <v>1308.1257210000001</v>
      </c>
      <c r="F10" s="16">
        <f>'[1]Podklady QZ'!F50</f>
        <v>1240.8059640000001</v>
      </c>
      <c r="G10" s="6">
        <f>'[1]Podklady QZ'!G50</f>
        <v>1127.6883829999999</v>
      </c>
      <c r="H10" s="208">
        <f>'[1]Podklady QZ'!H50</f>
        <v>864.02548581199983</v>
      </c>
      <c r="I10" s="16">
        <f>'[1]Podklady QZ'!I50</f>
        <v>931.13948935999986</v>
      </c>
      <c r="J10" s="218">
        <f>'[1]Podklady QZ'!J50</f>
        <v>1126.188457452</v>
      </c>
      <c r="K10" s="208">
        <f>'[1]Podklady QZ'!K50</f>
        <v>1373.5113563959999</v>
      </c>
      <c r="L10" s="16">
        <f>'[1]Podklady QZ'!L50</f>
        <v>1508.6377838720002</v>
      </c>
      <c r="M10" s="218">
        <f>'[1]Podklady QZ'!M50</f>
        <v>1622.4721078320006</v>
      </c>
      <c r="N10" s="41">
        <f t="shared" si="4"/>
        <v>15924.994085724</v>
      </c>
    </row>
    <row r="11" spans="1:14" x14ac:dyDescent="0.2">
      <c r="A11" s="48" t="s">
        <v>217</v>
      </c>
      <c r="B11" s="208">
        <f>'[1]Podklady QZ'!B51</f>
        <v>467.30825617365605</v>
      </c>
      <c r="C11" s="16">
        <f>'[1]Podklady QZ'!C51</f>
        <v>467.67570663021513</v>
      </c>
      <c r="D11" s="218">
        <f>'[1]Podklady QZ'!D51</f>
        <v>455.63184171343369</v>
      </c>
      <c r="E11" s="316">
        <f>'[1]Podklady QZ'!E51</f>
        <v>239.4999929999999</v>
      </c>
      <c r="F11" s="16">
        <f>'[1]Podklady QZ'!F51</f>
        <v>182.218628</v>
      </c>
      <c r="G11" s="6">
        <f>'[1]Podklady QZ'!G51</f>
        <v>172.37585099999995</v>
      </c>
      <c r="H11" s="208">
        <f>'[1]Podklady QZ'!H51</f>
        <v>158.16463540662596</v>
      </c>
      <c r="I11" s="16">
        <f>'[1]Podklady QZ'!I51</f>
        <v>142.38396296789921</v>
      </c>
      <c r="J11" s="218">
        <f>'[1]Podklady QZ'!J51</f>
        <v>177.9108253245966</v>
      </c>
      <c r="K11" s="208">
        <f>'[1]Podklady QZ'!K51</f>
        <v>288.62548219999991</v>
      </c>
      <c r="L11" s="16">
        <f>'[1]Podklady QZ'!L51</f>
        <v>379.44800659999993</v>
      </c>
      <c r="M11" s="218">
        <f>'[1]Podklady QZ'!M51</f>
        <v>450.08905280000005</v>
      </c>
      <c r="N11" s="41">
        <f t="shared" si="4"/>
        <v>3581.3322418164271</v>
      </c>
    </row>
    <row r="12" spans="1:14" x14ac:dyDescent="0.2">
      <c r="A12" s="48" t="s">
        <v>124</v>
      </c>
      <c r="B12" s="208">
        <f>'[1]Podklady QZ'!B52</f>
        <v>630.82778648837689</v>
      </c>
      <c r="C12" s="16">
        <f>'[1]Podklady QZ'!C52</f>
        <v>528.94905765204624</v>
      </c>
      <c r="D12" s="218">
        <f>'[1]Podklady QZ'!D52</f>
        <v>540.69998318646878</v>
      </c>
      <c r="E12" s="316">
        <f>'[1]Podklady QZ'!E52</f>
        <v>287.89755000000002</v>
      </c>
      <c r="F12" s="16">
        <f>'[1]Podklady QZ'!F52</f>
        <v>215.61326299999999</v>
      </c>
      <c r="G12" s="6">
        <f>'[1]Podklady QZ'!G52</f>
        <v>193.99898000000002</v>
      </c>
      <c r="H12" s="208">
        <f>'[1]Podklady QZ'!H52</f>
        <v>182.601686</v>
      </c>
      <c r="I12" s="16">
        <f>'[1]Podklady QZ'!I52</f>
        <v>177.91216400000008</v>
      </c>
      <c r="J12" s="218">
        <f>'[1]Podklady QZ'!J52</f>
        <v>222.27508300000002</v>
      </c>
      <c r="K12" s="208">
        <f>'[1]Podklady QZ'!K52</f>
        <v>456.07537800000006</v>
      </c>
      <c r="L12" s="16">
        <f>'[1]Podklady QZ'!L52</f>
        <v>546.79039299999977</v>
      </c>
      <c r="M12" s="218">
        <f>'[1]Podklady QZ'!M52</f>
        <v>645.45664099999999</v>
      </c>
      <c r="N12" s="41">
        <f t="shared" si="4"/>
        <v>4629.0979653268923</v>
      </c>
    </row>
    <row r="13" spans="1:14" x14ac:dyDescent="0.2">
      <c r="A13" s="48" t="s">
        <v>125</v>
      </c>
      <c r="B13" s="208">
        <f>'[1]Podklady QZ'!B53</f>
        <v>347.23088200000007</v>
      </c>
      <c r="C13" s="16">
        <f>'[1]Podklady QZ'!C53</f>
        <v>364.4707830000001</v>
      </c>
      <c r="D13" s="218">
        <f>'[1]Podklady QZ'!D53</f>
        <v>349.31178599999998</v>
      </c>
      <c r="E13" s="316">
        <f>'[1]Podklady QZ'!E53</f>
        <v>169.892832</v>
      </c>
      <c r="F13" s="16">
        <f>'[1]Podklady QZ'!F53</f>
        <v>115.96266699999998</v>
      </c>
      <c r="G13" s="6">
        <f>'[1]Podklady QZ'!G53</f>
        <v>110.309299</v>
      </c>
      <c r="H13" s="208">
        <f>'[1]Podklady QZ'!H53</f>
        <v>105.43083700000004</v>
      </c>
      <c r="I13" s="16">
        <f>'[1]Podklady QZ'!I53</f>
        <v>109.57697599999997</v>
      </c>
      <c r="J13" s="218">
        <f>'[1]Podklady QZ'!J53</f>
        <v>110.43191399999999</v>
      </c>
      <c r="K13" s="208">
        <f>'[1]Podklady QZ'!K53</f>
        <v>200.09822300000002</v>
      </c>
      <c r="L13" s="16">
        <f>'[1]Podklady QZ'!L53</f>
        <v>274.258532</v>
      </c>
      <c r="M13" s="218">
        <f>'[1]Podklady QZ'!M53</f>
        <v>347.27131699999995</v>
      </c>
      <c r="N13" s="41">
        <f t="shared" si="4"/>
        <v>2604.246048</v>
      </c>
    </row>
    <row r="14" spans="1:14" x14ac:dyDescent="0.2">
      <c r="A14" s="48" t="s">
        <v>126</v>
      </c>
      <c r="B14" s="208">
        <f>'[1]Podklady QZ'!B54</f>
        <v>3923.7533869999988</v>
      </c>
      <c r="C14" s="16">
        <f>'[1]Podklady QZ'!C54</f>
        <v>3789.6569290000029</v>
      </c>
      <c r="D14" s="218">
        <f>'[1]Podklady QZ'!D54</f>
        <v>3710.5379140000014</v>
      </c>
      <c r="E14" s="316">
        <f>'[1]Podklady QZ'!E54</f>
        <v>2181.8905900000009</v>
      </c>
      <c r="F14" s="16">
        <f>'[1]Podklady QZ'!F54</f>
        <v>1869.2413049999998</v>
      </c>
      <c r="G14" s="6">
        <f>'[1]Podklady QZ'!G54</f>
        <v>1744.6420459999995</v>
      </c>
      <c r="H14" s="208">
        <f>'[1]Podklady QZ'!H54</f>
        <v>1756.3624710000006</v>
      </c>
      <c r="I14" s="16">
        <f>'[1]Podklady QZ'!I54</f>
        <v>1671.0543809999988</v>
      </c>
      <c r="J14" s="218">
        <f>'[1]Podklady QZ'!J54</f>
        <v>1727.8511130000002</v>
      </c>
      <c r="K14" s="208">
        <f>'[1]Podklady QZ'!K54</f>
        <v>2579.0894469999994</v>
      </c>
      <c r="L14" s="16">
        <f>'[1]Podklady QZ'!L54</f>
        <v>3131.2918190000014</v>
      </c>
      <c r="M14" s="218">
        <f>'[1]Podklady QZ'!M54</f>
        <v>3761.0418199999999</v>
      </c>
      <c r="N14" s="41">
        <f t="shared" si="4"/>
        <v>31846.413221999999</v>
      </c>
    </row>
    <row r="15" spans="1:14" x14ac:dyDescent="0.2">
      <c r="A15" s="48" t="s">
        <v>127</v>
      </c>
      <c r="B15" s="208">
        <f>'[1]Podklady QZ'!B55</f>
        <v>802.80345399999987</v>
      </c>
      <c r="C15" s="16">
        <f>'[1]Podklady QZ'!C55</f>
        <v>782.93700699999977</v>
      </c>
      <c r="D15" s="218">
        <f>'[1]Podklady QZ'!D55</f>
        <v>764.39192800000001</v>
      </c>
      <c r="E15" s="316">
        <f>'[1]Podklady QZ'!E55</f>
        <v>414.97232800000018</v>
      </c>
      <c r="F15" s="16">
        <f>'[1]Podklady QZ'!F55</f>
        <v>320.70030300000013</v>
      </c>
      <c r="G15" s="6">
        <f>'[1]Podklady QZ'!G55</f>
        <v>303.93485199999998</v>
      </c>
      <c r="H15" s="208">
        <f>'[1]Podklady QZ'!H55</f>
        <v>286.20517100000001</v>
      </c>
      <c r="I15" s="16">
        <f>'[1]Podklady QZ'!I55</f>
        <v>274.78155699999996</v>
      </c>
      <c r="J15" s="218">
        <f>'[1]Podklady QZ'!J55</f>
        <v>303.73644799999971</v>
      </c>
      <c r="K15" s="208">
        <f>'[1]Podklady QZ'!K55</f>
        <v>612.98204099999987</v>
      </c>
      <c r="L15" s="16">
        <f>'[1]Podklady QZ'!L55</f>
        <v>743.34454900000003</v>
      </c>
      <c r="M15" s="218">
        <f>'[1]Podklady QZ'!M55</f>
        <v>858.77899099999968</v>
      </c>
      <c r="N15" s="41">
        <f t="shared" si="4"/>
        <v>6469.5686289999994</v>
      </c>
    </row>
    <row r="16" spans="1:14" x14ac:dyDescent="0.2">
      <c r="A16" s="48" t="s">
        <v>128</v>
      </c>
      <c r="B16" s="208">
        <f>'[1]Podklady QZ'!B56</f>
        <v>852.02562104284289</v>
      </c>
      <c r="C16" s="16">
        <f>'[1]Podklady QZ'!C56</f>
        <v>881.42478915012066</v>
      </c>
      <c r="D16" s="218">
        <f>'[1]Podklady QZ'!D56</f>
        <v>859.84335047839363</v>
      </c>
      <c r="E16" s="316">
        <f>'[1]Podklady QZ'!E56</f>
        <v>370.32963800000016</v>
      </c>
      <c r="F16" s="16">
        <f>'[1]Podklady QZ'!F56</f>
        <v>268.37684499999989</v>
      </c>
      <c r="G16" s="6">
        <f>'[1]Podklady QZ'!G56</f>
        <v>239.33161200000004</v>
      </c>
      <c r="H16" s="208">
        <f>'[1]Podklady QZ'!H56</f>
        <v>191.33436001939046</v>
      </c>
      <c r="I16" s="16">
        <f>'[1]Podklady QZ'!I56</f>
        <v>203.58616006295605</v>
      </c>
      <c r="J16" s="218">
        <f>'[1]Podklady QZ'!J56</f>
        <v>259.65583953689338</v>
      </c>
      <c r="K16" s="208">
        <f>'[1]Podklady QZ'!K56</f>
        <v>472.03392500000007</v>
      </c>
      <c r="L16" s="16">
        <f>'[1]Podklady QZ'!L56</f>
        <v>671.27058700000021</v>
      </c>
      <c r="M16" s="218">
        <f>'[1]Podklady QZ'!M56</f>
        <v>879.77620500000012</v>
      </c>
      <c r="N16" s="41">
        <f t="shared" si="4"/>
        <v>6148.9889322905965</v>
      </c>
    </row>
    <row r="17" spans="1:14" x14ac:dyDescent="0.2">
      <c r="A17" s="48" t="s">
        <v>129</v>
      </c>
      <c r="B17" s="208">
        <f>'[1]Podklady QZ'!B57</f>
        <v>749.99984171396761</v>
      </c>
      <c r="C17" s="16">
        <f>'[1]Podklady QZ'!C57</f>
        <v>808.11900547846585</v>
      </c>
      <c r="D17" s="218">
        <f>'[1]Podklady QZ'!D57</f>
        <v>768.66919192732507</v>
      </c>
      <c r="E17" s="316">
        <f>'[1]Podklady QZ'!E57</f>
        <v>366.43669999999986</v>
      </c>
      <c r="F17" s="16">
        <f>'[1]Podklady QZ'!F57</f>
        <v>249.07965300000001</v>
      </c>
      <c r="G17" s="6">
        <f>'[1]Podklady QZ'!G57</f>
        <v>218.79519500000004</v>
      </c>
      <c r="H17" s="208">
        <f>'[1]Podklady QZ'!H57</f>
        <v>212.87252325683596</v>
      </c>
      <c r="I17" s="16">
        <f>'[1]Podklady QZ'!I57</f>
        <v>182.93043020200284</v>
      </c>
      <c r="J17" s="218">
        <f>'[1]Podklady QZ'!J57</f>
        <v>250.22353027966142</v>
      </c>
      <c r="K17" s="208">
        <f>'[1]Podklady QZ'!K57</f>
        <v>451.977822</v>
      </c>
      <c r="L17" s="16">
        <f>'[1]Podklady QZ'!L57</f>
        <v>631.60831899999994</v>
      </c>
      <c r="M17" s="218">
        <f>'[1]Podklady QZ'!M57</f>
        <v>722.68032100000005</v>
      </c>
      <c r="N17" s="41">
        <f t="shared" si="4"/>
        <v>5613.3925328582582</v>
      </c>
    </row>
    <row r="18" spans="1:14" x14ac:dyDescent="0.2">
      <c r="A18" s="48" t="s">
        <v>130</v>
      </c>
      <c r="B18" s="208">
        <f>'[1]Podklady QZ'!B58</f>
        <v>3770.6549230000001</v>
      </c>
      <c r="C18" s="16">
        <f>'[1]Podklady QZ'!C58</f>
        <v>3576.2825059999991</v>
      </c>
      <c r="D18" s="218">
        <f>'[1]Podklady QZ'!D58</f>
        <v>3437.0893839999985</v>
      </c>
      <c r="E18" s="316">
        <f>'[1]Podklady QZ'!E58</f>
        <v>1674.5888730000008</v>
      </c>
      <c r="F18" s="16">
        <f>'[1]Podklady QZ'!F58</f>
        <v>1337.7782849999994</v>
      </c>
      <c r="G18" s="6">
        <f>'[1]Podklady QZ'!G58</f>
        <v>1336.0221829999998</v>
      </c>
      <c r="H18" s="208">
        <f>'[1]Podklady QZ'!H58</f>
        <v>1227.2801389999997</v>
      </c>
      <c r="I18" s="16">
        <f>'[1]Podklady QZ'!I58</f>
        <v>1302.9991949999992</v>
      </c>
      <c r="J18" s="218">
        <f>'[1]Podklady QZ'!J58</f>
        <v>1398.5300429999998</v>
      </c>
      <c r="K18" s="208">
        <f>'[1]Podklady QZ'!K58</f>
        <v>2433.9779761999998</v>
      </c>
      <c r="L18" s="16">
        <f>'[1]Podklady QZ'!L58</f>
        <v>3066.7933700000017</v>
      </c>
      <c r="M18" s="218">
        <f>'[1]Podklady QZ'!M58</f>
        <v>3683.689036199999</v>
      </c>
      <c r="N18" s="41">
        <f t="shared" si="4"/>
        <v>28245.685913399997</v>
      </c>
    </row>
    <row r="19" spans="1:14" x14ac:dyDescent="0.2">
      <c r="A19" s="48" t="s">
        <v>131</v>
      </c>
      <c r="B19" s="208">
        <f>'[1]Podklady QZ'!B59</f>
        <v>3089.7250380000023</v>
      </c>
      <c r="C19" s="16">
        <f>'[1]Podklady QZ'!C59</f>
        <v>3037.8863900000015</v>
      </c>
      <c r="D19" s="218">
        <f>'[1]Podklady QZ'!D59</f>
        <v>3199.8533559999983</v>
      </c>
      <c r="E19" s="316">
        <f>'[1]Podklady QZ'!E59</f>
        <v>2123.6224500000003</v>
      </c>
      <c r="F19" s="16">
        <f>'[1]Podklady QZ'!F59</f>
        <v>1805.289352</v>
      </c>
      <c r="G19" s="6">
        <f>'[1]Podklady QZ'!G59</f>
        <v>1540.8699410000002</v>
      </c>
      <c r="H19" s="208">
        <f>'[1]Podklady QZ'!H59</f>
        <v>1608.6187550000002</v>
      </c>
      <c r="I19" s="16">
        <f>'[1]Podklady QZ'!I59</f>
        <v>1578.813251</v>
      </c>
      <c r="J19" s="218">
        <f>'[1]Podklady QZ'!J59</f>
        <v>1650.8511110000006</v>
      </c>
      <c r="K19" s="208">
        <f>'[1]Podklady QZ'!K59</f>
        <v>1882.1687109999996</v>
      </c>
      <c r="L19" s="16">
        <f>'[1]Podklady QZ'!L59</f>
        <v>2629.3742090000001</v>
      </c>
      <c r="M19" s="218">
        <f>'[1]Podklady QZ'!M59</f>
        <v>3266.7468820000008</v>
      </c>
      <c r="N19" s="41">
        <f t="shared" si="4"/>
        <v>27413.819446000001</v>
      </c>
    </row>
    <row r="20" spans="1:14" ht="12.75" thickBot="1" x14ac:dyDescent="0.25">
      <c r="A20" s="27" t="s">
        <v>132</v>
      </c>
      <c r="B20" s="219">
        <f>'[1]Podklady QZ'!B60</f>
        <v>933.83282799999995</v>
      </c>
      <c r="C20" s="8">
        <f>'[1]Podklady QZ'!C60</f>
        <v>959.19849999999997</v>
      </c>
      <c r="D20" s="220">
        <f>'[1]Podklady QZ'!D60</f>
        <v>948.34912499999973</v>
      </c>
      <c r="E20" s="8">
        <f>'[1]Podklady QZ'!E60</f>
        <v>570.26353900000004</v>
      </c>
      <c r="F20" s="8">
        <f>'[1]Podklady QZ'!F60</f>
        <v>489.30411399999997</v>
      </c>
      <c r="G20" s="8">
        <f>'[1]Podklady QZ'!G60</f>
        <v>426.00780299999991</v>
      </c>
      <c r="H20" s="219">
        <f>'[1]Podklady QZ'!H60</f>
        <v>363.80886400000003</v>
      </c>
      <c r="I20" s="8">
        <f>'[1]Podklady QZ'!I60</f>
        <v>326.00367400000005</v>
      </c>
      <c r="J20" s="220">
        <f>'[1]Podklady QZ'!J60</f>
        <v>431.44351899999998</v>
      </c>
      <c r="K20" s="219">
        <f>'[1]Podklady QZ'!K60</f>
        <v>614.16882900000007</v>
      </c>
      <c r="L20" s="8">
        <f>'[1]Podklady QZ'!L60</f>
        <v>745.49464299999977</v>
      </c>
      <c r="M20" s="220">
        <f>'[1]Podklady QZ'!M60</f>
        <v>910.92816799999991</v>
      </c>
      <c r="N20" s="42">
        <f t="shared" si="4"/>
        <v>7718.8036059999995</v>
      </c>
    </row>
    <row r="21" spans="1:14" x14ac:dyDescent="0.2">
      <c r="N21" s="4" t="s">
        <v>87</v>
      </c>
    </row>
    <row r="22" spans="1:14" x14ac:dyDescent="0.2">
      <c r="A22" s="17" t="s">
        <v>218</v>
      </c>
      <c r="B22" s="53">
        <f>SUM(INDEX(B7:M7,,MONTH('[1]Podklady QZ'!$O$1)):INDEX(B7:M7,,MONTH('[1]Podklady QZ'!$Q$1)))</f>
        <v>1787.3798330000004</v>
      </c>
    </row>
    <row r="23" spans="1:14" x14ac:dyDescent="0.2">
      <c r="A23" s="17" t="s">
        <v>121</v>
      </c>
      <c r="B23" s="53">
        <f>SUM(INDEX(B8:M8,,MONTH('[1]Podklady QZ'!$O$1)):INDEX(B8:M8,,MONTH('[1]Podklady QZ'!$Q$1)))</f>
        <v>2233.7765529999988</v>
      </c>
    </row>
    <row r="24" spans="1:14" x14ac:dyDescent="0.2">
      <c r="A24" s="17" t="s">
        <v>122</v>
      </c>
      <c r="B24" s="53">
        <f>SUM(INDEX(B9:M9,,MONTH('[1]Podklady QZ'!$O$1)):INDEX(B9:M9,,MONTH('[1]Podklady QZ'!$Q$1)))</f>
        <v>2710.5913342000003</v>
      </c>
    </row>
    <row r="25" spans="1:14" x14ac:dyDescent="0.2">
      <c r="A25" s="17" t="s">
        <v>123</v>
      </c>
      <c r="B25" s="53">
        <f>SUM(INDEX(B10:M10,,MONTH('[1]Podklady QZ'!$O$1)):INDEX(B10:M10,,MONTH('[1]Podklady QZ'!$Q$1)))</f>
        <v>4504.6212481000011</v>
      </c>
    </row>
    <row r="26" spans="1:14" x14ac:dyDescent="0.2">
      <c r="A26" s="17" t="s">
        <v>217</v>
      </c>
      <c r="B26" s="53">
        <f>SUM(INDEX(B11:M11,,MONTH('[1]Podklady QZ'!$O$1)):INDEX(B11:M11,,MONTH('[1]Podklady QZ'!$Q$1)))</f>
        <v>1118.1625415999999</v>
      </c>
    </row>
    <row r="27" spans="1:14" x14ac:dyDescent="0.2">
      <c r="A27" s="17" t="s">
        <v>124</v>
      </c>
      <c r="B27" s="53">
        <f>SUM(INDEX(B12:M12,,MONTH('[1]Podklady QZ'!$O$1)):INDEX(B12:M12,,MONTH('[1]Podklady QZ'!$Q$1)))</f>
        <v>1648.3224119999998</v>
      </c>
    </row>
    <row r="28" spans="1:14" x14ac:dyDescent="0.2">
      <c r="A28" s="17" t="s">
        <v>125</v>
      </c>
      <c r="B28" s="53">
        <f>SUM(INDEX(B13:M13,,MONTH('[1]Podklady QZ'!$O$1)):INDEX(B13:M13,,MONTH('[1]Podklady QZ'!$Q$1)))</f>
        <v>821.62807199999997</v>
      </c>
    </row>
    <row r="29" spans="1:14" x14ac:dyDescent="0.2">
      <c r="A29" s="17" t="s">
        <v>126</v>
      </c>
      <c r="B29" s="53">
        <f>SUM(INDEX(B14:M14,,MONTH('[1]Podklady QZ'!$O$1)):INDEX(B14:M14,,MONTH('[1]Podklady QZ'!$Q$1)))</f>
        <v>9471.4230860000007</v>
      </c>
    </row>
    <row r="30" spans="1:14" x14ac:dyDescent="0.2">
      <c r="A30" s="17" t="s">
        <v>127</v>
      </c>
      <c r="B30" s="53">
        <f>SUM(INDEX(B15:M15,,MONTH('[1]Podklady QZ'!$O$1)):INDEX(B15:M15,,MONTH('[1]Podklady QZ'!$Q$1)))</f>
        <v>2215.1055809999998</v>
      </c>
    </row>
    <row r="31" spans="1:14" x14ac:dyDescent="0.2">
      <c r="A31" s="17" t="s">
        <v>128</v>
      </c>
      <c r="B31" s="53">
        <f>SUM(INDEX(B16:M16,,MONTH('[1]Podklady QZ'!$O$1)):INDEX(B16:M16,,MONTH('[1]Podklady QZ'!$Q$1)))</f>
        <v>2023.0807170000003</v>
      </c>
    </row>
    <row r="32" spans="1:14" x14ac:dyDescent="0.2">
      <c r="A32" s="17" t="s">
        <v>129</v>
      </c>
      <c r="B32" s="53">
        <f>SUM(INDEX(B17:M17,,MONTH('[1]Podklady QZ'!$O$1)):INDEX(B17:M17,,MONTH('[1]Podklady QZ'!$Q$1)))</f>
        <v>1806.266462</v>
      </c>
    </row>
    <row r="33" spans="1:2" x14ac:dyDescent="0.2">
      <c r="A33" s="17" t="s">
        <v>130</v>
      </c>
      <c r="B33" s="53">
        <f>SUM(INDEX(B18:M18,,MONTH('[1]Podklady QZ'!$O$1)):INDEX(B18:M18,,MONTH('[1]Podklady QZ'!$Q$1)))</f>
        <v>9184.4603824000005</v>
      </c>
    </row>
    <row r="34" spans="1:2" x14ac:dyDescent="0.2">
      <c r="A34" s="17" t="s">
        <v>131</v>
      </c>
      <c r="B34" s="53">
        <f>SUM(INDEX(B19:M19,,MONTH('[1]Podklady QZ'!$O$1)):INDEX(B19:M19,,MONTH('[1]Podklady QZ'!$Q$1)))</f>
        <v>7778.2898020000011</v>
      </c>
    </row>
    <row r="35" spans="1:2" x14ac:dyDescent="0.2">
      <c r="A35" s="17" t="s">
        <v>132</v>
      </c>
      <c r="B35" s="53">
        <f>SUM(INDEX(B20:M20,,MONTH('[1]Podklady QZ'!$O$1)):INDEX(B20:M20,,MONTH('[1]Podklady QZ'!$Q$1)))</f>
        <v>2270.5916399999996</v>
      </c>
    </row>
  </sheetData>
  <sortState ref="A7:N20">
    <sortCondition ref="A7"/>
  </sortState>
  <mergeCells count="12">
    <mergeCell ref="N3:N4"/>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S46"/>
  <sheetViews>
    <sheetView showGridLines="0" zoomScaleNormal="100" workbookViewId="0">
      <selection activeCell="P5" sqref="P5"/>
    </sheetView>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16" s="114" customFormat="1" ht="18.75" x14ac:dyDescent="0.3">
      <c r="A1" s="21" t="s">
        <v>157</v>
      </c>
      <c r="B1" s="46"/>
      <c r="C1" s="46"/>
      <c r="D1" s="46"/>
      <c r="E1" s="46"/>
      <c r="G1" s="46"/>
      <c r="H1" s="46"/>
      <c r="I1" s="46"/>
      <c r="J1" s="46"/>
      <c r="K1" s="46"/>
      <c r="L1" s="46"/>
      <c r="M1" s="46"/>
      <c r="N1" s="46"/>
      <c r="P1" s="113" t="str">
        <f>Obsah!$A$1</f>
        <v>IV. čtvrtletí 2018</v>
      </c>
    </row>
    <row r="2" spans="1:16" s="13" customFormat="1" ht="7.5" customHeight="1" x14ac:dyDescent="0.2">
      <c r="B2" s="197"/>
      <c r="C2" s="197"/>
      <c r="D2" s="197"/>
      <c r="E2" s="197"/>
      <c r="F2" s="197"/>
      <c r="G2" s="197"/>
      <c r="H2" s="197"/>
      <c r="I2" s="197"/>
      <c r="J2" s="197"/>
      <c r="K2" s="197"/>
      <c r="L2" s="197"/>
      <c r="M2" s="197"/>
      <c r="N2" s="197"/>
      <c r="O2" s="197"/>
    </row>
    <row r="3" spans="1:16" s="13" customFormat="1" ht="12" customHeight="1" x14ac:dyDescent="0.2">
      <c r="A3" s="233"/>
      <c r="B3" s="195" t="s">
        <v>101</v>
      </c>
      <c r="C3" s="195" t="s">
        <v>92</v>
      </c>
      <c r="D3" s="195" t="s">
        <v>93</v>
      </c>
      <c r="E3" s="195" t="s">
        <v>94</v>
      </c>
      <c r="F3" s="195" t="s">
        <v>104</v>
      </c>
      <c r="G3" s="195" t="s">
        <v>95</v>
      </c>
      <c r="H3" s="195" t="s">
        <v>96</v>
      </c>
      <c r="I3" s="195" t="s">
        <v>97</v>
      </c>
      <c r="J3" s="195" t="s">
        <v>98</v>
      </c>
      <c r="K3" s="195" t="s">
        <v>99</v>
      </c>
      <c r="L3" s="195" t="s">
        <v>100</v>
      </c>
      <c r="M3" s="195" t="s">
        <v>102</v>
      </c>
      <c r="N3" s="195" t="s">
        <v>103</v>
      </c>
      <c r="O3" s="195" t="s">
        <v>105</v>
      </c>
      <c r="P3" s="195" t="s">
        <v>7</v>
      </c>
    </row>
    <row r="4" spans="1:16" s="189" customFormat="1" ht="12" customHeight="1" x14ac:dyDescent="0.2">
      <c r="A4" s="196" t="s">
        <v>69</v>
      </c>
      <c r="B4" s="66">
        <f>SUM(B5:B20)</f>
        <v>1787.379833</v>
      </c>
      <c r="C4" s="66">
        <f>SUM(C5:C20)</f>
        <v>2233.7765530000001</v>
      </c>
      <c r="D4" s="66">
        <f t="shared" ref="D4:P4" si="0">SUM(D5:D20)</f>
        <v>2710.5913341999994</v>
      </c>
      <c r="E4" s="66">
        <f t="shared" si="0"/>
        <v>4504.6212480999993</v>
      </c>
      <c r="F4" s="66">
        <f>SUM(F5:F20)</f>
        <v>1118.1625415999999</v>
      </c>
      <c r="G4" s="66">
        <f t="shared" si="0"/>
        <v>1648.3224119999995</v>
      </c>
      <c r="H4" s="66">
        <f t="shared" si="0"/>
        <v>821.62807199999975</v>
      </c>
      <c r="I4" s="66">
        <f t="shared" si="0"/>
        <v>9471.4230860000025</v>
      </c>
      <c r="J4" s="66">
        <f t="shared" si="0"/>
        <v>2215.1055809999998</v>
      </c>
      <c r="K4" s="66">
        <f t="shared" si="0"/>
        <v>2023.080717</v>
      </c>
      <c r="L4" s="66">
        <f t="shared" si="0"/>
        <v>1806.2664619999998</v>
      </c>
      <c r="M4" s="66">
        <f t="shared" si="0"/>
        <v>9184.4603823999969</v>
      </c>
      <c r="N4" s="66">
        <f t="shared" si="0"/>
        <v>7778.2898020000002</v>
      </c>
      <c r="O4" s="66">
        <f t="shared" si="0"/>
        <v>2270.5916399999996</v>
      </c>
      <c r="P4" s="199">
        <f t="shared" si="0"/>
        <v>49573.699664300002</v>
      </c>
    </row>
    <row r="5" spans="1:16" s="13" customFormat="1" ht="12" customHeight="1" x14ac:dyDescent="0.2">
      <c r="A5" s="37" t="s">
        <v>44</v>
      </c>
      <c r="B5" s="19">
        <f>'[1]Podklady QZ'!B66</f>
        <v>0</v>
      </c>
      <c r="C5" s="19">
        <f>'[1]Podklady QZ'!C66</f>
        <v>226.54086099999992</v>
      </c>
      <c r="D5" s="19">
        <f>'[1]Podklady QZ'!D66</f>
        <v>171.37406999999999</v>
      </c>
      <c r="E5" s="19">
        <f>'[1]Podklady QZ'!E66</f>
        <v>129.01444100000001</v>
      </c>
      <c r="F5" s="19">
        <f>'[1]Podklady QZ'!F66</f>
        <v>403.24483999999995</v>
      </c>
      <c r="G5" s="19">
        <f>'[1]Podklady QZ'!G66</f>
        <v>202.27353999999997</v>
      </c>
      <c r="H5" s="19">
        <f>'[1]Podklady QZ'!H66</f>
        <v>0.52457999999999994</v>
      </c>
      <c r="I5" s="19">
        <f>'[1]Podklady QZ'!I66</f>
        <v>1712.2308790000002</v>
      </c>
      <c r="J5" s="19">
        <f>'[1]Podklady QZ'!J66</f>
        <v>46.832909999999991</v>
      </c>
      <c r="K5" s="19">
        <f>'[1]Podklady QZ'!K66</f>
        <v>15.973326</v>
      </c>
      <c r="L5" s="19">
        <f>'[1]Podklady QZ'!L66</f>
        <v>302.0153949999999</v>
      </c>
      <c r="M5" s="19">
        <f>'[1]Podklady QZ'!M66</f>
        <v>239.81579900000003</v>
      </c>
      <c r="N5" s="19">
        <f>'[1]Podklady QZ'!N66</f>
        <v>994.65285999999992</v>
      </c>
      <c r="O5" s="19">
        <f>'[1]Podklady QZ'!O66</f>
        <v>61.905419999999999</v>
      </c>
      <c r="P5" s="19">
        <f>SUM(B5:O5)</f>
        <v>4506.398921</v>
      </c>
    </row>
    <row r="6" spans="1:16" s="13" customFormat="1" ht="12" customHeight="1" x14ac:dyDescent="0.2">
      <c r="A6" s="35" t="s">
        <v>43</v>
      </c>
      <c r="B6" s="16">
        <f>'[1]Podklady QZ'!B67</f>
        <v>37.055800000000005</v>
      </c>
      <c r="C6" s="16">
        <f>'[1]Podklady QZ'!C67</f>
        <v>103.50614500000005</v>
      </c>
      <c r="D6" s="16">
        <f>'[1]Podklady QZ'!D67</f>
        <v>84.992908000000014</v>
      </c>
      <c r="E6" s="16">
        <f>'[1]Podklady QZ'!E67</f>
        <v>19.130596999999998</v>
      </c>
      <c r="F6" s="16">
        <f>'[1]Podklady QZ'!F67</f>
        <v>179.99543700000001</v>
      </c>
      <c r="G6" s="16">
        <f>'[1]Podklady QZ'!G67</f>
        <v>104.36874900000001</v>
      </c>
      <c r="H6" s="16">
        <f>'[1]Podklady QZ'!H67</f>
        <v>10.645923000000003</v>
      </c>
      <c r="I6" s="16">
        <f>'[1]Podklady QZ'!I67</f>
        <v>88.01303399999999</v>
      </c>
      <c r="J6" s="16">
        <f>'[1]Podklady QZ'!J67</f>
        <v>97.257711000000029</v>
      </c>
      <c r="K6" s="16">
        <f>'[1]Podklady QZ'!K67</f>
        <v>101.16408399999996</v>
      </c>
      <c r="L6" s="16">
        <f>'[1]Podklady QZ'!L67</f>
        <v>105.452941</v>
      </c>
      <c r="M6" s="16">
        <f>'[1]Podklady QZ'!M67</f>
        <v>133.23737800000004</v>
      </c>
      <c r="N6" s="16">
        <f>'[1]Podklady QZ'!N67</f>
        <v>29.523803999999995</v>
      </c>
      <c r="O6" s="198">
        <f>'[1]Podklady QZ'!O67</f>
        <v>34.135147999999994</v>
      </c>
      <c r="P6" s="6">
        <f t="shared" ref="P6:P20" si="1">SUM(B6:O6)</f>
        <v>1128.4796590000001</v>
      </c>
    </row>
    <row r="7" spans="1:16" s="13" customFormat="1" ht="12" customHeight="1" x14ac:dyDescent="0.2">
      <c r="A7" s="35" t="s">
        <v>42</v>
      </c>
      <c r="B7" s="16">
        <f>'[1]Podklady QZ'!B68</f>
        <v>0</v>
      </c>
      <c r="C7" s="16">
        <f>'[1]Podklady QZ'!C68</f>
        <v>0</v>
      </c>
      <c r="D7" s="16">
        <f>'[1]Podklady QZ'!D68</f>
        <v>0</v>
      </c>
      <c r="E7" s="16">
        <f>'[1]Podklady QZ'!E68</f>
        <v>0</v>
      </c>
      <c r="F7" s="16">
        <f>'[1]Podklady QZ'!F68</f>
        <v>0</v>
      </c>
      <c r="G7" s="16">
        <f>'[1]Podklady QZ'!G68</f>
        <v>4.2808400000000004</v>
      </c>
      <c r="H7" s="16">
        <f>'[1]Podklady QZ'!H68</f>
        <v>0</v>
      </c>
      <c r="I7" s="16">
        <f>'[1]Podklady QZ'!I68</f>
        <v>4807.5445940000018</v>
      </c>
      <c r="J7" s="16">
        <f>'[1]Podklady QZ'!J68</f>
        <v>444.36930799999993</v>
      </c>
      <c r="K7" s="16">
        <f>'[1]Podklady QZ'!K68</f>
        <v>195.93671599999999</v>
      </c>
      <c r="L7" s="16">
        <f>'[1]Podklady QZ'!L68</f>
        <v>0</v>
      </c>
      <c r="M7" s="16">
        <f>'[1]Podklady QZ'!M68</f>
        <v>0</v>
      </c>
      <c r="N7" s="16">
        <f>'[1]Podklady QZ'!N68</f>
        <v>0</v>
      </c>
      <c r="O7" s="198">
        <f>'[1]Podklady QZ'!O68</f>
        <v>112.36144999999999</v>
      </c>
      <c r="P7" s="6">
        <f t="shared" si="1"/>
        <v>5564.4929080000029</v>
      </c>
    </row>
    <row r="8" spans="1:16" s="13" customFormat="1" ht="12" customHeight="1" x14ac:dyDescent="0.2">
      <c r="A8" s="35" t="s">
        <v>70</v>
      </c>
      <c r="B8" s="115">
        <f>'[1]Podklady QZ'!B69</f>
        <v>6.18</v>
      </c>
      <c r="C8" s="115">
        <f>'[1]Podklady QZ'!C69</f>
        <v>5.3369E-2</v>
      </c>
      <c r="D8" s="115">
        <f>'[1]Podklady QZ'!D69</f>
        <v>2.3420000000000001</v>
      </c>
      <c r="E8" s="115">
        <f>'[1]Podklady QZ'!E69</f>
        <v>0</v>
      </c>
      <c r="F8" s="115">
        <f>'[1]Podklady QZ'!F69</f>
        <v>2.7E-2</v>
      </c>
      <c r="G8" s="115">
        <f>'[1]Podklady QZ'!G69</f>
        <v>0</v>
      </c>
      <c r="H8" s="115">
        <f>'[1]Podklady QZ'!H69</f>
        <v>0</v>
      </c>
      <c r="I8" s="115">
        <f>'[1]Podklady QZ'!I69</f>
        <v>0.56304700000000008</v>
      </c>
      <c r="J8" s="115">
        <f>'[1]Podklady QZ'!J69</f>
        <v>0</v>
      </c>
      <c r="K8" s="115">
        <f>'[1]Podklady QZ'!K69</f>
        <v>0</v>
      </c>
      <c r="L8" s="115">
        <f>'[1]Podklady QZ'!L69</f>
        <v>1.2045239999999999</v>
      </c>
      <c r="M8" s="115">
        <f>'[1]Podklady QZ'!M69</f>
        <v>0</v>
      </c>
      <c r="N8" s="115">
        <f>'[1]Podklady QZ'!N69</f>
        <v>0</v>
      </c>
      <c r="O8" s="198">
        <f>'[1]Podklady QZ'!O69</f>
        <v>2.5899999999999999E-2</v>
      </c>
      <c r="P8" s="198">
        <f t="shared" si="1"/>
        <v>10.39584</v>
      </c>
    </row>
    <row r="9" spans="1:16" s="13" customFormat="1" ht="12" customHeight="1" x14ac:dyDescent="0.2">
      <c r="A9" s="35" t="s">
        <v>71</v>
      </c>
      <c r="B9" s="115">
        <f>'[1]Podklady QZ'!B70</f>
        <v>0.57199999999999995</v>
      </c>
      <c r="C9" s="115">
        <f>'[1]Podklady QZ'!C70</f>
        <v>2.7347E-2</v>
      </c>
      <c r="D9" s="115">
        <f>'[1]Podklady QZ'!D70</f>
        <v>0.217</v>
      </c>
      <c r="E9" s="115">
        <f>'[1]Podklady QZ'!E70</f>
        <v>1.1649699999999998</v>
      </c>
      <c r="F9" s="115">
        <f>'[1]Podklady QZ'!F70</f>
        <v>0</v>
      </c>
      <c r="G9" s="115">
        <f>'[1]Podklady QZ'!G70</f>
        <v>0</v>
      </c>
      <c r="H9" s="115">
        <f>'[1]Podklady QZ'!H70</f>
        <v>0</v>
      </c>
      <c r="I9" s="115">
        <f>'[1]Podklady QZ'!I70</f>
        <v>0</v>
      </c>
      <c r="J9" s="115">
        <f>'[1]Podklady QZ'!J70</f>
        <v>0</v>
      </c>
      <c r="K9" s="115">
        <f>'[1]Podklady QZ'!K70</f>
        <v>0</v>
      </c>
      <c r="L9" s="115">
        <f>'[1]Podklady QZ'!L70</f>
        <v>0</v>
      </c>
      <c r="M9" s="115">
        <f>'[1]Podklady QZ'!M70</f>
        <v>0</v>
      </c>
      <c r="N9" s="115">
        <f>'[1]Podklady QZ'!N70</f>
        <v>1.1035500000000003</v>
      </c>
      <c r="O9" s="198">
        <f>'[1]Podklady QZ'!O70</f>
        <v>0</v>
      </c>
      <c r="P9" s="198">
        <f t="shared" si="1"/>
        <v>3.084867</v>
      </c>
    </row>
    <row r="10" spans="1:16" s="13" customFormat="1" ht="12" customHeight="1" x14ac:dyDescent="0.2">
      <c r="A10" s="35" t="s">
        <v>72</v>
      </c>
      <c r="B10" s="115">
        <f>'[1]Podklady QZ'!B71</f>
        <v>0</v>
      </c>
      <c r="C10" s="115">
        <f>'[1]Podklady QZ'!C71</f>
        <v>0</v>
      </c>
      <c r="D10" s="115">
        <f>'[1]Podklady QZ'!D71</f>
        <v>1.6E-2</v>
      </c>
      <c r="E10" s="115">
        <f>'[1]Podklady QZ'!E71</f>
        <v>5.0000000000000001E-3</v>
      </c>
      <c r="F10" s="115">
        <f>'[1]Podklady QZ'!F71</f>
        <v>1.8600000000000002E-2</v>
      </c>
      <c r="G10" s="115">
        <f>'[1]Podklady QZ'!G71</f>
        <v>0</v>
      </c>
      <c r="H10" s="115">
        <f>'[1]Podklady QZ'!H71</f>
        <v>0</v>
      </c>
      <c r="I10" s="115">
        <f>'[1]Podklady QZ'!I71</f>
        <v>0</v>
      </c>
      <c r="J10" s="115">
        <f>'[1]Podklady QZ'!J71</f>
        <v>0</v>
      </c>
      <c r="K10" s="115">
        <f>'[1]Podklady QZ'!K71</f>
        <v>0</v>
      </c>
      <c r="L10" s="115">
        <f>'[1]Podklady QZ'!L71</f>
        <v>0</v>
      </c>
      <c r="M10" s="115">
        <f>'[1]Podklady QZ'!M71</f>
        <v>0</v>
      </c>
      <c r="N10" s="115">
        <f>'[1]Podklady QZ'!N71</f>
        <v>9.5899999999999996E-3</v>
      </c>
      <c r="O10" s="198">
        <f>'[1]Podklady QZ'!O71</f>
        <v>0</v>
      </c>
      <c r="P10" s="198">
        <f t="shared" si="1"/>
        <v>4.9190000000000005E-2</v>
      </c>
    </row>
    <row r="11" spans="1:16" s="13" customFormat="1" ht="12" customHeight="1" x14ac:dyDescent="0.2">
      <c r="A11" s="35" t="s">
        <v>41</v>
      </c>
      <c r="B11" s="115">
        <f>'[1]Podklady QZ'!B72</f>
        <v>0</v>
      </c>
      <c r="C11" s="115">
        <f>'[1]Podklady QZ'!C72</f>
        <v>1538.608483</v>
      </c>
      <c r="D11" s="115">
        <f>'[1]Podklady QZ'!D72</f>
        <v>1.83504</v>
      </c>
      <c r="E11" s="115">
        <f>'[1]Podklady QZ'!E72</f>
        <v>3694.3176990000002</v>
      </c>
      <c r="F11" s="115">
        <f>'[1]Podklady QZ'!F72</f>
        <v>155.93552299999999</v>
      </c>
      <c r="G11" s="115">
        <f>'[1]Podklady QZ'!G72</f>
        <v>843.10162000000003</v>
      </c>
      <c r="H11" s="115">
        <f>'[1]Podklady QZ'!H72</f>
        <v>41.796077999999994</v>
      </c>
      <c r="I11" s="115">
        <f>'[1]Podklady QZ'!I72</f>
        <v>357.75197800000007</v>
      </c>
      <c r="J11" s="115">
        <f>'[1]Podklady QZ'!J72</f>
        <v>783.75079600000004</v>
      </c>
      <c r="K11" s="115">
        <f>'[1]Podklady QZ'!K72</f>
        <v>1502.9826869999999</v>
      </c>
      <c r="L11" s="115">
        <f>'[1]Podklady QZ'!L72</f>
        <v>1003.6053900000001</v>
      </c>
      <c r="M11" s="115">
        <f>'[1]Podklady QZ'!M72</f>
        <v>5287.6042339999985</v>
      </c>
      <c r="N11" s="115">
        <f>'[1]Podklady QZ'!N72</f>
        <v>5691.0126600000003</v>
      </c>
      <c r="O11" s="198">
        <f>'[1]Podklady QZ'!O72</f>
        <v>1002.1480799999999</v>
      </c>
      <c r="P11" s="198">
        <f t="shared" si="1"/>
        <v>21904.450268000001</v>
      </c>
    </row>
    <row r="12" spans="1:16" s="13" customFormat="1" ht="12" customHeight="1" x14ac:dyDescent="0.2">
      <c r="A12" s="35" t="s">
        <v>84</v>
      </c>
      <c r="B12" s="115">
        <f>'[1]Podklady QZ'!B73</f>
        <v>0</v>
      </c>
      <c r="C12" s="115">
        <f>'[1]Podklady QZ'!C73</f>
        <v>169.846</v>
      </c>
      <c r="D12" s="115">
        <f>'[1]Podklady QZ'!D73</f>
        <v>0</v>
      </c>
      <c r="E12" s="115">
        <f>'[1]Podklady QZ'!E73</f>
        <v>0</v>
      </c>
      <c r="F12" s="115">
        <f>'[1]Podklady QZ'!F73</f>
        <v>138.584</v>
      </c>
      <c r="G12" s="115">
        <f>'[1]Podklady QZ'!G73</f>
        <v>0</v>
      </c>
      <c r="H12" s="115">
        <f>'[1]Podklady QZ'!H73</f>
        <v>0</v>
      </c>
      <c r="I12" s="115">
        <f>'[1]Podklady QZ'!I73</f>
        <v>0</v>
      </c>
      <c r="J12" s="115">
        <f>'[1]Podklady QZ'!J73</f>
        <v>0</v>
      </c>
      <c r="K12" s="115">
        <f>'[1]Podklady QZ'!K73</f>
        <v>0</v>
      </c>
      <c r="L12" s="115">
        <f>'[1]Podklady QZ'!L73</f>
        <v>0</v>
      </c>
      <c r="M12" s="115">
        <f>'[1]Podklady QZ'!M73</f>
        <v>0</v>
      </c>
      <c r="N12" s="115">
        <f>'[1]Podklady QZ'!N73</f>
        <v>0</v>
      </c>
      <c r="O12" s="198">
        <f>'[1]Podklady QZ'!O73</f>
        <v>0</v>
      </c>
      <c r="P12" s="198">
        <f t="shared" si="1"/>
        <v>308.43</v>
      </c>
    </row>
    <row r="13" spans="1:16" s="13" customFormat="1" ht="12" customHeight="1" x14ac:dyDescent="0.2">
      <c r="A13" s="35" t="s">
        <v>40</v>
      </c>
      <c r="B13" s="115">
        <f>'[1]Podklady QZ'!B74</f>
        <v>0</v>
      </c>
      <c r="C13" s="115">
        <f>'[1]Podklady QZ'!C74</f>
        <v>0</v>
      </c>
      <c r="D13" s="115">
        <f>'[1]Podklady QZ'!D74</f>
        <v>0</v>
      </c>
      <c r="E13" s="115">
        <f>'[1]Podklady QZ'!E74</f>
        <v>0</v>
      </c>
      <c r="F13" s="115">
        <f>'[1]Podklady QZ'!F74</f>
        <v>0</v>
      </c>
      <c r="G13" s="115">
        <f>'[1]Podklady QZ'!G74</f>
        <v>0</v>
      </c>
      <c r="H13" s="115">
        <f>'[1]Podklady QZ'!H74</f>
        <v>0</v>
      </c>
      <c r="I13" s="115">
        <f>'[1]Podklady QZ'!I74</f>
        <v>9.5147999999999996E-2</v>
      </c>
      <c r="J13" s="115">
        <f>'[1]Podklady QZ'!J74</f>
        <v>0</v>
      </c>
      <c r="K13" s="115">
        <f>'[1]Podklady QZ'!K74</f>
        <v>0</v>
      </c>
      <c r="L13" s="115">
        <f>'[1]Podklady QZ'!L74</f>
        <v>0</v>
      </c>
      <c r="M13" s="115">
        <f>'[1]Podklady QZ'!M74</f>
        <v>0.2094</v>
      </c>
      <c r="N13" s="115">
        <f>'[1]Podklady QZ'!N74</f>
        <v>0</v>
      </c>
      <c r="O13" s="198">
        <f>'[1]Podklady QZ'!O74</f>
        <v>0</v>
      </c>
      <c r="P13" s="198">
        <f t="shared" si="1"/>
        <v>0.30454799999999999</v>
      </c>
    </row>
    <row r="14" spans="1:16" s="13" customFormat="1" ht="12" customHeight="1" x14ac:dyDescent="0.2">
      <c r="A14" s="35" t="s">
        <v>39</v>
      </c>
      <c r="B14" s="115">
        <f>'[1]Podklady QZ'!B75</f>
        <v>0</v>
      </c>
      <c r="C14" s="115">
        <f>'[1]Podklady QZ'!C75</f>
        <v>0</v>
      </c>
      <c r="D14" s="115">
        <f>'[1]Podklady QZ'!D75</f>
        <v>25.76117</v>
      </c>
      <c r="E14" s="115">
        <f>'[1]Podklady QZ'!E75</f>
        <v>3.3668</v>
      </c>
      <c r="F14" s="115">
        <f>'[1]Podklady QZ'!F75</f>
        <v>8.8460000000000001</v>
      </c>
      <c r="G14" s="115">
        <f>'[1]Podklady QZ'!G75</f>
        <v>0.95775999999999994</v>
      </c>
      <c r="H14" s="115">
        <f>'[1]Podklady QZ'!H75</f>
        <v>1.0201</v>
      </c>
      <c r="I14" s="115">
        <f>'[1]Podklady QZ'!I75</f>
        <v>264.99162000000001</v>
      </c>
      <c r="J14" s="115">
        <f>'[1]Podklady QZ'!J75</f>
        <v>156.76674</v>
      </c>
      <c r="K14" s="115">
        <f>'[1]Podklady QZ'!K75</f>
        <v>0</v>
      </c>
      <c r="L14" s="115">
        <f>'[1]Podklady QZ'!L75</f>
        <v>0</v>
      </c>
      <c r="M14" s="115">
        <f>'[1]Podklady QZ'!M75</f>
        <v>1076.813521</v>
      </c>
      <c r="N14" s="115">
        <f>'[1]Podklady QZ'!N75</f>
        <v>297.38265000000001</v>
      </c>
      <c r="O14" s="198">
        <f>'[1]Podklady QZ'!O75</f>
        <v>54.722000000000001</v>
      </c>
      <c r="P14" s="198">
        <f t="shared" si="1"/>
        <v>1890.628361</v>
      </c>
    </row>
    <row r="15" spans="1:16" s="13" customFormat="1" ht="12" customHeight="1" x14ac:dyDescent="0.2">
      <c r="A15" s="35" t="s">
        <v>38</v>
      </c>
      <c r="B15" s="115">
        <f>'[1]Podklady QZ'!B76</f>
        <v>0</v>
      </c>
      <c r="C15" s="115">
        <f>'[1]Podklady QZ'!C76</f>
        <v>0.01</v>
      </c>
      <c r="D15" s="115">
        <f>'[1]Podklady QZ'!D76</f>
        <v>0</v>
      </c>
      <c r="E15" s="115">
        <f>'[1]Podklady QZ'!E76</f>
        <v>0.79539000000000004</v>
      </c>
      <c r="F15" s="115">
        <f>'[1]Podklady QZ'!F76</f>
        <v>0</v>
      </c>
      <c r="G15" s="115">
        <f>'[1]Podklady QZ'!G76</f>
        <v>0</v>
      </c>
      <c r="H15" s="115">
        <f>'[1]Podklady QZ'!H76</f>
        <v>0</v>
      </c>
      <c r="I15" s="115">
        <f>'[1]Podklady QZ'!I76</f>
        <v>0</v>
      </c>
      <c r="J15" s="115">
        <f>'[1]Podklady QZ'!J76</f>
        <v>13.181576999999999</v>
      </c>
      <c r="K15" s="115">
        <f>'[1]Podklady QZ'!K76</f>
        <v>0</v>
      </c>
      <c r="L15" s="115">
        <f>'[1]Podklady QZ'!L76</f>
        <v>0</v>
      </c>
      <c r="M15" s="115">
        <f>'[1]Podklady QZ'!M76</f>
        <v>10.199446</v>
      </c>
      <c r="N15" s="115">
        <f>'[1]Podklady QZ'!N76</f>
        <v>0</v>
      </c>
      <c r="O15" s="198">
        <f>'[1]Podklady QZ'!O76</f>
        <v>138.261</v>
      </c>
      <c r="P15" s="198">
        <f t="shared" si="1"/>
        <v>162.44741299999998</v>
      </c>
    </row>
    <row r="16" spans="1:16" s="13" customFormat="1" ht="12" customHeight="1" x14ac:dyDescent="0.2">
      <c r="A16" s="35" t="s">
        <v>37</v>
      </c>
      <c r="B16" s="115">
        <f>'[1]Podklady QZ'!B77</f>
        <v>393.82496999999995</v>
      </c>
      <c r="C16" s="115">
        <f>'[1]Podklady QZ'!C77</f>
        <v>2.4710000000000001</v>
      </c>
      <c r="D16" s="115">
        <f>'[1]Podklady QZ'!D77</f>
        <v>375.608</v>
      </c>
      <c r="E16" s="115">
        <f>'[1]Podklady QZ'!E77</f>
        <v>0</v>
      </c>
      <c r="F16" s="115">
        <f>'[1]Podklady QZ'!F77</f>
        <v>2.5550000000000002</v>
      </c>
      <c r="G16" s="115">
        <f>'[1]Podklady QZ'!G77</f>
        <v>0</v>
      </c>
      <c r="H16" s="115">
        <f>'[1]Podklady QZ'!H77</f>
        <v>224.815</v>
      </c>
      <c r="I16" s="115">
        <f>'[1]Podklady QZ'!I77</f>
        <v>36.894798000000002</v>
      </c>
      <c r="J16" s="115">
        <f>'[1]Podklady QZ'!J77</f>
        <v>0</v>
      </c>
      <c r="K16" s="115">
        <f>'[1]Podklady QZ'!K77</f>
        <v>1.7398799999999999</v>
      </c>
      <c r="L16" s="115">
        <f>'[1]Podklady QZ'!L77</f>
        <v>102.283266</v>
      </c>
      <c r="M16" s="115">
        <f>'[1]Podklady QZ'!M77</f>
        <v>33.709895952796344</v>
      </c>
      <c r="N16" s="115">
        <f>'[1]Podklady QZ'!N77</f>
        <v>14.319317</v>
      </c>
      <c r="O16" s="198">
        <f>'[1]Podklady QZ'!O77</f>
        <v>20.573599999999999</v>
      </c>
      <c r="P16" s="198">
        <f t="shared" si="1"/>
        <v>1208.7947269527963</v>
      </c>
    </row>
    <row r="17" spans="1:19" s="13" customFormat="1" ht="12" customHeight="1" x14ac:dyDescent="0.2">
      <c r="A17" s="35" t="s">
        <v>36</v>
      </c>
      <c r="B17" s="115">
        <f>'[1]Podklady QZ'!B78</f>
        <v>0</v>
      </c>
      <c r="C17" s="115">
        <f>'[1]Podklady QZ'!C78</f>
        <v>0.33029599999999998</v>
      </c>
      <c r="D17" s="115">
        <f>'[1]Podklady QZ'!D78</f>
        <v>0</v>
      </c>
      <c r="E17" s="115">
        <f>'[1]Podklady QZ'!E78</f>
        <v>416.19435999999996</v>
      </c>
      <c r="F17" s="115">
        <f>'[1]Podklady QZ'!F78</f>
        <v>0</v>
      </c>
      <c r="G17" s="115">
        <f>'[1]Podklady QZ'!G78</f>
        <v>0</v>
      </c>
      <c r="H17" s="115">
        <f>'[1]Podklady QZ'!H78</f>
        <v>0</v>
      </c>
      <c r="I17" s="115">
        <f>'[1]Podklady QZ'!I78</f>
        <v>1540.1777939999999</v>
      </c>
      <c r="J17" s="115">
        <f>'[1]Podklady QZ'!J78</f>
        <v>0</v>
      </c>
      <c r="K17" s="115">
        <f>'[1]Podklady QZ'!K78</f>
        <v>0</v>
      </c>
      <c r="L17" s="115">
        <f>'[1]Podklady QZ'!L78</f>
        <v>0.505</v>
      </c>
      <c r="M17" s="115">
        <f>'[1]Podklady QZ'!M78</f>
        <v>347.78679</v>
      </c>
      <c r="N17" s="115">
        <f>'[1]Podklady QZ'!N78</f>
        <v>228.668184</v>
      </c>
      <c r="O17" s="198">
        <f>'[1]Podklady QZ'!O78</f>
        <v>265.47800000000001</v>
      </c>
      <c r="P17" s="198">
        <f t="shared" si="1"/>
        <v>2799.1404240000002</v>
      </c>
    </row>
    <row r="18" spans="1:19" s="13" customFormat="1" ht="12" customHeight="1" x14ac:dyDescent="0.2">
      <c r="A18" s="35" t="s">
        <v>3</v>
      </c>
      <c r="B18" s="115">
        <f>'[1]Podklady QZ'!B79</f>
        <v>0</v>
      </c>
      <c r="C18" s="115">
        <f>'[1]Podklady QZ'!C79</f>
        <v>0</v>
      </c>
      <c r="D18" s="115">
        <f>'[1]Podklady QZ'!D79</f>
        <v>0</v>
      </c>
      <c r="E18" s="115">
        <f>'[1]Podklady QZ'!E79</f>
        <v>0</v>
      </c>
      <c r="F18" s="115">
        <f>'[1]Podklady QZ'!F79</f>
        <v>0</v>
      </c>
      <c r="G18" s="115">
        <f>'[1]Podklady QZ'!G79</f>
        <v>0</v>
      </c>
      <c r="H18" s="115">
        <f>'[1]Podklady QZ'!H79</f>
        <v>0</v>
      </c>
      <c r="I18" s="115">
        <f>'[1]Podklady QZ'!I79</f>
        <v>0</v>
      </c>
      <c r="J18" s="115">
        <f>'[1]Podklady QZ'!J79</f>
        <v>0</v>
      </c>
      <c r="K18" s="115">
        <f>'[1]Podklady QZ'!K79</f>
        <v>0</v>
      </c>
      <c r="L18" s="115">
        <f>'[1]Podklady QZ'!L79</f>
        <v>0</v>
      </c>
      <c r="M18" s="115">
        <f>'[1]Podklady QZ'!M79</f>
        <v>0</v>
      </c>
      <c r="N18" s="115">
        <f>'[1]Podklady QZ'!N79</f>
        <v>0</v>
      </c>
      <c r="O18" s="198">
        <f>'[1]Podklady QZ'!O79</f>
        <v>0</v>
      </c>
      <c r="P18" s="198">
        <f t="shared" si="1"/>
        <v>0</v>
      </c>
    </row>
    <row r="19" spans="1:19" s="13" customFormat="1" ht="12" customHeight="1" x14ac:dyDescent="0.2">
      <c r="A19" s="35" t="s">
        <v>35</v>
      </c>
      <c r="B19" s="115">
        <f>'[1]Podklady QZ'!B80</f>
        <v>0.94753399999999999</v>
      </c>
      <c r="C19" s="115">
        <f>'[1]Podklady QZ'!C80</f>
        <v>3.2919689999999995</v>
      </c>
      <c r="D19" s="115">
        <f>'[1]Podklady QZ'!D80</f>
        <v>12.160428</v>
      </c>
      <c r="E19" s="115">
        <f>'[1]Podklady QZ'!E80</f>
        <v>0.36436000000000002</v>
      </c>
      <c r="F19" s="115">
        <f>'[1]Podklady QZ'!F80</f>
        <v>0.84995200000000004</v>
      </c>
      <c r="G19" s="115">
        <f>'[1]Podklady QZ'!G80</f>
        <v>0.114631</v>
      </c>
      <c r="H19" s="115">
        <f>'[1]Podklady QZ'!H80</f>
        <v>3.0600000000000002E-2</v>
      </c>
      <c r="I19" s="115">
        <f>'[1]Podklady QZ'!I80</f>
        <v>1.228793</v>
      </c>
      <c r="J19" s="115">
        <f>'[1]Podklady QZ'!J80</f>
        <v>8.9012079999999969</v>
      </c>
      <c r="K19" s="115">
        <f>'[1]Podklady QZ'!K80</f>
        <v>0.98307499999999992</v>
      </c>
      <c r="L19" s="115">
        <f>'[1]Podklady QZ'!L80</f>
        <v>2.6139599999999996</v>
      </c>
      <c r="M19" s="115">
        <f>'[1]Podklady QZ'!M80</f>
        <v>3.399464</v>
      </c>
      <c r="N19" s="115">
        <f>'[1]Podklady QZ'!N80</f>
        <v>21.820919</v>
      </c>
      <c r="O19" s="198">
        <f>'[1]Podklady QZ'!O80</f>
        <v>0.43085199999999996</v>
      </c>
      <c r="P19" s="198">
        <f t="shared" si="1"/>
        <v>57.137744999999995</v>
      </c>
    </row>
    <row r="20" spans="1:19" s="13" customFormat="1" ht="12" customHeight="1" thickBot="1" x14ac:dyDescent="0.25">
      <c r="A20" s="38" t="s">
        <v>34</v>
      </c>
      <c r="B20" s="116">
        <f>'[1]Podklady QZ'!B81</f>
        <v>1348.7995290000001</v>
      </c>
      <c r="C20" s="116">
        <f>'[1]Podklady QZ'!C81</f>
        <v>189.09108300000003</v>
      </c>
      <c r="D20" s="116">
        <f>'[1]Podklady QZ'!D81</f>
        <v>2036.2847181999996</v>
      </c>
      <c r="E20" s="116">
        <f>'[1]Podklady QZ'!E81</f>
        <v>240.26763109999996</v>
      </c>
      <c r="F20" s="116">
        <f>'[1]Podklady QZ'!F81</f>
        <v>228.10618960000002</v>
      </c>
      <c r="G20" s="116">
        <f>'[1]Podklady QZ'!G81</f>
        <v>493.22527199999956</v>
      </c>
      <c r="H20" s="116">
        <f>'[1]Podklady QZ'!H81</f>
        <v>542.79579099999978</v>
      </c>
      <c r="I20" s="116">
        <f>'[1]Podklady QZ'!I81</f>
        <v>661.93140099999982</v>
      </c>
      <c r="J20" s="116">
        <f>'[1]Podklady QZ'!J81</f>
        <v>664.04533099999992</v>
      </c>
      <c r="K20" s="116">
        <f>'[1]Podklady QZ'!K81</f>
        <v>204.30094899999997</v>
      </c>
      <c r="L20" s="116">
        <f>'[1]Podklady QZ'!L81</f>
        <v>288.58598600000005</v>
      </c>
      <c r="M20" s="116">
        <f>'[1]Podklady QZ'!M81</f>
        <v>2051.6844544472033</v>
      </c>
      <c r="N20" s="116">
        <f>'[1]Podklady QZ'!N81</f>
        <v>499.79626800000005</v>
      </c>
      <c r="O20" s="116">
        <f>'[1]Podklady QZ'!O81</f>
        <v>580.55018999999993</v>
      </c>
      <c r="P20" s="116">
        <f t="shared" si="1"/>
        <v>10029.464793347202</v>
      </c>
    </row>
    <row r="21" spans="1:19" s="5" customFormat="1" ht="11.25" x14ac:dyDescent="0.2">
      <c r="A21" s="54"/>
      <c r="P21" s="4" t="s">
        <v>87</v>
      </c>
    </row>
    <row r="22" spans="1:19" s="13" customFormat="1" x14ac:dyDescent="0.2">
      <c r="A22" s="117"/>
      <c r="B22" s="118"/>
      <c r="C22" s="118"/>
      <c r="D22" s="118"/>
      <c r="E22" s="118"/>
      <c r="F22" s="118"/>
      <c r="G22" s="118"/>
      <c r="H22" s="118"/>
      <c r="I22" s="118"/>
      <c r="J22" s="118"/>
      <c r="K22" s="118"/>
      <c r="L22" s="118"/>
      <c r="M22" s="118"/>
      <c r="N22" s="118"/>
      <c r="O22" s="118"/>
      <c r="P22" s="117"/>
    </row>
    <row r="23" spans="1:19" s="13" customFormat="1" x14ac:dyDescent="0.2">
      <c r="A23" s="117"/>
      <c r="B23" s="118"/>
      <c r="C23" s="118"/>
      <c r="D23" s="118"/>
      <c r="E23" s="118"/>
      <c r="F23" s="118"/>
      <c r="G23" s="118"/>
      <c r="H23" s="118"/>
      <c r="I23" s="118"/>
      <c r="J23" s="118"/>
      <c r="K23" s="118"/>
      <c r="L23" s="118"/>
      <c r="M23" s="118"/>
      <c r="N23" s="118"/>
      <c r="O23" s="118"/>
      <c r="P23" s="118"/>
    </row>
    <row r="24" spans="1:19" s="13" customFormat="1" x14ac:dyDescent="0.2">
      <c r="A24" s="117"/>
      <c r="B24" s="118"/>
      <c r="C24" s="118"/>
      <c r="D24" s="118"/>
      <c r="E24" s="118"/>
      <c r="F24" s="118"/>
      <c r="G24" s="118"/>
      <c r="H24" s="118"/>
      <c r="I24" s="118"/>
      <c r="J24" s="118"/>
      <c r="K24" s="118"/>
      <c r="L24" s="118"/>
      <c r="M24" s="118"/>
      <c r="N24" s="118"/>
      <c r="O24" s="118"/>
      <c r="P24" s="118"/>
      <c r="Q24" s="119"/>
    </row>
    <row r="25" spans="1:19" s="13" customFormat="1" x14ac:dyDescent="0.2">
      <c r="A25" s="117"/>
      <c r="B25" s="118"/>
      <c r="C25" s="118"/>
      <c r="D25" s="118"/>
      <c r="E25" s="118"/>
      <c r="F25" s="118"/>
      <c r="G25" s="118"/>
      <c r="H25" s="118"/>
      <c r="I25" s="118"/>
      <c r="J25" s="118"/>
      <c r="K25" s="118"/>
      <c r="L25" s="118"/>
      <c r="M25" s="118"/>
      <c r="N25" s="118"/>
      <c r="O25" s="118"/>
      <c r="P25" s="118"/>
      <c r="Q25" s="119"/>
    </row>
    <row r="26" spans="1:19" s="13" customFormat="1" x14ac:dyDescent="0.2">
      <c r="A26" s="117"/>
      <c r="B26" s="118"/>
      <c r="C26" s="118"/>
      <c r="D26" s="118"/>
      <c r="E26" s="118"/>
      <c r="F26" s="118"/>
      <c r="G26" s="118"/>
      <c r="H26" s="118"/>
      <c r="I26" s="118"/>
      <c r="J26" s="118"/>
      <c r="K26" s="118"/>
      <c r="L26" s="118"/>
      <c r="M26" s="118"/>
      <c r="N26" s="118"/>
      <c r="O26" s="118"/>
      <c r="P26" s="118"/>
      <c r="S26" s="14"/>
    </row>
    <row r="27" spans="1:19" s="13" customFormat="1" x14ac:dyDescent="0.2">
      <c r="A27" s="117"/>
      <c r="B27" s="118"/>
      <c r="C27" s="118"/>
      <c r="D27" s="118"/>
      <c r="E27" s="118"/>
      <c r="F27" s="118"/>
      <c r="G27" s="118"/>
      <c r="H27" s="118"/>
      <c r="I27" s="118"/>
      <c r="J27" s="118"/>
      <c r="K27" s="118"/>
      <c r="L27" s="118"/>
      <c r="M27" s="118"/>
      <c r="N27" s="118"/>
      <c r="O27" s="118"/>
      <c r="P27" s="118"/>
    </row>
    <row r="28" spans="1:19" s="13" customFormat="1" x14ac:dyDescent="0.2">
      <c r="A28" s="117"/>
      <c r="B28" s="118"/>
      <c r="C28" s="118"/>
      <c r="D28" s="118"/>
      <c r="E28" s="118"/>
      <c r="F28" s="118"/>
      <c r="G28" s="118"/>
      <c r="H28" s="118"/>
      <c r="I28" s="118"/>
      <c r="J28" s="118"/>
      <c r="K28" s="118"/>
      <c r="L28" s="118"/>
      <c r="M28" s="118"/>
      <c r="N28" s="118"/>
      <c r="O28" s="118"/>
      <c r="P28" s="118"/>
    </row>
    <row r="29" spans="1:19" s="13" customFormat="1" x14ac:dyDescent="0.2">
      <c r="A29" s="117"/>
      <c r="B29" s="118"/>
      <c r="C29" s="118"/>
      <c r="D29" s="118"/>
      <c r="E29" s="118"/>
      <c r="F29" s="118"/>
      <c r="G29" s="118"/>
      <c r="H29" s="118"/>
      <c r="I29" s="118"/>
      <c r="J29" s="118"/>
      <c r="K29" s="118"/>
      <c r="L29" s="118"/>
      <c r="M29" s="118"/>
      <c r="N29" s="118"/>
      <c r="O29" s="118"/>
      <c r="P29" s="118"/>
    </row>
    <row r="30" spans="1:19" s="13" customFormat="1" x14ac:dyDescent="0.2">
      <c r="A30" s="117"/>
      <c r="B30" s="118"/>
      <c r="C30" s="118"/>
      <c r="D30" s="118"/>
      <c r="E30" s="118"/>
      <c r="F30" s="118"/>
      <c r="G30" s="118"/>
      <c r="H30" s="118"/>
      <c r="I30" s="118"/>
      <c r="J30" s="118"/>
      <c r="K30" s="118"/>
      <c r="L30" s="118"/>
      <c r="M30" s="118"/>
      <c r="N30" s="118"/>
      <c r="O30" s="118"/>
      <c r="P30" s="118"/>
    </row>
    <row r="31" spans="1:19" s="13" customFormat="1" x14ac:dyDescent="0.2">
      <c r="A31" s="117"/>
      <c r="B31" s="118"/>
      <c r="C31" s="118"/>
      <c r="D31" s="118"/>
      <c r="E31" s="118"/>
      <c r="F31" s="118"/>
      <c r="G31" s="118"/>
      <c r="H31" s="118"/>
      <c r="I31" s="118"/>
      <c r="J31" s="118"/>
      <c r="K31" s="118"/>
      <c r="L31" s="118"/>
      <c r="M31" s="118"/>
      <c r="N31" s="118"/>
      <c r="O31" s="118"/>
      <c r="P31" s="118"/>
    </row>
    <row r="32" spans="1:19" s="13" customFormat="1" x14ac:dyDescent="0.2">
      <c r="A32" s="117"/>
      <c r="B32" s="118"/>
      <c r="C32" s="118"/>
      <c r="D32" s="118"/>
      <c r="E32" s="118"/>
      <c r="F32" s="118"/>
      <c r="G32" s="118"/>
      <c r="H32" s="118"/>
      <c r="I32" s="118"/>
      <c r="J32" s="118"/>
      <c r="K32" s="118"/>
      <c r="L32" s="118"/>
      <c r="M32" s="118"/>
      <c r="N32" s="118"/>
      <c r="O32" s="118"/>
      <c r="P32" s="118"/>
    </row>
    <row r="33" spans="1:16" s="13" customFormat="1" x14ac:dyDescent="0.2">
      <c r="A33" s="117"/>
      <c r="B33" s="118"/>
      <c r="C33" s="118"/>
      <c r="D33" s="118"/>
      <c r="E33" s="118"/>
      <c r="F33" s="118"/>
      <c r="G33" s="118"/>
      <c r="H33" s="118"/>
      <c r="I33" s="118"/>
      <c r="J33" s="118"/>
      <c r="K33" s="118"/>
      <c r="L33" s="118"/>
      <c r="M33" s="118"/>
      <c r="N33" s="118"/>
      <c r="O33" s="118"/>
      <c r="P33" s="118"/>
    </row>
    <row r="34" spans="1:16" s="13" customFormat="1" x14ac:dyDescent="0.2">
      <c r="A34" s="117"/>
      <c r="B34" s="118"/>
      <c r="C34" s="118"/>
      <c r="D34" s="118"/>
      <c r="E34" s="118"/>
      <c r="F34" s="118"/>
      <c r="G34" s="118"/>
      <c r="H34" s="118"/>
      <c r="I34" s="118"/>
      <c r="J34" s="118"/>
      <c r="K34" s="118"/>
      <c r="L34" s="118"/>
      <c r="M34" s="118"/>
      <c r="N34" s="118"/>
      <c r="O34" s="118"/>
      <c r="P34" s="118"/>
    </row>
    <row r="35" spans="1:16" s="13" customFormat="1" x14ac:dyDescent="0.2">
      <c r="A35" s="117"/>
      <c r="B35" s="118"/>
      <c r="C35" s="118"/>
      <c r="D35" s="118"/>
      <c r="E35" s="118"/>
      <c r="F35" s="118"/>
      <c r="G35" s="118"/>
      <c r="H35" s="118"/>
      <c r="I35" s="118"/>
      <c r="J35" s="118"/>
      <c r="K35" s="118"/>
      <c r="L35" s="118"/>
      <c r="M35" s="118"/>
      <c r="N35" s="118"/>
      <c r="O35" s="118"/>
      <c r="P35" s="118"/>
    </row>
    <row r="36" spans="1:16" s="13" customFormat="1" x14ac:dyDescent="0.2">
      <c r="A36" s="117"/>
      <c r="B36" s="118"/>
      <c r="C36" s="118"/>
      <c r="D36" s="118"/>
      <c r="E36" s="118"/>
      <c r="F36" s="118"/>
      <c r="G36" s="118"/>
      <c r="H36" s="118"/>
      <c r="I36" s="118"/>
      <c r="J36" s="118"/>
      <c r="K36" s="118"/>
      <c r="L36" s="118"/>
      <c r="M36" s="118"/>
      <c r="N36" s="118"/>
      <c r="O36" s="118"/>
      <c r="P36" s="118"/>
    </row>
    <row r="37" spans="1:16" s="13" customFormat="1" x14ac:dyDescent="0.2">
      <c r="A37" s="117"/>
      <c r="B37" s="118"/>
      <c r="C37" s="118"/>
      <c r="D37" s="118"/>
      <c r="E37" s="118"/>
      <c r="F37" s="118"/>
      <c r="G37" s="118"/>
      <c r="H37" s="118"/>
      <c r="I37" s="118"/>
      <c r="J37" s="118"/>
      <c r="K37" s="118"/>
      <c r="L37" s="118"/>
      <c r="M37" s="118"/>
      <c r="N37" s="118"/>
      <c r="O37" s="118"/>
      <c r="P37" s="118"/>
    </row>
    <row r="38" spans="1:16" s="13" customFormat="1" x14ac:dyDescent="0.2">
      <c r="A38" s="117"/>
      <c r="B38" s="118"/>
      <c r="C38" s="118"/>
      <c r="D38" s="118"/>
      <c r="E38" s="118"/>
      <c r="F38" s="118"/>
      <c r="G38" s="118"/>
      <c r="H38" s="118"/>
      <c r="I38" s="118"/>
      <c r="J38" s="118"/>
      <c r="K38" s="118"/>
      <c r="L38" s="118"/>
      <c r="M38" s="118"/>
      <c r="N38" s="118"/>
      <c r="O38" s="118"/>
      <c r="P38" s="118"/>
    </row>
    <row r="39" spans="1:16" s="13" customFormat="1" x14ac:dyDescent="0.2">
      <c r="A39" s="117"/>
      <c r="B39" s="118"/>
      <c r="C39" s="118"/>
      <c r="D39" s="118"/>
      <c r="E39" s="118"/>
      <c r="F39" s="118"/>
      <c r="G39" s="118"/>
      <c r="H39" s="118"/>
      <c r="I39" s="118"/>
      <c r="J39" s="118"/>
      <c r="K39" s="118"/>
      <c r="L39" s="118"/>
      <c r="M39" s="118"/>
      <c r="N39" s="118"/>
      <c r="O39" s="118"/>
      <c r="P39" s="118"/>
    </row>
    <row r="40" spans="1:16" s="13" customFormat="1" x14ac:dyDescent="0.2">
      <c r="A40" s="117"/>
      <c r="B40" s="118"/>
      <c r="C40" s="118"/>
      <c r="D40" s="118"/>
      <c r="E40" s="118"/>
      <c r="F40" s="118"/>
      <c r="G40" s="118"/>
      <c r="H40" s="118"/>
      <c r="I40" s="118"/>
      <c r="J40" s="118"/>
      <c r="K40" s="118"/>
      <c r="L40" s="118"/>
      <c r="M40" s="118"/>
      <c r="N40" s="118"/>
      <c r="O40" s="118"/>
      <c r="P40" s="118"/>
    </row>
    <row r="41" spans="1:16" s="13" customFormat="1" x14ac:dyDescent="0.2">
      <c r="A41" s="117"/>
      <c r="B41" s="118"/>
      <c r="C41" s="118"/>
      <c r="D41" s="118"/>
      <c r="E41" s="118"/>
      <c r="F41" s="118"/>
      <c r="G41" s="118"/>
      <c r="H41" s="118"/>
      <c r="I41" s="118"/>
      <c r="J41" s="118"/>
      <c r="K41" s="118"/>
      <c r="L41" s="118"/>
      <c r="M41" s="118"/>
      <c r="N41" s="118"/>
      <c r="O41" s="118"/>
      <c r="P41" s="118"/>
    </row>
    <row r="42" spans="1:16" s="13" customFormat="1" x14ac:dyDescent="0.2">
      <c r="A42" s="3"/>
      <c r="B42" s="3"/>
      <c r="C42" s="3"/>
      <c r="D42" s="3"/>
      <c r="E42" s="3"/>
      <c r="F42" s="3"/>
      <c r="G42" s="3"/>
      <c r="H42" s="3"/>
      <c r="I42" s="3"/>
      <c r="J42" s="3"/>
      <c r="K42" s="3"/>
      <c r="L42" s="3"/>
      <c r="M42" s="3"/>
      <c r="N42" s="3"/>
      <c r="O42" s="3"/>
      <c r="P42" s="3"/>
    </row>
    <row r="44" spans="1:16" x14ac:dyDescent="0.2">
      <c r="C44" s="120"/>
    </row>
    <row r="45" spans="1:16" x14ac:dyDescent="0.2">
      <c r="C45" s="120"/>
    </row>
    <row r="46" spans="1:16" x14ac:dyDescent="0.2">
      <c r="C46" s="120"/>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Q48"/>
  <sheetViews>
    <sheetView showGridLines="0" zoomScaleNormal="100" workbookViewId="0">
      <selection activeCell="S28" sqref="S28"/>
    </sheetView>
  </sheetViews>
  <sheetFormatPr defaultRowHeight="12.75" x14ac:dyDescent="0.2"/>
  <cols>
    <col min="1" max="1" width="30.85546875" style="3" customWidth="1"/>
    <col min="2" max="13" width="8.5703125" style="3" customWidth="1"/>
    <col min="14" max="14" width="10.42578125" style="3" customWidth="1"/>
    <col min="15" max="15" width="8.42578125" style="3" customWidth="1"/>
    <col min="16" max="16" width="11.42578125" style="3" bestFit="1" customWidth="1"/>
    <col min="17" max="16384" width="9.140625" style="3"/>
  </cols>
  <sheetData>
    <row r="1" spans="1:14" s="114" customFormat="1" ht="18.75" x14ac:dyDescent="0.3">
      <c r="A1" s="21" t="s">
        <v>193</v>
      </c>
      <c r="B1" s="46"/>
      <c r="C1" s="46"/>
      <c r="D1" s="46"/>
      <c r="E1" s="46"/>
      <c r="F1" s="46"/>
      <c r="G1" s="46"/>
      <c r="H1" s="46"/>
      <c r="I1" s="46"/>
      <c r="J1" s="46"/>
      <c r="K1" s="46"/>
      <c r="L1" s="46"/>
      <c r="M1" s="46"/>
      <c r="N1" s="113" t="str">
        <f>Obsah!$A$1</f>
        <v>IV. čtvrtletí 2018</v>
      </c>
    </row>
    <row r="2" spans="1:14" s="13" customFormat="1" ht="7.5" customHeight="1" x14ac:dyDescent="0.2"/>
    <row r="3" spans="1:14" s="13" customFormat="1" ht="12" x14ac:dyDescent="0.2">
      <c r="A3" s="356"/>
      <c r="B3" s="346" t="s">
        <v>48</v>
      </c>
      <c r="C3" s="346"/>
      <c r="D3" s="346"/>
      <c r="E3" s="346" t="s">
        <v>49</v>
      </c>
      <c r="F3" s="346"/>
      <c r="G3" s="346"/>
      <c r="H3" s="346" t="s">
        <v>50</v>
      </c>
      <c r="I3" s="346"/>
      <c r="J3" s="346"/>
      <c r="K3" s="346" t="s">
        <v>51</v>
      </c>
      <c r="L3" s="346"/>
      <c r="M3" s="346"/>
      <c r="N3" s="344" t="s">
        <v>7</v>
      </c>
    </row>
    <row r="4" spans="1:14" s="13" customFormat="1" ht="12" customHeight="1" x14ac:dyDescent="0.2">
      <c r="A4" s="357"/>
      <c r="B4" s="111" t="s">
        <v>8</v>
      </c>
      <c r="C4" s="111" t="s">
        <v>9</v>
      </c>
      <c r="D4" s="111" t="s">
        <v>10</v>
      </c>
      <c r="E4" s="111" t="s">
        <v>11</v>
      </c>
      <c r="F4" s="111" t="s">
        <v>12</v>
      </c>
      <c r="G4" s="111" t="s">
        <v>13</v>
      </c>
      <c r="H4" s="111" t="s">
        <v>14</v>
      </c>
      <c r="I4" s="111" t="s">
        <v>15</v>
      </c>
      <c r="J4" s="111" t="s">
        <v>16</v>
      </c>
      <c r="K4" s="111" t="s">
        <v>17</v>
      </c>
      <c r="L4" s="111" t="s">
        <v>18</v>
      </c>
      <c r="M4" s="111" t="s">
        <v>19</v>
      </c>
      <c r="N4" s="345"/>
    </row>
    <row r="5" spans="1:14" s="13" customFormat="1" ht="12" customHeight="1" x14ac:dyDescent="0.2">
      <c r="A5" s="358" t="s">
        <v>197</v>
      </c>
      <c r="B5" s="351">
        <f>SUM(B6:D6)</f>
        <v>37899.901742806331</v>
      </c>
      <c r="C5" s="352"/>
      <c r="D5" s="353"/>
      <c r="E5" s="352">
        <f>SUM(E6:G6)</f>
        <v>12233.842046</v>
      </c>
      <c r="F5" s="352"/>
      <c r="G5" s="352"/>
      <c r="H5" s="351">
        <f>SUM(H6:J6)</f>
        <v>9555.7024225436253</v>
      </c>
      <c r="I5" s="352"/>
      <c r="J5" s="353"/>
      <c r="K5" s="351">
        <f>SUM(K6:M6)</f>
        <v>28625.930482821139</v>
      </c>
      <c r="L5" s="352"/>
      <c r="M5" s="353"/>
      <c r="N5" s="348">
        <f>SUM(B6:M6)</f>
        <v>88315.376694171093</v>
      </c>
    </row>
    <row r="6" spans="1:14" s="112" customFormat="1" ht="12" customHeight="1" x14ac:dyDescent="0.2">
      <c r="A6" s="350"/>
      <c r="B6" s="204">
        <f>SUM(B7:B22)</f>
        <v>12352.052337099543</v>
      </c>
      <c r="C6" s="66">
        <f t="shared" ref="C6:M6" si="0">SUM(C7:C22)</f>
        <v>13032.732553299895</v>
      </c>
      <c r="D6" s="205">
        <f t="shared" si="0"/>
        <v>12515.116852406891</v>
      </c>
      <c r="E6" s="66">
        <f t="shared" si="0"/>
        <v>5419.7560549999998</v>
      </c>
      <c r="F6" s="66">
        <f t="shared" si="0"/>
        <v>3699.9961249999997</v>
      </c>
      <c r="G6" s="66">
        <f t="shared" si="0"/>
        <v>3114.0898660000003</v>
      </c>
      <c r="H6" s="204">
        <f t="shared" si="0"/>
        <v>2990.005201015103</v>
      </c>
      <c r="I6" s="66">
        <f t="shared" si="0"/>
        <v>2945.0658272416931</v>
      </c>
      <c r="J6" s="205">
        <f t="shared" si="0"/>
        <v>3620.6313942868283</v>
      </c>
      <c r="K6" s="204">
        <f t="shared" si="0"/>
        <v>6718.1669469763783</v>
      </c>
      <c r="L6" s="66">
        <f t="shared" si="0"/>
        <v>9749.0859179418294</v>
      </c>
      <c r="M6" s="205">
        <f t="shared" si="0"/>
        <v>12158.677617902931</v>
      </c>
      <c r="N6" s="336"/>
    </row>
    <row r="7" spans="1:14" s="13" customFormat="1" ht="12" customHeight="1" x14ac:dyDescent="0.2">
      <c r="A7" s="37" t="s">
        <v>44</v>
      </c>
      <c r="B7" s="206">
        <f>'[1]Podklady QZ'!B89</f>
        <v>687.98686399999997</v>
      </c>
      <c r="C7" s="19">
        <f>'[1]Podklady QZ'!C89</f>
        <v>693.69833700000004</v>
      </c>
      <c r="D7" s="207">
        <f>'[1]Podklady QZ'!D89</f>
        <v>733.92157299999985</v>
      </c>
      <c r="E7" s="19">
        <f>'[1]Podklady QZ'!E89</f>
        <v>419.11853499999995</v>
      </c>
      <c r="F7" s="19">
        <f>'[1]Podklady QZ'!F89</f>
        <v>326.84483799999992</v>
      </c>
      <c r="G7" s="122">
        <f>'[1]Podklady QZ'!G89</f>
        <v>283.82900699999999</v>
      </c>
      <c r="H7" s="206">
        <f>'[1]Podklady QZ'!H89</f>
        <v>222.70880700000004</v>
      </c>
      <c r="I7" s="19">
        <f>'[1]Podklady QZ'!I89</f>
        <v>205.020555</v>
      </c>
      <c r="J7" s="207">
        <f>'[1]Podklady QZ'!J89</f>
        <v>303.72384700000009</v>
      </c>
      <c r="K7" s="206">
        <f>'[1]Podklady QZ'!K89</f>
        <v>417.68903699999998</v>
      </c>
      <c r="L7" s="19">
        <f>'[1]Podklady QZ'!L89</f>
        <v>600.93389100000002</v>
      </c>
      <c r="M7" s="207">
        <f>'[1]Podklady QZ'!M89</f>
        <v>730.65619200000026</v>
      </c>
      <c r="N7" s="50">
        <f>SUM(B7:M7)</f>
        <v>5626.1314830000001</v>
      </c>
    </row>
    <row r="8" spans="1:14" s="13" customFormat="1" ht="12" customHeight="1" x14ac:dyDescent="0.2">
      <c r="A8" s="48" t="s">
        <v>43</v>
      </c>
      <c r="B8" s="208">
        <f>'[1]Podklady QZ'!B90</f>
        <v>64.850376999999995</v>
      </c>
      <c r="C8" s="16">
        <f>'[1]Podklady QZ'!C90</f>
        <v>58.33042600000001</v>
      </c>
      <c r="D8" s="209">
        <f>'[1]Podklady QZ'!D90</f>
        <v>63.222609999999996</v>
      </c>
      <c r="E8" s="316">
        <f>'[1]Podklady QZ'!E90</f>
        <v>39.934526000000005</v>
      </c>
      <c r="F8" s="16">
        <f>'[1]Podklady QZ'!F90</f>
        <v>31.030490999999998</v>
      </c>
      <c r="G8" s="198">
        <f>'[1]Podklady QZ'!G90</f>
        <v>28.476965999999994</v>
      </c>
      <c r="H8" s="208">
        <f>'[1]Podklady QZ'!H90</f>
        <v>26.869043000000001</v>
      </c>
      <c r="I8" s="16">
        <f>'[1]Podklady QZ'!I90</f>
        <v>24.332379999999997</v>
      </c>
      <c r="J8" s="209">
        <f>'[1]Podklady QZ'!J90</f>
        <v>32.766883999999997</v>
      </c>
      <c r="K8" s="208">
        <f>'[1]Podklady QZ'!K90</f>
        <v>46.566398</v>
      </c>
      <c r="L8" s="16">
        <f>'[1]Podklady QZ'!L90</f>
        <v>55.47234499999999</v>
      </c>
      <c r="M8" s="209">
        <f>'[1]Podklady QZ'!M90</f>
        <v>65.339963999999995</v>
      </c>
      <c r="N8" s="51">
        <f>SUM(B8:M8)</f>
        <v>537.19241</v>
      </c>
    </row>
    <row r="9" spans="1:14" s="13" customFormat="1" ht="12" customHeight="1" x14ac:dyDescent="0.2">
      <c r="A9" s="48" t="s">
        <v>42</v>
      </c>
      <c r="B9" s="208">
        <f>'[1]Podklady QZ'!B91</f>
        <v>1868.3205230000001</v>
      </c>
      <c r="C9" s="16">
        <f>'[1]Podklady QZ'!C91</f>
        <v>1968.7483709999999</v>
      </c>
      <c r="D9" s="209">
        <f>'[1]Podklady QZ'!D91</f>
        <v>1829.583059</v>
      </c>
      <c r="E9" s="316">
        <f>'[1]Podklady QZ'!E91</f>
        <v>540.32999200000006</v>
      </c>
      <c r="F9" s="16">
        <f>'[1]Podklady QZ'!F91</f>
        <v>256.851922</v>
      </c>
      <c r="G9" s="198">
        <f>'[1]Podklady QZ'!G91</f>
        <v>239.95507900000004</v>
      </c>
      <c r="H9" s="208">
        <f>'[1]Podklady QZ'!H91</f>
        <v>230.00774900000002</v>
      </c>
      <c r="I9" s="16">
        <f>'[1]Podklady QZ'!I91</f>
        <v>221.94653</v>
      </c>
      <c r="J9" s="209">
        <f>'[1]Podklady QZ'!J91</f>
        <v>314.30692199999999</v>
      </c>
      <c r="K9" s="208">
        <f>'[1]Podklady QZ'!K91</f>
        <v>823.66048699999988</v>
      </c>
      <c r="L9" s="16">
        <f>'[1]Podklady QZ'!L91</f>
        <v>1278.7256960000002</v>
      </c>
      <c r="M9" s="209">
        <f>'[1]Podklady QZ'!M91</f>
        <v>1721.3758170000003</v>
      </c>
      <c r="N9" s="51">
        <f>SUM(B9:M9)</f>
        <v>11293.812147000001</v>
      </c>
    </row>
    <row r="10" spans="1:14" s="13" customFormat="1" ht="12" customHeight="1" x14ac:dyDescent="0.2">
      <c r="A10" s="48" t="s">
        <v>70</v>
      </c>
      <c r="B10" s="210">
        <f>'[1]Podklady QZ'!B92</f>
        <v>0.72893999999999992</v>
      </c>
      <c r="C10" s="115">
        <f>'[1]Podklady QZ'!C92</f>
        <v>0.66009000000000007</v>
      </c>
      <c r="D10" s="209">
        <f>'[1]Podklady QZ'!D92</f>
        <v>0.73429400000000011</v>
      </c>
      <c r="E10" s="313">
        <f>'[1]Podklady QZ'!E92</f>
        <v>0.75789099999999998</v>
      </c>
      <c r="F10" s="115">
        <f>'[1]Podklady QZ'!F92</f>
        <v>0.99297199999999985</v>
      </c>
      <c r="G10" s="198">
        <f>'[1]Podklady QZ'!G92</f>
        <v>0.62821199999999999</v>
      </c>
      <c r="H10" s="211">
        <f>'[1]Podklady QZ'!H92</f>
        <v>0.85784400000000005</v>
      </c>
      <c r="I10" s="115">
        <f>'[1]Podklady QZ'!I92</f>
        <v>2.0268070000000002</v>
      </c>
      <c r="J10" s="209">
        <f>'[1]Podklady QZ'!J92</f>
        <v>1.0076270000000001</v>
      </c>
      <c r="K10" s="211">
        <f>'[1]Podklady QZ'!K92</f>
        <v>1.491217</v>
      </c>
      <c r="L10" s="115">
        <f>'[1]Podklady QZ'!L92</f>
        <v>1.3347419999999999</v>
      </c>
      <c r="M10" s="209">
        <f>'[1]Podklady QZ'!M92</f>
        <v>5.3937439999999999</v>
      </c>
      <c r="N10" s="41">
        <f t="shared" ref="N10:N20" si="1">SUM(B10:M10)</f>
        <v>16.614380000000001</v>
      </c>
    </row>
    <row r="11" spans="1:14" s="13" customFormat="1" ht="12" customHeight="1" x14ac:dyDescent="0.2">
      <c r="A11" s="48" t="s">
        <v>71</v>
      </c>
      <c r="B11" s="210">
        <f>'[1]Podklady QZ'!B93</f>
        <v>1.3066500000000001</v>
      </c>
      <c r="C11" s="115">
        <f>'[1]Podklady QZ'!C93</f>
        <v>1.0558099999999999</v>
      </c>
      <c r="D11" s="209">
        <f>'[1]Podklady QZ'!D93</f>
        <v>1.17058</v>
      </c>
      <c r="E11" s="313">
        <f>'[1]Podklady QZ'!E93</f>
        <v>0.39151899999999995</v>
      </c>
      <c r="F11" s="115">
        <f>'[1]Podklady QZ'!F93</f>
        <v>0.70294800000000002</v>
      </c>
      <c r="G11" s="198">
        <f>'[1]Podklady QZ'!G93</f>
        <v>0.79619399999999996</v>
      </c>
      <c r="H11" s="211">
        <f>'[1]Podklady QZ'!H93</f>
        <v>0.56618100000000005</v>
      </c>
      <c r="I11" s="115">
        <f>'[1]Podklady QZ'!I93</f>
        <v>0.52083099999999993</v>
      </c>
      <c r="J11" s="209">
        <f>'[1]Podklady QZ'!J93</f>
        <v>0.42304799999999998</v>
      </c>
      <c r="K11" s="211">
        <f>'[1]Podklady QZ'!K93</f>
        <v>0.66420599999999985</v>
      </c>
      <c r="L11" s="115">
        <f>'[1]Podklady QZ'!L93</f>
        <v>0.81759700000000002</v>
      </c>
      <c r="M11" s="209">
        <f>'[1]Podklady QZ'!M93</f>
        <v>1.162064</v>
      </c>
      <c r="N11" s="41">
        <f t="shared" si="1"/>
        <v>9.5776280000000007</v>
      </c>
    </row>
    <row r="12" spans="1:14" s="13" customFormat="1" ht="12" customHeight="1" x14ac:dyDescent="0.2">
      <c r="A12" s="48" t="s">
        <v>72</v>
      </c>
      <c r="B12" s="210">
        <f>'[1]Podklady QZ'!B94</f>
        <v>6.3600000000000002E-3</v>
      </c>
      <c r="C12" s="115">
        <f>'[1]Podklady QZ'!C94</f>
        <v>1.6800000000000002E-2</v>
      </c>
      <c r="D12" s="209">
        <f>'[1]Podklady QZ'!D94</f>
        <v>2.4709999999999999E-2</v>
      </c>
      <c r="E12" s="313">
        <f>'[1]Podklady QZ'!E94</f>
        <v>0.44020999999999999</v>
      </c>
      <c r="F12" s="115">
        <f>'[1]Podklady QZ'!F94</f>
        <v>7.594999999999999E-2</v>
      </c>
      <c r="G12" s="198">
        <f>'[1]Podklady QZ'!G94</f>
        <v>6.7419999999999994E-2</v>
      </c>
      <c r="H12" s="211">
        <f>'[1]Podklady QZ'!H94</f>
        <v>7.2120000000000004E-2</v>
      </c>
      <c r="I12" s="115">
        <f>'[1]Podklady QZ'!I94</f>
        <v>6.9900000000000004E-2</v>
      </c>
      <c r="J12" s="209">
        <f>'[1]Podklady QZ'!J94</f>
        <v>4.5689999999999995E-2</v>
      </c>
      <c r="K12" s="211">
        <f>'[1]Podklady QZ'!K94</f>
        <v>3.5720000000000002E-2</v>
      </c>
      <c r="L12" s="115">
        <f>'[1]Podklady QZ'!L94</f>
        <v>7.6499999999999997E-3</v>
      </c>
      <c r="M12" s="209">
        <f>'[1]Podklady QZ'!M94</f>
        <v>5.8200000000000005E-3</v>
      </c>
      <c r="N12" s="41">
        <f t="shared" si="1"/>
        <v>0.86835000000000007</v>
      </c>
    </row>
    <row r="13" spans="1:14" s="13" customFormat="1" ht="12" customHeight="1" x14ac:dyDescent="0.2">
      <c r="A13" s="48" t="s">
        <v>41</v>
      </c>
      <c r="B13" s="210">
        <f>'[1]Podklady QZ'!B95</f>
        <v>5843.419519</v>
      </c>
      <c r="C13" s="115">
        <f>'[1]Podklady QZ'!C95</f>
        <v>6163.1534710000024</v>
      </c>
      <c r="D13" s="209">
        <f>'[1]Podklady QZ'!D95</f>
        <v>5910.763203999999</v>
      </c>
      <c r="E13" s="313">
        <f>'[1]Podklady QZ'!E95</f>
        <v>2556.4246100000005</v>
      </c>
      <c r="F13" s="115">
        <f>'[1]Podklady QZ'!F95</f>
        <v>1576.0692839999999</v>
      </c>
      <c r="G13" s="198">
        <f>'[1]Podklady QZ'!G95</f>
        <v>1187.268337</v>
      </c>
      <c r="H13" s="211">
        <f>'[1]Podklady QZ'!H95</f>
        <v>1112.5500620000005</v>
      </c>
      <c r="I13" s="115">
        <f>'[1]Podklady QZ'!I95</f>
        <v>1156.595607</v>
      </c>
      <c r="J13" s="209">
        <f>'[1]Podklady QZ'!J95</f>
        <v>1653.8740129999996</v>
      </c>
      <c r="K13" s="211">
        <f>'[1]Podklady QZ'!K95</f>
        <v>3242.4390940000003</v>
      </c>
      <c r="L13" s="115">
        <f>'[1]Podklady QZ'!L95</f>
        <v>4747.8560109999999</v>
      </c>
      <c r="M13" s="209">
        <f>'[1]Podklady QZ'!M95</f>
        <v>5800.9180450000003</v>
      </c>
      <c r="N13" s="41">
        <f t="shared" si="1"/>
        <v>40951.331257000013</v>
      </c>
    </row>
    <row r="14" spans="1:14" s="13" customFormat="1" ht="12" customHeight="1" x14ac:dyDescent="0.2">
      <c r="A14" s="48" t="s">
        <v>84</v>
      </c>
      <c r="B14" s="210">
        <f>'[1]Podklady QZ'!B96</f>
        <v>36.419580000000003</v>
      </c>
      <c r="C14" s="115">
        <f>'[1]Podklady QZ'!C96</f>
        <v>35.58325</v>
      </c>
      <c r="D14" s="209">
        <f>'[1]Podklady QZ'!D96</f>
        <v>29.057650000000002</v>
      </c>
      <c r="E14" s="313">
        <f>'[1]Podklady QZ'!E96</f>
        <v>18.132360000000002</v>
      </c>
      <c r="F14" s="115">
        <f>'[1]Podklady QZ'!F96</f>
        <v>8.6640499999999996</v>
      </c>
      <c r="G14" s="198">
        <f>'[1]Podklady QZ'!G96</f>
        <v>7.6055599999999997</v>
      </c>
      <c r="H14" s="211">
        <f>'[1]Podklady QZ'!H96</f>
        <v>6.2669100000000002</v>
      </c>
      <c r="I14" s="115">
        <f>'[1]Podklady QZ'!I96</f>
        <v>6.2698199999999993</v>
      </c>
      <c r="J14" s="209">
        <f>'[1]Podklady QZ'!J96</f>
        <v>8.3709499999999988</v>
      </c>
      <c r="K14" s="211">
        <f>'[1]Podklady QZ'!K96</f>
        <v>18.734970000000001</v>
      </c>
      <c r="L14" s="115">
        <f>'[1]Podklady QZ'!L96</f>
        <v>26.673639999999999</v>
      </c>
      <c r="M14" s="209">
        <f>'[1]Podklady QZ'!M96</f>
        <v>34.6477</v>
      </c>
      <c r="N14" s="41">
        <f t="shared" si="1"/>
        <v>236.42644000000001</v>
      </c>
    </row>
    <row r="15" spans="1:14" s="13" customFormat="1" ht="12" customHeight="1" x14ac:dyDescent="0.2">
      <c r="A15" s="48" t="s">
        <v>40</v>
      </c>
      <c r="B15" s="210">
        <f>'[1]Podklady QZ'!B97</f>
        <v>0.14965999999999999</v>
      </c>
      <c r="C15" s="115">
        <f>'[1]Podklady QZ'!C97</f>
        <v>4.3270000000000003E-2</v>
      </c>
      <c r="D15" s="209">
        <f>'[1]Podklady QZ'!D97</f>
        <v>0.11637500000000001</v>
      </c>
      <c r="E15" s="313">
        <f>'[1]Podklady QZ'!E97</f>
        <v>2.3257999999999997E-2</v>
      </c>
      <c r="F15" s="115">
        <f>'[1]Podklady QZ'!F97</f>
        <v>0</v>
      </c>
      <c r="G15" s="198">
        <f>'[1]Podklady QZ'!G97</f>
        <v>0</v>
      </c>
      <c r="H15" s="211">
        <f>'[1]Podklady QZ'!H97</f>
        <v>0</v>
      </c>
      <c r="I15" s="115">
        <f>'[1]Podklady QZ'!I97</f>
        <v>0</v>
      </c>
      <c r="J15" s="209">
        <f>'[1]Podklady QZ'!J97</f>
        <v>4.2290000000000001E-3</v>
      </c>
      <c r="K15" s="211">
        <f>'[1]Podklady QZ'!K97</f>
        <v>1.0572E-2</v>
      </c>
      <c r="L15" s="115">
        <f>'[1]Podklady QZ'!L97</f>
        <v>0.15483</v>
      </c>
      <c r="M15" s="209">
        <f>'[1]Podklady QZ'!M97</f>
        <v>0.13914600000000002</v>
      </c>
      <c r="N15" s="41">
        <f t="shared" si="1"/>
        <v>0.64134000000000002</v>
      </c>
    </row>
    <row r="16" spans="1:14" s="13" customFormat="1" ht="12" customHeight="1" x14ac:dyDescent="0.2">
      <c r="A16" s="48" t="s">
        <v>39</v>
      </c>
      <c r="B16" s="211">
        <f>'[1]Podklady QZ'!B98</f>
        <v>37.902497999999994</v>
      </c>
      <c r="C16" s="115">
        <f>'[1]Podklady QZ'!C98</f>
        <v>37.832937000000001</v>
      </c>
      <c r="D16" s="209">
        <f>'[1]Podklady QZ'!D98</f>
        <v>38.176971999999992</v>
      </c>
      <c r="E16" s="313">
        <f>'[1]Podklady QZ'!E98</f>
        <v>29.564432999999998</v>
      </c>
      <c r="F16" s="115">
        <f>'[1]Podklady QZ'!F98</f>
        <v>35.693623999999993</v>
      </c>
      <c r="G16" s="198">
        <f>'[1]Podklady QZ'!G98</f>
        <v>43.299330999999995</v>
      </c>
      <c r="H16" s="211">
        <f>'[1]Podklady QZ'!H98</f>
        <v>52.854299999999995</v>
      </c>
      <c r="I16" s="115">
        <f>'[1]Podklady QZ'!I98</f>
        <v>50.136489000000005</v>
      </c>
      <c r="J16" s="209">
        <f>'[1]Podklady QZ'!J98</f>
        <v>53.892624999999995</v>
      </c>
      <c r="K16" s="211">
        <f>'[1]Podklady QZ'!K98</f>
        <v>55.625273</v>
      </c>
      <c r="L16" s="115">
        <f>'[1]Podklady QZ'!L98</f>
        <v>36.207673</v>
      </c>
      <c r="M16" s="209">
        <f>'[1]Podklady QZ'!M98</f>
        <v>39.484009</v>
      </c>
      <c r="N16" s="41">
        <f t="shared" si="1"/>
        <v>510.67016399999994</v>
      </c>
    </row>
    <row r="17" spans="1:17" s="13" customFormat="1" ht="12" customHeight="1" x14ac:dyDescent="0.2">
      <c r="A17" s="48" t="s">
        <v>38</v>
      </c>
      <c r="B17" s="211">
        <f>'[1]Podklady QZ'!B99</f>
        <v>9.4366699999999994</v>
      </c>
      <c r="C17" s="115">
        <f>'[1]Podklady QZ'!C99</f>
        <v>13.41132</v>
      </c>
      <c r="D17" s="209">
        <f>'[1]Podklady QZ'!D99</f>
        <v>12.308181999999999</v>
      </c>
      <c r="E17" s="313">
        <f>'[1]Podklady QZ'!E99</f>
        <v>6.2185119999999996</v>
      </c>
      <c r="F17" s="115">
        <f>'[1]Podklady QZ'!F99</f>
        <v>2.8446130000000003</v>
      </c>
      <c r="G17" s="198">
        <f>'[1]Podklady QZ'!G99</f>
        <v>17.054107999999999</v>
      </c>
      <c r="H17" s="211">
        <f>'[1]Podklady QZ'!H99</f>
        <v>9.6344519999999996</v>
      </c>
      <c r="I17" s="115">
        <f>'[1]Podklady QZ'!I99</f>
        <v>1.7915430000000001</v>
      </c>
      <c r="J17" s="209">
        <f>'[1]Podklady QZ'!J99</f>
        <v>3.2258400000000003</v>
      </c>
      <c r="K17" s="211">
        <f>'[1]Podklady QZ'!K99</f>
        <v>6.0694999999999997</v>
      </c>
      <c r="L17" s="115">
        <f>'[1]Podklady QZ'!L99</f>
        <v>16.596879999999999</v>
      </c>
      <c r="M17" s="209">
        <f>'[1]Podklady QZ'!M99</f>
        <v>10.016192999999999</v>
      </c>
      <c r="N17" s="41">
        <f t="shared" si="1"/>
        <v>108.60781300000001</v>
      </c>
    </row>
    <row r="18" spans="1:17" s="13" customFormat="1" ht="12" customHeight="1" x14ac:dyDescent="0.2">
      <c r="A18" s="48" t="s">
        <v>37</v>
      </c>
      <c r="B18" s="211">
        <f>'[1]Podklady QZ'!B100</f>
        <v>295.71026208880403</v>
      </c>
      <c r="C18" s="115">
        <f>'[1]Podklady QZ'!C100</f>
        <v>285.47979656616309</v>
      </c>
      <c r="D18" s="209">
        <f>'[1]Podklady QZ'!D100</f>
        <v>259.68862907616449</v>
      </c>
      <c r="E18" s="313">
        <f>'[1]Podklady QZ'!E100</f>
        <v>195.36594293438668</v>
      </c>
      <c r="F18" s="115">
        <f>'[1]Podklady QZ'!F100</f>
        <v>234.353845781346</v>
      </c>
      <c r="G18" s="198">
        <f>'[1]Podklady QZ'!G100</f>
        <v>232.89157100321796</v>
      </c>
      <c r="H18" s="211">
        <f>'[1]Podklady QZ'!H100</f>
        <v>213.92973832728634</v>
      </c>
      <c r="I18" s="115">
        <f>'[1]Podklady QZ'!I100</f>
        <v>212.9556089836959</v>
      </c>
      <c r="J18" s="209">
        <f>'[1]Podklady QZ'!J100</f>
        <v>189.52068180915006</v>
      </c>
      <c r="K18" s="211">
        <f>'[1]Podklady QZ'!K100</f>
        <v>252.39467903050175</v>
      </c>
      <c r="L18" s="115">
        <f>'[1]Podklady QZ'!L100</f>
        <v>219.30484705308265</v>
      </c>
      <c r="M18" s="209">
        <f>'[1]Podklady QZ'!M100</f>
        <v>281.26420064715393</v>
      </c>
      <c r="N18" s="41">
        <f t="shared" si="1"/>
        <v>2872.8598033009525</v>
      </c>
    </row>
    <row r="19" spans="1:17" s="13" customFormat="1" ht="12" customHeight="1" x14ac:dyDescent="0.2">
      <c r="A19" s="48" t="s">
        <v>36</v>
      </c>
      <c r="B19" s="211">
        <f>'[1]Podklady QZ'!B101</f>
        <v>405.9192910000001</v>
      </c>
      <c r="C19" s="115">
        <f>'[1]Podklady QZ'!C101</f>
        <v>407.01547200000005</v>
      </c>
      <c r="D19" s="209">
        <f>'[1]Podklady QZ'!D101</f>
        <v>443.74559300000004</v>
      </c>
      <c r="E19" s="313">
        <f>'[1]Podklady QZ'!E101</f>
        <v>252.455028</v>
      </c>
      <c r="F19" s="115">
        <f>'[1]Podklady QZ'!F101</f>
        <v>275.66464300000001</v>
      </c>
      <c r="G19" s="198">
        <f>'[1]Podklady QZ'!G101</f>
        <v>258.542913</v>
      </c>
      <c r="H19" s="211">
        <f>'[1]Podklady QZ'!H101</f>
        <v>285.11970499999995</v>
      </c>
      <c r="I19" s="115">
        <f>'[1]Podklady QZ'!I101</f>
        <v>313.44922800000006</v>
      </c>
      <c r="J19" s="209">
        <f>'[1]Podklady QZ'!J101</f>
        <v>231.86789599999997</v>
      </c>
      <c r="K19" s="211">
        <f>'[1]Podklady QZ'!K101</f>
        <v>334.47522700000002</v>
      </c>
      <c r="L19" s="115">
        <f>'[1]Podklady QZ'!L101</f>
        <v>360.42879600000003</v>
      </c>
      <c r="M19" s="209">
        <f>'[1]Podklady QZ'!M101</f>
        <v>457.30182800000006</v>
      </c>
      <c r="N19" s="41">
        <f t="shared" si="1"/>
        <v>4025.9856200000008</v>
      </c>
    </row>
    <row r="20" spans="1:17" s="13" customFormat="1" ht="12" customHeight="1" x14ac:dyDescent="0.2">
      <c r="A20" s="48" t="s">
        <v>3</v>
      </c>
      <c r="B20" s="211">
        <f>'[1]Podklady QZ'!B102</f>
        <v>0</v>
      </c>
      <c r="C20" s="115">
        <f>'[1]Podklady QZ'!C102</f>
        <v>0</v>
      </c>
      <c r="D20" s="209">
        <f>'[1]Podklady QZ'!D102</f>
        <v>0</v>
      </c>
      <c r="E20" s="313">
        <f>'[1]Podklady QZ'!E102</f>
        <v>0</v>
      </c>
      <c r="F20" s="115">
        <f>'[1]Podklady QZ'!F102</f>
        <v>0</v>
      </c>
      <c r="G20" s="198">
        <f>'[1]Podklady QZ'!G102</f>
        <v>0</v>
      </c>
      <c r="H20" s="211">
        <f>'[1]Podklady QZ'!H102</f>
        <v>0</v>
      </c>
      <c r="I20" s="115">
        <f>'[1]Podklady QZ'!I102</f>
        <v>0</v>
      </c>
      <c r="J20" s="209">
        <f>'[1]Podklady QZ'!J102</f>
        <v>0</v>
      </c>
      <c r="K20" s="211">
        <f>'[1]Podklady QZ'!K102</f>
        <v>0</v>
      </c>
      <c r="L20" s="115">
        <f>'[1]Podklady QZ'!L102</f>
        <v>0</v>
      </c>
      <c r="M20" s="209">
        <f>'[1]Podklady QZ'!M102</f>
        <v>0</v>
      </c>
      <c r="N20" s="41">
        <f t="shared" si="1"/>
        <v>0</v>
      </c>
    </row>
    <row r="21" spans="1:17" s="13" customFormat="1" ht="12" customHeight="1" x14ac:dyDescent="0.2">
      <c r="A21" s="48" t="s">
        <v>35</v>
      </c>
      <c r="B21" s="211">
        <f>'[1]Podklady QZ'!B103</f>
        <v>11.713988000000001</v>
      </c>
      <c r="C21" s="115">
        <f>'[1]Podklady QZ'!C103</f>
        <v>15.469733</v>
      </c>
      <c r="D21" s="209">
        <f>'[1]Podklady QZ'!D103</f>
        <v>14.14701</v>
      </c>
      <c r="E21" s="313">
        <f>'[1]Podklady QZ'!E103</f>
        <v>3.2987340000000001</v>
      </c>
      <c r="F21" s="115">
        <f>'[1]Podklady QZ'!F103</f>
        <v>1.9472609999999997</v>
      </c>
      <c r="G21" s="198">
        <f>'[1]Podklady QZ'!G103</f>
        <v>3.8854510000000002</v>
      </c>
      <c r="H21" s="211">
        <f>'[1]Podklady QZ'!H103</f>
        <v>8.6988590000000006</v>
      </c>
      <c r="I21" s="115">
        <f>'[1]Podklady QZ'!I103</f>
        <v>5.2748680000000006</v>
      </c>
      <c r="J21" s="209">
        <f>'[1]Podklady QZ'!J103</f>
        <v>5.4814880000000006</v>
      </c>
      <c r="K21" s="211">
        <f>'[1]Podklady QZ'!K103</f>
        <v>5.7634340000000002</v>
      </c>
      <c r="L21" s="115">
        <f>'[1]Podklady QZ'!L103</f>
        <v>8.8277769999999958</v>
      </c>
      <c r="M21" s="209">
        <f>'[1]Podklady QZ'!M103</f>
        <v>7.0103739999999979</v>
      </c>
      <c r="N21" s="41">
        <f>SUM(B21:M21)</f>
        <v>91.518977000000007</v>
      </c>
    </row>
    <row r="22" spans="1:17" s="13" customFormat="1" ht="12" customHeight="1" thickBot="1" x14ac:dyDescent="0.25">
      <c r="A22" s="38" t="s">
        <v>34</v>
      </c>
      <c r="B22" s="212">
        <f>'[1]Podklady QZ'!B104</f>
        <v>3088.1811550107436</v>
      </c>
      <c r="C22" s="116">
        <f>'[1]Podklady QZ'!C104</f>
        <v>3352.2334697337305</v>
      </c>
      <c r="D22" s="213">
        <f>'[1]Podklady QZ'!D104</f>
        <v>3178.4564113307256</v>
      </c>
      <c r="E22" s="116">
        <f>'[1]Podklady QZ'!E104</f>
        <v>1357.3005040656133</v>
      </c>
      <c r="F22" s="116">
        <f>'[1]Podklady QZ'!F104</f>
        <v>948.25968321865389</v>
      </c>
      <c r="G22" s="116">
        <f>'[1]Podklady QZ'!G104</f>
        <v>809.78971699678209</v>
      </c>
      <c r="H22" s="212">
        <f>'[1]Podklady QZ'!H104</f>
        <v>819.86943068781591</v>
      </c>
      <c r="I22" s="116">
        <f>'[1]Podklady QZ'!I104</f>
        <v>744.67566025799715</v>
      </c>
      <c r="J22" s="213">
        <f>'[1]Podklady QZ'!J104</f>
        <v>822.11965347767875</v>
      </c>
      <c r="K22" s="212">
        <f>'[1]Podklady QZ'!K104</f>
        <v>1512.5471329458758</v>
      </c>
      <c r="L22" s="116">
        <f>'[1]Podklady QZ'!L104</f>
        <v>2395.7435428887461</v>
      </c>
      <c r="M22" s="213">
        <f>'[1]Podklady QZ'!M104</f>
        <v>3003.962521255778</v>
      </c>
      <c r="N22" s="42">
        <f>SUM(B22:M22)</f>
        <v>22033.138881870138</v>
      </c>
    </row>
    <row r="23" spans="1:17" s="5" customFormat="1" ht="11.25" x14ac:dyDescent="0.2">
      <c r="A23" s="54"/>
      <c r="N23" s="4" t="s">
        <v>87</v>
      </c>
    </row>
    <row r="24" spans="1:17" s="13" customFormat="1" x14ac:dyDescent="0.2">
      <c r="A24" s="117"/>
      <c r="B24" s="118"/>
      <c r="C24" s="118"/>
      <c r="D24" s="118"/>
      <c r="E24" s="118"/>
      <c r="F24" s="118"/>
      <c r="G24" s="118"/>
      <c r="H24" s="118"/>
      <c r="I24" s="118"/>
      <c r="J24" s="118"/>
      <c r="K24" s="118"/>
      <c r="L24" s="118"/>
      <c r="M24" s="118"/>
      <c r="N24" s="117"/>
    </row>
    <row r="25" spans="1:17" s="13" customFormat="1" x14ac:dyDescent="0.2">
      <c r="A25" s="238" t="s">
        <v>44</v>
      </c>
      <c r="B25" s="53">
        <f>SUM(INDEX(B7:M7,,MONTH('[1]Podklady QZ'!$O$1)):INDEX(B7:M7,,MONTH('[1]Podklady QZ'!$Q$1)))</f>
        <v>1749.2791200000001</v>
      </c>
      <c r="C25" s="118"/>
      <c r="D25" s="118"/>
      <c r="E25" s="118"/>
      <c r="F25" s="118"/>
      <c r="G25" s="118"/>
      <c r="H25" s="118"/>
      <c r="I25" s="118"/>
      <c r="J25" s="118"/>
      <c r="K25" s="118"/>
      <c r="L25" s="118"/>
      <c r="M25" s="118"/>
      <c r="N25" s="118"/>
    </row>
    <row r="26" spans="1:17" s="13" customFormat="1" x14ac:dyDescent="0.2">
      <c r="A26" s="238" t="s">
        <v>43</v>
      </c>
      <c r="B26" s="53">
        <f>SUM(INDEX(B8:M8,,MONTH('[1]Podklady QZ'!$O$1)):INDEX(B8:M8,,MONTH('[1]Podklady QZ'!$Q$1)))</f>
        <v>167.37870699999996</v>
      </c>
      <c r="C26" s="118"/>
      <c r="D26" s="118"/>
      <c r="E26" s="118"/>
      <c r="F26" s="118"/>
      <c r="G26" s="118"/>
      <c r="H26" s="118"/>
      <c r="I26" s="118"/>
      <c r="J26" s="118"/>
      <c r="K26" s="118"/>
      <c r="L26" s="118"/>
      <c r="M26" s="118"/>
      <c r="N26" s="118"/>
      <c r="O26" s="119"/>
    </row>
    <row r="27" spans="1:17" s="13" customFormat="1" x14ac:dyDescent="0.2">
      <c r="A27" s="238" t="s">
        <v>42</v>
      </c>
      <c r="B27" s="53">
        <f>SUM(INDEX(B9:M9,,MONTH('[1]Podklady QZ'!$O$1)):INDEX(B9:M9,,MONTH('[1]Podklady QZ'!$Q$1)))</f>
        <v>3823.7620000000006</v>
      </c>
      <c r="C27" s="118"/>
      <c r="D27" s="118"/>
      <c r="E27" s="118"/>
      <c r="F27" s="118"/>
      <c r="G27" s="118"/>
      <c r="H27" s="118"/>
      <c r="I27" s="118"/>
      <c r="J27" s="118"/>
      <c r="K27" s="118"/>
      <c r="L27" s="118"/>
      <c r="M27" s="118"/>
      <c r="N27" s="118"/>
      <c r="O27" s="119"/>
    </row>
    <row r="28" spans="1:17" s="13" customFormat="1" x14ac:dyDescent="0.2">
      <c r="A28" s="238" t="s">
        <v>70</v>
      </c>
      <c r="B28" s="53">
        <f>SUM(INDEX(B10:M10,,MONTH('[1]Podklady QZ'!$O$1)):INDEX(B10:M10,,MONTH('[1]Podklady QZ'!$Q$1)))</f>
        <v>8.2197029999999991</v>
      </c>
      <c r="C28" s="118"/>
      <c r="D28" s="118"/>
      <c r="E28" s="118"/>
      <c r="F28" s="118"/>
      <c r="G28" s="118"/>
      <c r="H28" s="118"/>
      <c r="I28" s="118"/>
      <c r="J28" s="118"/>
      <c r="K28" s="118"/>
      <c r="L28" s="118"/>
      <c r="M28" s="118"/>
      <c r="N28" s="118"/>
      <c r="Q28" s="14"/>
    </row>
    <row r="29" spans="1:17" s="13" customFormat="1" x14ac:dyDescent="0.2">
      <c r="A29" s="238" t="s">
        <v>71</v>
      </c>
      <c r="B29" s="53">
        <f>SUM(INDEX(B11:M11,,MONTH('[1]Podklady QZ'!$O$1)):INDEX(B11:M11,,MONTH('[1]Podklady QZ'!$Q$1)))</f>
        <v>2.6438669999999997</v>
      </c>
      <c r="C29" s="118"/>
      <c r="D29" s="118"/>
      <c r="E29" s="118"/>
      <c r="F29" s="118"/>
      <c r="G29" s="118"/>
      <c r="H29" s="118"/>
      <c r="I29" s="118"/>
      <c r="J29" s="118"/>
      <c r="K29" s="118"/>
      <c r="L29" s="118"/>
      <c r="M29" s="118"/>
      <c r="N29" s="118"/>
    </row>
    <row r="30" spans="1:17" s="13" customFormat="1" x14ac:dyDescent="0.2">
      <c r="A30" s="238" t="s">
        <v>72</v>
      </c>
      <c r="B30" s="53">
        <f>SUM(INDEX(B12:M12,,MONTH('[1]Podklady QZ'!$O$1)):INDEX(B12:M12,,MONTH('[1]Podklady QZ'!$Q$1)))</f>
        <v>4.9189999999999998E-2</v>
      </c>
      <c r="C30" s="118"/>
      <c r="D30" s="118"/>
      <c r="E30" s="118"/>
      <c r="F30" s="118"/>
      <c r="G30" s="118"/>
      <c r="H30" s="118"/>
      <c r="I30" s="118"/>
      <c r="J30" s="118"/>
      <c r="K30" s="118"/>
      <c r="L30" s="118"/>
      <c r="M30" s="118"/>
      <c r="N30" s="118"/>
    </row>
    <row r="31" spans="1:17" s="13" customFormat="1" x14ac:dyDescent="0.2">
      <c r="A31" s="238" t="s">
        <v>41</v>
      </c>
      <c r="B31" s="53">
        <f>SUM(INDEX(B13:M13,,MONTH('[1]Podklady QZ'!$O$1)):INDEX(B13:M13,,MONTH('[1]Podklady QZ'!$Q$1)))</f>
        <v>13791.21315</v>
      </c>
      <c r="C31" s="118"/>
      <c r="D31" s="118"/>
      <c r="E31" s="118"/>
      <c r="F31" s="118"/>
      <c r="G31" s="118"/>
      <c r="H31" s="118"/>
      <c r="I31" s="118"/>
      <c r="J31" s="118"/>
      <c r="K31" s="118"/>
      <c r="L31" s="118"/>
      <c r="M31" s="118"/>
      <c r="N31" s="118"/>
    </row>
    <row r="32" spans="1:17" s="13" customFormat="1" x14ac:dyDescent="0.2">
      <c r="A32" s="238" t="s">
        <v>84</v>
      </c>
      <c r="B32" s="53">
        <f>SUM(INDEX(B14:M14,,MONTH('[1]Podklady QZ'!$O$1)):INDEX(B14:M14,,MONTH('[1]Podklady QZ'!$Q$1)))</f>
        <v>80.056309999999996</v>
      </c>
      <c r="C32" s="118"/>
      <c r="D32" s="118"/>
      <c r="E32" s="118"/>
      <c r="F32" s="118"/>
      <c r="G32" s="118"/>
      <c r="H32" s="118"/>
      <c r="I32" s="118"/>
      <c r="J32" s="118"/>
      <c r="K32" s="118"/>
      <c r="L32" s="118"/>
      <c r="M32" s="118"/>
      <c r="N32" s="118"/>
    </row>
    <row r="33" spans="1:14" s="13" customFormat="1" x14ac:dyDescent="0.2">
      <c r="A33" s="238" t="s">
        <v>40</v>
      </c>
      <c r="B33" s="53">
        <f>SUM(INDEX(B15:M15,,MONTH('[1]Podklady QZ'!$O$1)):INDEX(B15:M15,,MONTH('[1]Podklady QZ'!$Q$1)))</f>
        <v>0.30454800000000004</v>
      </c>
      <c r="C33" s="118"/>
      <c r="D33" s="118"/>
      <c r="E33" s="118"/>
      <c r="F33" s="118"/>
      <c r="G33" s="118"/>
      <c r="H33" s="118"/>
      <c r="I33" s="118"/>
      <c r="J33" s="118"/>
      <c r="K33" s="118"/>
      <c r="L33" s="118"/>
      <c r="M33" s="118"/>
      <c r="N33" s="118"/>
    </row>
    <row r="34" spans="1:14" s="13" customFormat="1" x14ac:dyDescent="0.2">
      <c r="A34" s="238" t="s">
        <v>39</v>
      </c>
      <c r="B34" s="53">
        <f>SUM(INDEX(B16:M16,,MONTH('[1]Podklady QZ'!$O$1)):INDEX(B16:M16,,MONTH('[1]Podklady QZ'!$Q$1)))</f>
        <v>131.31695500000001</v>
      </c>
      <c r="C34" s="118"/>
      <c r="D34" s="118"/>
      <c r="E34" s="118"/>
      <c r="F34" s="118"/>
      <c r="G34" s="118"/>
      <c r="H34" s="118"/>
      <c r="I34" s="118"/>
      <c r="J34" s="118"/>
      <c r="K34" s="118"/>
      <c r="L34" s="118"/>
      <c r="M34" s="118"/>
      <c r="N34" s="118"/>
    </row>
    <row r="35" spans="1:14" s="13" customFormat="1" x14ac:dyDescent="0.2">
      <c r="A35" s="238" t="s">
        <v>38</v>
      </c>
      <c r="B35" s="53">
        <f>SUM(INDEX(B17:M17,,MONTH('[1]Podklady QZ'!$O$1)):INDEX(B17:M17,,MONTH('[1]Podklady QZ'!$Q$1)))</f>
        <v>32.682572999999998</v>
      </c>
      <c r="C35" s="118"/>
      <c r="D35" s="118"/>
      <c r="E35" s="118"/>
      <c r="F35" s="118"/>
      <c r="G35" s="118"/>
      <c r="H35" s="118"/>
      <c r="I35" s="118"/>
      <c r="J35" s="118"/>
      <c r="K35" s="118"/>
      <c r="L35" s="118"/>
      <c r="M35" s="118"/>
      <c r="N35" s="118"/>
    </row>
    <row r="36" spans="1:14" s="13" customFormat="1" x14ac:dyDescent="0.2">
      <c r="A36" s="238" t="s">
        <v>37</v>
      </c>
      <c r="B36" s="53">
        <f>SUM(INDEX(B18:M18,,MONTH('[1]Podklady QZ'!$O$1)):INDEX(B18:M18,,MONTH('[1]Podklady QZ'!$Q$1)))</f>
        <v>752.96372673073824</v>
      </c>
      <c r="C36" s="118"/>
      <c r="D36" s="118"/>
      <c r="E36" s="118"/>
      <c r="F36" s="118"/>
      <c r="G36" s="118"/>
      <c r="H36" s="118"/>
      <c r="I36" s="118"/>
      <c r="J36" s="118"/>
      <c r="K36" s="118"/>
      <c r="L36" s="118"/>
      <c r="M36" s="118"/>
      <c r="N36" s="118"/>
    </row>
    <row r="37" spans="1:14" s="13" customFormat="1" x14ac:dyDescent="0.2">
      <c r="A37" s="238" t="s">
        <v>36</v>
      </c>
      <c r="B37" s="53">
        <f>SUM(INDEX(B19:M19,,MONTH('[1]Podklady QZ'!$O$1)):INDEX(B19:M19,,MONTH('[1]Podklady QZ'!$Q$1)))</f>
        <v>1152.2058510000002</v>
      </c>
      <c r="C37" s="118"/>
      <c r="D37" s="118"/>
      <c r="E37" s="118"/>
      <c r="F37" s="118"/>
      <c r="G37" s="118"/>
      <c r="H37" s="118"/>
      <c r="I37" s="118"/>
      <c r="J37" s="118"/>
      <c r="K37" s="118"/>
      <c r="L37" s="118"/>
      <c r="M37" s="118"/>
      <c r="N37" s="118"/>
    </row>
    <row r="38" spans="1:14" s="13" customFormat="1" x14ac:dyDescent="0.2">
      <c r="A38" s="238" t="s">
        <v>3</v>
      </c>
      <c r="B38" s="53">
        <f>SUM(INDEX(B20:M20,,MONTH('[1]Podklady QZ'!$O$1)):INDEX(B20:M20,,MONTH('[1]Podklady QZ'!$Q$1)))</f>
        <v>0</v>
      </c>
      <c r="C38" s="118"/>
      <c r="D38" s="118"/>
      <c r="E38" s="118"/>
      <c r="F38" s="118"/>
      <c r="G38" s="118"/>
      <c r="H38" s="118"/>
      <c r="I38" s="118"/>
      <c r="J38" s="118"/>
      <c r="K38" s="118"/>
      <c r="L38" s="118"/>
      <c r="M38" s="118"/>
      <c r="N38" s="118"/>
    </row>
    <row r="39" spans="1:14" s="13" customFormat="1" x14ac:dyDescent="0.2">
      <c r="A39" s="238" t="s">
        <v>35</v>
      </c>
      <c r="B39" s="53">
        <f>SUM(INDEX(B21:M21,,MONTH('[1]Podklady QZ'!$O$1)):INDEX(B21:M21,,MONTH('[1]Podklady QZ'!$Q$1)))</f>
        <v>21.601584999999993</v>
      </c>
      <c r="C39" s="118"/>
      <c r="D39" s="118"/>
      <c r="E39" s="118"/>
      <c r="F39" s="118"/>
      <c r="G39" s="118"/>
      <c r="H39" s="118"/>
      <c r="I39" s="118"/>
      <c r="J39" s="118"/>
      <c r="K39" s="118"/>
      <c r="L39" s="118"/>
      <c r="M39" s="118"/>
      <c r="N39" s="118"/>
    </row>
    <row r="40" spans="1:14" s="13" customFormat="1" x14ac:dyDescent="0.2">
      <c r="A40" s="238" t="s">
        <v>34</v>
      </c>
      <c r="B40" s="53">
        <f>SUM(INDEX(B22:M22,,MONTH('[1]Podklady QZ'!$O$1)):INDEX(B22:M22,,MONTH('[1]Podklady QZ'!$Q$1)))</f>
        <v>6912.2531970904001</v>
      </c>
      <c r="C40" s="118"/>
      <c r="D40" s="118"/>
      <c r="E40" s="118"/>
      <c r="F40" s="118"/>
      <c r="G40" s="118"/>
      <c r="H40" s="118"/>
      <c r="I40" s="118"/>
      <c r="J40" s="118"/>
      <c r="K40" s="118"/>
      <c r="L40" s="118"/>
      <c r="M40" s="118"/>
      <c r="N40" s="118"/>
    </row>
    <row r="41" spans="1:14" s="13" customFormat="1" x14ac:dyDescent="0.2">
      <c r="A41" s="117"/>
      <c r="B41" s="118"/>
      <c r="C41" s="118"/>
      <c r="D41" s="118"/>
      <c r="E41" s="118"/>
      <c r="F41" s="118"/>
      <c r="G41" s="118"/>
      <c r="H41" s="118"/>
      <c r="I41" s="118"/>
      <c r="J41" s="118"/>
      <c r="K41" s="118"/>
      <c r="L41" s="118"/>
      <c r="M41" s="118"/>
      <c r="N41" s="118"/>
    </row>
    <row r="42" spans="1:14" s="13" customFormat="1" x14ac:dyDescent="0.2">
      <c r="A42" s="117"/>
      <c r="B42" s="118"/>
      <c r="C42" s="118"/>
      <c r="D42" s="118"/>
      <c r="E42" s="118"/>
      <c r="F42" s="118"/>
      <c r="G42" s="118"/>
      <c r="H42" s="118"/>
      <c r="I42" s="118"/>
      <c r="J42" s="118"/>
      <c r="K42" s="118"/>
      <c r="L42" s="118"/>
      <c r="M42" s="118"/>
      <c r="N42" s="118"/>
    </row>
    <row r="43" spans="1:14" s="13" customFormat="1" x14ac:dyDescent="0.2">
      <c r="A43" s="117"/>
      <c r="B43" s="118"/>
      <c r="C43" s="118"/>
      <c r="D43" s="118"/>
      <c r="E43" s="118"/>
      <c r="F43" s="118"/>
      <c r="G43" s="118"/>
      <c r="H43" s="118"/>
      <c r="I43" s="118"/>
      <c r="J43" s="118"/>
      <c r="K43" s="118"/>
      <c r="L43" s="118"/>
      <c r="M43" s="118"/>
      <c r="N43" s="118"/>
    </row>
    <row r="44" spans="1:14" s="13" customFormat="1" x14ac:dyDescent="0.2">
      <c r="A44" s="3"/>
      <c r="B44" s="3"/>
      <c r="C44" s="3"/>
      <c r="D44" s="3"/>
      <c r="E44" s="3"/>
      <c r="F44" s="3"/>
      <c r="G44" s="3"/>
      <c r="H44" s="3"/>
      <c r="I44" s="3"/>
      <c r="J44" s="3"/>
      <c r="K44" s="3"/>
      <c r="L44" s="3"/>
      <c r="M44" s="3"/>
      <c r="N44" s="3"/>
    </row>
    <row r="46" spans="1:14" x14ac:dyDescent="0.2">
      <c r="B46" s="120"/>
    </row>
    <row r="47" spans="1:14" x14ac:dyDescent="0.2">
      <c r="B47" s="120"/>
    </row>
    <row r="48" spans="1:14" x14ac:dyDescent="0.2">
      <c r="B48" s="120"/>
    </row>
  </sheetData>
  <mergeCells count="12">
    <mergeCell ref="N5:N6"/>
    <mergeCell ref="K5:M5"/>
    <mergeCell ref="H5:J5"/>
    <mergeCell ref="A3:A4"/>
    <mergeCell ref="N3:N4"/>
    <mergeCell ref="A5:A6"/>
    <mergeCell ref="B5:D5"/>
    <mergeCell ref="E5:G5"/>
    <mergeCell ref="B3:D3"/>
    <mergeCell ref="E3:G3"/>
    <mergeCell ref="H3:J3"/>
    <mergeCell ref="K3:M3"/>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7F05E6-63E5-48DD-ACFF-C499372B6555}"/>
</file>

<file path=customXml/itemProps2.xml><?xml version="1.0" encoding="utf-8"?>
<ds:datastoreItem xmlns:ds="http://schemas.openxmlformats.org/officeDocument/2006/customXml" ds:itemID="{F477E6C7-59F5-4B5B-9E6B-0B10F2CC1E6E}"/>
</file>

<file path=customXml/itemProps3.xml><?xml version="1.0" encoding="utf-8"?>
<ds:datastoreItem xmlns:ds="http://schemas.openxmlformats.org/officeDocument/2006/customXml" ds:itemID="{009A0161-84A9-43BA-84BE-E228D328C7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45</vt:i4>
      </vt:variant>
      <vt:variant>
        <vt:lpstr>Pojmenované oblasti</vt:lpstr>
      </vt:variant>
      <vt:variant>
        <vt:i4>3</vt:i4>
      </vt:variant>
    </vt:vector>
  </HeadingPairs>
  <TitlesOfParts>
    <vt:vector size="48" baseType="lpstr">
      <vt:lpstr>Titulní</vt:lpstr>
      <vt:lpstr>Obsah</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'2'!Oblast_tisku</vt:lpstr>
      <vt:lpstr>Obsah!Oblast_tisku</vt:lpstr>
      <vt:lpstr>Titulní!Oblast_tisku</vt:lpstr>
    </vt:vector>
  </TitlesOfParts>
  <Company>Energetický regulační úřad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jan.sefranek@eru.cz</dc:creator>
  <cp:lastModifiedBy>Rosecký Daniel Ing.</cp:lastModifiedBy>
  <cp:lastPrinted>2019-03-05T08:06:40Z</cp:lastPrinted>
  <dcterms:created xsi:type="dcterms:W3CDTF">2006-03-02T11:20:40Z</dcterms:created>
  <dcterms:modified xsi:type="dcterms:W3CDTF">2019-03-13T09:43:20Z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