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drawings/drawing34.xml" ContentType="application/vnd.openxmlformats-officedocument.drawing+xml"/>
  <Override PartName="/xl/charts/chart136.xml" ContentType="application/vnd.openxmlformats-officedocument.drawingml.chart+xml"/>
  <Override PartName="/xl/charts/chart135.xml" ContentType="application/vnd.openxmlformats-officedocument.drawingml.chart+xml"/>
  <Override PartName="/xl/charts/chart134.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2.xml" ContentType="application/vnd.openxmlformats-officedocument.drawingml.chart+xml"/>
  <Override PartName="/xl/drawings/drawing35.xml" ContentType="application/vnd.openxmlformats-officedocument.drawing+xml"/>
  <Override PartName="/xl/charts/chart141.xml" ContentType="application/vnd.openxmlformats-officedocument.drawingml.chart+xml"/>
  <Override PartName="/xl/charts/chart140.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drawings/drawing33.xml" ContentType="application/vnd.openxmlformats-officedocument.drawing+xml"/>
  <Override PartName="/xl/charts/chart126.xml" ContentType="application/vnd.openxmlformats-officedocument.drawingml.chart+xml"/>
  <Override PartName="/xl/charts/chart125.xml" ContentType="application/vnd.openxmlformats-officedocument.drawingml.chart+xml"/>
  <Override PartName="/xl/charts/chart124.xml" ContentType="application/vnd.openxmlformats-officedocument.drawingml.chart+xml"/>
  <Override PartName="/xl/charts/chart123.xml" ContentType="application/vnd.openxmlformats-officedocument.drawingml.chart+xml"/>
  <Override PartName="/xl/drawings/drawing32.xml" ContentType="application/vnd.openxmlformats-officedocument.drawing+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charts/chart157.xml" ContentType="application/vnd.openxmlformats-officedocument.drawingml.chart+xml"/>
  <Override PartName="/xl/drawings/drawing38.xml" ContentType="application/vnd.openxmlformats-officedocument.drawing+xml"/>
  <Override PartName="/xl/charts/chart160.xml" ContentType="application/vnd.openxmlformats-officedocument.drawingml.chart+xml"/>
  <Override PartName="/xl/charts/chart161.xml" ContentType="application/vnd.openxmlformats-officedocument.drawingml.chart+xml"/>
  <Override PartName="/xl/drawings/drawing39.xml" ContentType="application/vnd.openxmlformats-officedocument.drawing+xml"/>
  <Override PartName="/xl/charts/chart162.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charts/chart156.xml" ContentType="application/vnd.openxmlformats-officedocument.drawingml.chart+xml"/>
  <Override PartName="/xl/charts/chart155.xml" ContentType="application/vnd.openxmlformats-officedocument.drawingml.chart+xml"/>
  <Override PartName="/xl/charts/chart154.xml" ContentType="application/vnd.openxmlformats-officedocument.drawingml.chart+xml"/>
  <Override PartName="/xl/charts/chart148.xml" ContentType="application/vnd.openxmlformats-officedocument.drawingml.chart+xml"/>
  <Override PartName="/xl/charts/chart147.xml" ContentType="application/vnd.openxmlformats-officedocument.drawingml.chart+xml"/>
  <Override PartName="/xl/drawings/drawing36.xml" ContentType="application/vnd.openxmlformats-officedocument.drawing+xml"/>
  <Override PartName="/xl/charts/chart146.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drawings/drawing37.xml" ContentType="application/vnd.openxmlformats-officedocument.drawing+xml"/>
  <Override PartName="/xl/charts/chart152.xml" ContentType="application/vnd.openxmlformats-officedocument.drawingml.chart+xml"/>
  <Override PartName="/xl/charts/chart153.xml" ContentType="application/vnd.openxmlformats-officedocument.drawingml.chart+xml"/>
  <Override PartName="/xl/charts/chart122.xml" ContentType="application/vnd.openxmlformats-officedocument.drawingml.chart+xml"/>
  <Override PartName="/xl/drawings/drawing31.xml" ContentType="application/vnd.openxmlformats-officedocument.drawing+xml"/>
  <Override PartName="/xl/charts/chart121.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drawings/drawing27.xml" ContentType="application/vnd.openxmlformats-officedocument.drawing+xml"/>
  <Override PartName="/xl/drawings/drawing26.xml" ContentType="application/vnd.openxmlformats-officedocument.drawing+xml"/>
  <Override PartName="/xl/charts/chart96.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1.xml" ContentType="application/vnd.openxmlformats-officedocument.drawingml.chart+xml"/>
  <Override PartName="/xl/charts/chart90.xml" ContentType="application/vnd.openxmlformats-officedocument.drawingml.chart+xml"/>
  <Override PartName="/xl/charts/chart92.xml" ContentType="application/vnd.openxmlformats-officedocument.drawingml.chart+xml"/>
  <Override PartName="/xl/worksheets/sheet1.xml" ContentType="application/vnd.openxmlformats-officedocument.spreadsheetml.worksheet+xml"/>
  <Override PartName="/xl/charts/chart94.xml" ContentType="application/vnd.openxmlformats-officedocument.drawingml.chart+xml"/>
  <Override PartName="/xl/charts/chart102.xml" ContentType="application/vnd.openxmlformats-officedocument.drawingml.chart+xml"/>
  <Override PartName="/xl/charts/chart115.xml" ContentType="application/vnd.openxmlformats-officedocument.drawingml.chart+xml"/>
  <Override PartName="/xl/charts/chart114.xml" ContentType="application/vnd.openxmlformats-officedocument.drawingml.chart+xml"/>
  <Override PartName="/xl/charts/chart113.xml" ContentType="application/vnd.openxmlformats-officedocument.drawingml.chart+xml"/>
  <Override PartName="/xl/charts/chart112.xml" ContentType="application/vnd.openxmlformats-officedocument.drawingml.chart+xml"/>
  <Override PartName="/xl/charts/chart116.xml" ContentType="application/vnd.openxmlformats-officedocument.drawingml.chart+xml"/>
  <Override PartName="/xl/drawings/drawing30.xml" ContentType="application/vnd.openxmlformats-officedocument.drawing+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drawings/drawing29.xml" ContentType="application/vnd.openxmlformats-officedocument.drawing+xml"/>
  <Override PartName="/xl/charts/chart111.xml" ContentType="application/vnd.openxmlformats-officedocument.drawingml.chart+xml"/>
  <Override PartName="/xl/charts/chart110.xml" ContentType="application/vnd.openxmlformats-officedocument.drawingml.chart+xml"/>
  <Override PartName="/xl/charts/chart106.xml" ContentType="application/vnd.openxmlformats-officedocument.drawingml.chart+xml"/>
  <Override PartName="/xl/charts/chart105.xml" ContentType="application/vnd.openxmlformats-officedocument.drawingml.chart+xml"/>
  <Override PartName="/xl/charts/chart104.xml" ContentType="application/vnd.openxmlformats-officedocument.drawingml.chart+xml"/>
  <Override PartName="/xl/charts/chart103.xml" ContentType="application/vnd.openxmlformats-officedocument.drawingml.chart+xml"/>
  <Override PartName="/xl/drawings/drawing28.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drawings/drawing40.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harts/chart178.xml" ContentType="application/vnd.openxmlformats-officedocument.drawingml.chart+xml"/>
  <Override PartName="/xl/charts/chart177.xml" ContentType="application/vnd.openxmlformats-officedocument.drawingml.chart+xml"/>
  <Override PartName="/xl/charts/chart176.xml" ContentType="application/vnd.openxmlformats-officedocument.drawingml.chart+xml"/>
  <Override PartName="/xl/charts/chart175.xml" ContentType="application/vnd.openxmlformats-officedocument.drawingml.chart+xml"/>
  <Override PartName="/xl/charts/chart170.xml" ContentType="application/vnd.openxmlformats-officedocument.drawingml.chart+xml"/>
  <Override PartName="/xl/charts/chart169.xml" ContentType="application/vnd.openxmlformats-officedocument.drawingml.chart+xml"/>
  <Override PartName="/xl/charts/chart168.xml" ContentType="application/vnd.openxmlformats-officedocument.drawingml.chart+xml"/>
  <Override PartName="/xl/charts/chart167.xml" ContentType="application/vnd.openxmlformats-officedocument.drawingml.chart+xml"/>
  <Override PartName="/xl/charts/chart171.xml" ContentType="application/vnd.openxmlformats-officedocument.drawingml.chart+xml"/>
  <Override PartName="/xl/drawings/drawing41.xml" ContentType="application/vnd.openxmlformats-officedocument.drawing+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drawings/drawing42.xml" ContentType="application/vnd.openxmlformats-officedocument.drawing+xml"/>
  <Override PartName="/xl/charts/chart89.xml" ContentType="application/vnd.openxmlformats-officedocument.drawingml.chart+xml"/>
  <Override PartName="/xl/charts/chart93.xml" ContentType="application/vnd.openxmlformats-officedocument.drawingml.chart+xml"/>
  <Override PartName="/xl/charts/chart87.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12.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6.xml" ContentType="application/vnd.openxmlformats-officedocument.drawingml.chart+xml"/>
  <Override PartName="/xl/charts/chart35.xml" ContentType="application/vnd.openxmlformats-officedocument.drawingml.chart+xml"/>
  <Override PartName="/xl/charts/chart88.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33.xml" ContentType="application/vnd.openxmlformats-officedocument.drawingml.chart+xml"/>
  <Override PartName="/xl/charts/chart32.xml" ContentType="application/vnd.openxmlformats-officedocument.drawingml.chart+xml"/>
  <Override PartName="/xl/drawings/drawing12.xml" ContentType="application/vnd.openxmlformats-officedocument.drawing+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7.xml" ContentType="application/vnd.openxmlformats-officedocument.drawingml.chart+xml"/>
  <Override PartName="/xl/drawings/drawing11.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charts/chart40.xml" ContentType="application/vnd.openxmlformats-officedocument.drawingml.chart+xml"/>
  <Override PartName="/xl/charts/chart34.xml" ContentType="application/vnd.openxmlformats-officedocument.drawingml.chart+xml"/>
  <Override PartName="/xl/charts/chart70.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22.xml" ContentType="application/vnd.openxmlformats-officedocument.drawing+xml"/>
  <Override PartName="/xl/drawings/drawing19.xml" ContentType="application/vnd.openxmlformats-officedocument.drawing+xml"/>
  <Override PartName="/xl/charts/chart76.xml" ContentType="application/vnd.openxmlformats-officedocument.drawingml.chart+xml"/>
  <Override PartName="/xl/charts/chart59.xml" ContentType="application/vnd.openxmlformats-officedocument.drawingml.chart+xml"/>
  <Override PartName="/xl/charts/chart58.xml" ContentType="application/vnd.openxmlformats-officedocument.drawingml.chart+xml"/>
  <Override PartName="/xl/charts/chart79.xml" ContentType="application/vnd.openxmlformats-officedocument.drawingml.chart+xml"/>
  <Override PartName="/xl/charts/chart71.xml" ContentType="application/vnd.openxmlformats-officedocument.drawingml.chart+xml"/>
  <Override PartName="/xl/charts/chart77.xml" ContentType="application/vnd.openxmlformats-officedocument.drawingml.chart+xml"/>
  <Override PartName="/xl/drawings/drawing18.xml" ContentType="application/vnd.openxmlformats-officedocument.drawing+xml"/>
  <Override PartName="/xl/charts/chart57.xml" ContentType="application/vnd.openxmlformats-officedocument.drawingml.chart+xml"/>
  <Override PartName="/xl/charts/chart62.xml" ContentType="application/vnd.openxmlformats-officedocument.drawingml.chart+xml"/>
  <Override PartName="/xl/charts/chart41.xml" ContentType="application/vnd.openxmlformats-officedocument.drawingml.chart+xml"/>
  <Override PartName="/xl/charts/chart63.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21.xml" ContentType="application/vnd.openxmlformats-officedocument.drawing+xml"/>
  <Override PartName="/xl/charts/chart72.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75.xml" ContentType="application/vnd.openxmlformats-officedocument.drawingml.chart+xml"/>
  <Override PartName="/xl/charts/chart74.xml" ContentType="application/vnd.openxmlformats-officedocument.drawingml.chart+xml"/>
  <Override PartName="/xl/charts/chart73.xml" ContentType="application/vnd.openxmlformats-officedocument.drawingml.chart+xml"/>
  <Override PartName="/xl/drawings/drawing20.xml" ContentType="application/vnd.openxmlformats-officedocument.drawing+xml"/>
  <Override PartName="/xl/charts/chart56.xml" ContentType="application/vnd.openxmlformats-officedocument.drawingml.chart+xml"/>
  <Override PartName="/xl/charts/chart78.xml" ContentType="application/vnd.openxmlformats-officedocument.drawingml.chart+xml"/>
  <Override PartName="/xl/charts/chart55.xml" ContentType="application/vnd.openxmlformats-officedocument.drawingml.chart+xml"/>
  <Override PartName="/xl/charts/chart85.xml" ContentType="application/vnd.openxmlformats-officedocument.drawingml.chart+xml"/>
  <Override PartName="/xl/drawings/drawing16.xml" ContentType="application/vnd.openxmlformats-officedocument.drawing+xml"/>
  <Override PartName="/xl/charts/chart84.xml" ContentType="application/vnd.openxmlformats-officedocument.drawingml.chart+xml"/>
  <Override PartName="/xl/charts/chart83.xml" ContentType="application/vnd.openxmlformats-officedocument.drawingml.chart+xml"/>
  <Override PartName="/xl/charts/chart80.xml" ContentType="application/vnd.openxmlformats-officedocument.drawingml.chart+xml"/>
  <Override PartName="/xl/charts/chart48.xml" ContentType="application/vnd.openxmlformats-officedocument.drawingml.chart+xml"/>
  <Override PartName="/xl/charts/chart86.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drawings/drawing15.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9.xml" ContentType="application/vnd.openxmlformats-officedocument.drawingml.chart+xml"/>
  <Override PartName="/xl/charts/chart47.xml" ContentType="application/vnd.openxmlformats-officedocument.drawingml.chart+xml"/>
  <Override PartName="/xl/charts/chart52.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82.xml" ContentType="application/vnd.openxmlformats-officedocument.drawingml.chart+xml"/>
  <Override PartName="/xl/charts/chart50.xml" ContentType="application/vnd.openxmlformats-officedocument.drawingml.chart+xml"/>
  <Override PartName="/xl/drawings/drawing17.xml" ContentType="application/vnd.openxmlformats-officedocument.drawing+xml"/>
  <Override PartName="/xl/charts/chart5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75" windowWidth="13470" windowHeight="8055" tabRatio="696"/>
  </bookViews>
  <sheets>
    <sheet name="Titulní" sheetId="49" r:id="rId1"/>
    <sheet name="Obsah" sheetId="27" r:id="rId2"/>
    <sheet name="1" sheetId="51" r:id="rId3"/>
    <sheet name="2" sheetId="105" r:id="rId4"/>
    <sheet name="3" sheetId="7" r:id="rId5"/>
    <sheet name="4.1" sheetId="128" r:id="rId6"/>
    <sheet name="4.2" sheetId="127" r:id="rId7"/>
    <sheet name="4.3" sheetId="132" r:id="rId8"/>
    <sheet name="5.1" sheetId="53" r:id="rId9"/>
    <sheet name="5.2" sheetId="131" r:id="rId10"/>
    <sheet name="5.3" sheetId="130" r:id="rId11"/>
    <sheet name="5.4" sheetId="126" r:id="rId12"/>
    <sheet name="6" sheetId="77" r:id="rId13"/>
    <sheet name="7.1" sheetId="129" r:id="rId14"/>
    <sheet name="7.2" sheetId="57" r:id="rId15"/>
    <sheet name="8.1" sheetId="141" r:id="rId16"/>
    <sheet name="8.2" sheetId="149" r:id="rId17"/>
    <sheet name="14.2" sheetId="118" state="hidden" r:id="rId18"/>
    <sheet name="14.3" sheetId="112" state="hidden" r:id="rId19"/>
    <sheet name="14.4" sheetId="119" state="hidden" r:id="rId20"/>
    <sheet name="14.5" sheetId="113" state="hidden" r:id="rId21"/>
    <sheet name="14.6" sheetId="120" state="hidden" r:id="rId22"/>
    <sheet name="14.7" sheetId="114" state="hidden" r:id="rId23"/>
    <sheet name="14.8" sheetId="121" state="hidden" r:id="rId24"/>
    <sheet name="14.9" sheetId="115" state="hidden" r:id="rId25"/>
    <sheet name="14.10" sheetId="122" state="hidden" r:id="rId26"/>
    <sheet name="14.11" sheetId="116" state="hidden" r:id="rId27"/>
    <sheet name="14.12" sheetId="123" state="hidden" r:id="rId28"/>
    <sheet name="14.13" sheetId="117" state="hidden" r:id="rId29"/>
    <sheet name="14.14" sheetId="124" state="hidden" r:id="rId30"/>
    <sheet name="8.3" sheetId="150" r:id="rId31"/>
    <sheet name="8.4" sheetId="151" r:id="rId32"/>
    <sheet name="8.5" sheetId="152" r:id="rId33"/>
    <sheet name="8.6" sheetId="153" r:id="rId34"/>
    <sheet name="8.7" sheetId="154" r:id="rId35"/>
    <sheet name="8.8" sheetId="155" r:id="rId36"/>
    <sheet name="8.9" sheetId="156" r:id="rId37"/>
    <sheet name="8.10" sheetId="157" r:id="rId38"/>
    <sheet name="8.11" sheetId="158" r:id="rId39"/>
    <sheet name="8.12" sheetId="159" r:id="rId40"/>
    <sheet name="8.13" sheetId="160" r:id="rId41"/>
    <sheet name="8.14" sheetId="161" r:id="rId42"/>
    <sheet name="9" sheetId="146" r:id="rId43"/>
    <sheet name="10" sheetId="148" r:id="rId44"/>
  </sheets>
  <externalReferences>
    <externalReference r:id="rId45"/>
  </externalReferences>
  <definedNames>
    <definedName name="_xlnm.Print_Area" localSheetId="3">'2'!$A$1:$I$44</definedName>
    <definedName name="_xlnm.Print_Area" localSheetId="1">Obsah!$A$1:$K$37</definedName>
    <definedName name="_xlnm.Print_Area" localSheetId="0">Titulní!$A$1:$J$51</definedName>
  </definedNames>
  <calcPr calcId="145621"/>
</workbook>
</file>

<file path=xl/calcChain.xml><?xml version="1.0" encoding="utf-8"?>
<calcChain xmlns="http://schemas.openxmlformats.org/spreadsheetml/2006/main">
  <c r="I33" i="153" l="1"/>
  <c r="H33" i="153"/>
  <c r="G33" i="153"/>
  <c r="F33" i="153"/>
  <c r="E33" i="153"/>
  <c r="D33" i="153"/>
  <c r="C33" i="153"/>
  <c r="B33" i="153"/>
  <c r="I32" i="153"/>
  <c r="H32" i="153"/>
  <c r="G32" i="153"/>
  <c r="F32" i="153"/>
  <c r="E32" i="153"/>
  <c r="D32" i="153"/>
  <c r="C32" i="153"/>
  <c r="B32" i="153"/>
  <c r="I31" i="153"/>
  <c r="H31" i="153"/>
  <c r="G31" i="153"/>
  <c r="F31" i="153"/>
  <c r="E31" i="153"/>
  <c r="D31" i="153"/>
  <c r="C31" i="153"/>
  <c r="B31" i="153"/>
  <c r="I30" i="153"/>
  <c r="H30" i="153"/>
  <c r="G30" i="153"/>
  <c r="F30" i="153"/>
  <c r="E30" i="153"/>
  <c r="D30" i="153"/>
  <c r="C30" i="153"/>
  <c r="B30" i="153"/>
  <c r="I29" i="153"/>
  <c r="H29" i="153"/>
  <c r="G29" i="153"/>
  <c r="F29" i="153"/>
  <c r="E29" i="153"/>
  <c r="D29" i="153"/>
  <c r="C29" i="153"/>
  <c r="B29" i="153"/>
  <c r="I28" i="153"/>
  <c r="H28" i="153"/>
  <c r="G28" i="153"/>
  <c r="F28" i="153"/>
  <c r="E28" i="153"/>
  <c r="D28" i="153"/>
  <c r="C28" i="153"/>
  <c r="B28" i="153"/>
  <c r="I27" i="153"/>
  <c r="H27" i="153"/>
  <c r="G27" i="153"/>
  <c r="F27" i="153"/>
  <c r="E27" i="153"/>
  <c r="D27" i="153"/>
  <c r="C27" i="153"/>
  <c r="B27" i="153"/>
  <c r="I26" i="153"/>
  <c r="H26" i="153"/>
  <c r="G26" i="153"/>
  <c r="F26" i="153"/>
  <c r="E26" i="153"/>
  <c r="D26" i="153"/>
  <c r="C26" i="153"/>
  <c r="B26" i="153"/>
  <c r="I25" i="153"/>
  <c r="H25" i="153"/>
  <c r="G25" i="153"/>
  <c r="F25" i="153"/>
  <c r="E25" i="153"/>
  <c r="D25" i="153"/>
  <c r="C25" i="153"/>
  <c r="B25" i="153"/>
  <c r="I24" i="153"/>
  <c r="H24" i="153"/>
  <c r="G24" i="153"/>
  <c r="F24" i="153"/>
  <c r="E24" i="153"/>
  <c r="D24" i="153"/>
  <c r="C24" i="153"/>
  <c r="B24" i="153"/>
  <c r="I23" i="153"/>
  <c r="H23" i="153"/>
  <c r="G23" i="153"/>
  <c r="F23" i="153"/>
  <c r="E23" i="153"/>
  <c r="D23" i="153"/>
  <c r="C23" i="153"/>
  <c r="B23" i="153"/>
  <c r="I22" i="153"/>
  <c r="H22" i="153"/>
  <c r="G22" i="153"/>
  <c r="F22" i="153"/>
  <c r="E22" i="153"/>
  <c r="D22" i="153"/>
  <c r="C22" i="153"/>
  <c r="B22" i="153"/>
  <c r="I21" i="153"/>
  <c r="H21" i="153"/>
  <c r="G21" i="153"/>
  <c r="F21" i="153"/>
  <c r="E21" i="153"/>
  <c r="D21" i="153"/>
  <c r="C21" i="153"/>
  <c r="B21" i="153"/>
  <c r="I20" i="153"/>
  <c r="H20" i="153"/>
  <c r="G20" i="153"/>
  <c r="F20" i="153"/>
  <c r="E20" i="153"/>
  <c r="D20" i="153"/>
  <c r="C20" i="153"/>
  <c r="B20" i="153"/>
  <c r="I19" i="153"/>
  <c r="H19" i="153"/>
  <c r="G19" i="153"/>
  <c r="F19" i="153"/>
  <c r="E19" i="153"/>
  <c r="D19" i="153"/>
  <c r="C19" i="153"/>
  <c r="B19" i="153"/>
  <c r="I18" i="153"/>
  <c r="H18" i="153"/>
  <c r="G18" i="153"/>
  <c r="F18" i="153"/>
  <c r="E18" i="153"/>
  <c r="D18" i="153"/>
  <c r="C18" i="153"/>
  <c r="B18" i="153"/>
  <c r="I17" i="153"/>
  <c r="H17" i="153"/>
  <c r="G17" i="153"/>
  <c r="F17" i="153"/>
  <c r="E17" i="153"/>
  <c r="D17" i="153"/>
  <c r="C17" i="153"/>
  <c r="B17" i="153"/>
  <c r="I16" i="153"/>
  <c r="H16" i="153"/>
  <c r="G16" i="153"/>
  <c r="F16" i="153"/>
  <c r="E16" i="153"/>
  <c r="D16" i="153"/>
  <c r="C16" i="153"/>
  <c r="B16" i="153"/>
  <c r="I15" i="153"/>
  <c r="H15" i="153"/>
  <c r="G15" i="153"/>
  <c r="F15" i="153"/>
  <c r="E15" i="153"/>
  <c r="D15" i="153"/>
  <c r="C15" i="153"/>
  <c r="B15" i="153"/>
  <c r="I14" i="153"/>
  <c r="H14" i="153"/>
  <c r="G14" i="153"/>
  <c r="F14" i="153"/>
  <c r="E14" i="153"/>
  <c r="D14" i="153"/>
  <c r="C14" i="153"/>
  <c r="B14" i="153"/>
  <c r="I13" i="153"/>
  <c r="H13" i="153"/>
  <c r="G13" i="153"/>
  <c r="F13" i="153"/>
  <c r="E13" i="153"/>
  <c r="D13" i="153"/>
  <c r="C13" i="153"/>
  <c r="B13" i="153"/>
  <c r="I12" i="153"/>
  <c r="H12" i="153"/>
  <c r="G12" i="153"/>
  <c r="F12" i="153"/>
  <c r="E12" i="153"/>
  <c r="D12" i="153"/>
  <c r="C12" i="153"/>
  <c r="B12" i="153"/>
  <c r="I11" i="153"/>
  <c r="H11" i="153"/>
  <c r="G11" i="153"/>
  <c r="F11" i="153"/>
  <c r="E11" i="153"/>
  <c r="D11" i="153"/>
  <c r="C11" i="153"/>
  <c r="B11" i="153"/>
  <c r="I10" i="153"/>
  <c r="H10" i="153"/>
  <c r="G10" i="153"/>
  <c r="F10" i="153"/>
  <c r="E10" i="153"/>
  <c r="D10" i="153"/>
  <c r="C10" i="153"/>
  <c r="B10" i="153"/>
  <c r="I9" i="153"/>
  <c r="H9" i="153"/>
  <c r="G9" i="153"/>
  <c r="F9" i="153"/>
  <c r="E9" i="153"/>
  <c r="D9" i="153"/>
  <c r="C9" i="153"/>
  <c r="B9" i="153"/>
  <c r="I8" i="153"/>
  <c r="H8" i="153"/>
  <c r="G8" i="153"/>
  <c r="F8" i="153"/>
  <c r="E8" i="153"/>
  <c r="D8" i="153"/>
  <c r="C8" i="153"/>
  <c r="B8" i="153"/>
  <c r="I7" i="153"/>
  <c r="H7" i="153"/>
  <c r="G7" i="153"/>
  <c r="F7" i="153"/>
  <c r="E7" i="153"/>
  <c r="D7" i="153"/>
  <c r="C7" i="153"/>
  <c r="B7" i="153"/>
  <c r="I6" i="153"/>
  <c r="H6" i="153"/>
  <c r="G6" i="153"/>
  <c r="F6" i="153"/>
  <c r="E6" i="153"/>
  <c r="D6" i="153"/>
  <c r="C6" i="153"/>
  <c r="B6" i="153"/>
  <c r="H20" i="148" l="1"/>
  <c r="H9" i="148"/>
  <c r="J10" i="148" l="1"/>
  <c r="I10" i="148"/>
  <c r="H10" i="148"/>
  <c r="J21" i="148"/>
  <c r="I21" i="148"/>
  <c r="H21" i="148"/>
  <c r="E18" i="148" l="1"/>
  <c r="E16" i="148"/>
  <c r="E22" i="148"/>
  <c r="L21" i="146" l="1"/>
  <c r="I21" i="146"/>
  <c r="F21" i="146"/>
  <c r="C21" i="146"/>
  <c r="L20" i="146"/>
  <c r="I20" i="146"/>
  <c r="F20" i="146"/>
  <c r="C20" i="146"/>
  <c r="M19" i="146"/>
  <c r="L19" i="146"/>
  <c r="J19" i="146"/>
  <c r="I19" i="146"/>
  <c r="G19" i="146"/>
  <c r="F19" i="146"/>
  <c r="D19" i="146"/>
  <c r="C19" i="146"/>
  <c r="L18" i="146"/>
  <c r="I18" i="146"/>
  <c r="F18" i="146"/>
  <c r="C18" i="146"/>
  <c r="L17" i="146"/>
  <c r="I17" i="146"/>
  <c r="F17" i="146"/>
  <c r="C17" i="146"/>
  <c r="L16" i="146"/>
  <c r="I16" i="146"/>
  <c r="F16" i="146"/>
  <c r="C16" i="146"/>
  <c r="L15" i="146"/>
  <c r="I15" i="146"/>
  <c r="F15" i="146"/>
  <c r="C15" i="146"/>
  <c r="L14" i="146"/>
  <c r="I14" i="146"/>
  <c r="F14" i="146"/>
  <c r="C14" i="146"/>
  <c r="L13" i="146"/>
  <c r="I13" i="146"/>
  <c r="F13" i="146"/>
  <c r="C13" i="146"/>
  <c r="L12" i="146"/>
  <c r="I12" i="146"/>
  <c r="F12" i="146"/>
  <c r="C12" i="146"/>
  <c r="L11" i="146"/>
  <c r="I11" i="146"/>
  <c r="F11" i="146"/>
  <c r="C11" i="146"/>
  <c r="L10" i="146"/>
  <c r="I10" i="146"/>
  <c r="F10" i="146"/>
  <c r="C10" i="146"/>
  <c r="L9" i="146"/>
  <c r="I9" i="146"/>
  <c r="F9" i="146"/>
  <c r="C9" i="146"/>
  <c r="L8" i="146"/>
  <c r="I8" i="146"/>
  <c r="F8" i="146"/>
  <c r="C8" i="146"/>
  <c r="L7" i="146"/>
  <c r="I7" i="146"/>
  <c r="F7" i="146"/>
  <c r="C7" i="146"/>
  <c r="L6" i="146"/>
  <c r="I6" i="146"/>
  <c r="F6" i="146"/>
  <c r="C6" i="146"/>
  <c r="L5" i="146"/>
  <c r="I5" i="146"/>
  <c r="F5" i="146"/>
  <c r="C5" i="146"/>
  <c r="E11" i="148" l="1"/>
  <c r="E7" i="148" l="1"/>
  <c r="A23" i="7" l="1"/>
  <c r="A21" i="7" l="1"/>
  <c r="A20" i="7"/>
  <c r="A18" i="7" l="1"/>
  <c r="A22" i="7" l="1"/>
  <c r="A19" i="7" l="1"/>
  <c r="A1" i="27" l="1"/>
  <c r="I1" i="153" l="1"/>
  <c r="I1" i="158"/>
  <c r="I1" i="157"/>
  <c r="I1" i="154"/>
  <c r="I1" i="161"/>
  <c r="I1" i="160"/>
  <c r="I1" i="159"/>
  <c r="I1" i="156"/>
  <c r="I1" i="155"/>
  <c r="I1" i="152"/>
  <c r="I1" i="149"/>
  <c r="I1" i="150"/>
  <c r="I1" i="151"/>
  <c r="I1" i="141"/>
  <c r="M1" i="148"/>
  <c r="M1" i="146"/>
  <c r="M1" i="113"/>
  <c r="M1" i="117"/>
  <c r="J1" i="57"/>
  <c r="M1" i="123"/>
  <c r="P1" i="132"/>
  <c r="N1" i="131"/>
  <c r="P1" i="130"/>
  <c r="N1" i="129"/>
  <c r="N1" i="128"/>
  <c r="N1" i="127"/>
  <c r="J1" i="126"/>
  <c r="M1" i="121"/>
  <c r="M1" i="114"/>
  <c r="M1" i="120"/>
  <c r="M1" i="119"/>
  <c r="N1" i="7"/>
  <c r="M1" i="77"/>
  <c r="M1" i="115"/>
  <c r="M1" i="124"/>
  <c r="M1" i="122"/>
  <c r="I1" i="105"/>
  <c r="N1" i="53"/>
  <c r="M1" i="112"/>
  <c r="M1" i="116"/>
  <c r="M1" i="118"/>
  <c r="G14" i="146" l="1"/>
  <c r="J14" i="146"/>
  <c r="B38" i="126" l="1"/>
  <c r="B3" i="126"/>
  <c r="B21" i="126"/>
  <c r="K3" i="146" l="1"/>
  <c r="D33" i="161"/>
  <c r="B11" i="161"/>
  <c r="D13" i="152"/>
  <c r="F15" i="160"/>
  <c r="D19" i="159"/>
  <c r="B24" i="158"/>
  <c r="D27" i="157"/>
  <c r="B31" i="156"/>
  <c r="D33" i="155"/>
  <c r="B11" i="155"/>
  <c r="D13" i="154"/>
  <c r="D19" i="151"/>
  <c r="F21" i="150"/>
  <c r="B11" i="57"/>
  <c r="B9" i="57"/>
  <c r="B31" i="152"/>
  <c r="F9" i="160"/>
  <c r="D20" i="157"/>
  <c r="F14" i="161"/>
  <c r="B17" i="152"/>
  <c r="F20" i="160"/>
  <c r="B23" i="159"/>
  <c r="F28" i="158"/>
  <c r="D32" i="157"/>
  <c r="B10" i="157"/>
  <c r="D12" i="156"/>
  <c r="F14" i="155"/>
  <c r="B17" i="154"/>
  <c r="B23" i="151"/>
  <c r="D26" i="150"/>
  <c r="I8" i="57"/>
  <c r="I16" i="57"/>
  <c r="F11" i="161"/>
  <c r="B19" i="160"/>
  <c r="F30" i="157"/>
  <c r="B24" i="160"/>
  <c r="B29" i="157"/>
  <c r="D27" i="155"/>
  <c r="D13" i="151"/>
  <c r="F13" i="57"/>
  <c r="B21" i="159"/>
  <c r="D15" i="155"/>
  <c r="F24" i="150"/>
  <c r="F14" i="160"/>
  <c r="D30" i="157"/>
  <c r="B31" i="155"/>
  <c r="F9" i="154"/>
  <c r="D14" i="151"/>
  <c r="D12" i="57"/>
  <c r="B12" i="160"/>
  <c r="D23" i="155"/>
  <c r="B13" i="151"/>
  <c r="D31" i="155"/>
  <c r="G5" i="57"/>
  <c r="C12" i="57"/>
  <c r="E6" i="57"/>
  <c r="B10" i="154"/>
  <c r="F27" i="160"/>
  <c r="D30" i="156"/>
  <c r="F12" i="131"/>
  <c r="J17" i="131"/>
  <c r="C8" i="131"/>
  <c r="F14" i="127"/>
  <c r="J18" i="127"/>
  <c r="K9" i="131"/>
  <c r="C16" i="131"/>
  <c r="G11" i="131"/>
  <c r="K12" i="127"/>
  <c r="C7" i="127"/>
  <c r="B28" i="161"/>
  <c r="D30" i="152"/>
  <c r="F32" i="160"/>
  <c r="D10" i="160"/>
  <c r="B14" i="159"/>
  <c r="F18" i="158"/>
  <c r="B21" i="157"/>
  <c r="F24" i="156"/>
  <c r="B28" i="155"/>
  <c r="D30" i="154"/>
  <c r="B14" i="151"/>
  <c r="D16" i="150"/>
  <c r="D13" i="57"/>
  <c r="H6" i="57"/>
  <c r="D19" i="152"/>
  <c r="B24" i="159"/>
  <c r="F29" i="158"/>
  <c r="F31" i="161"/>
  <c r="D9" i="161"/>
  <c r="F11" i="152"/>
  <c r="D15" i="160"/>
  <c r="F17" i="159"/>
  <c r="D22" i="158"/>
  <c r="B27" i="157"/>
  <c r="D29" i="156"/>
  <c r="F31" i="155"/>
  <c r="D9" i="155"/>
  <c r="F11" i="154"/>
  <c r="F17" i="151"/>
  <c r="B20" i="150"/>
  <c r="G11" i="57"/>
  <c r="G9" i="57"/>
  <c r="F24" i="152"/>
  <c r="F31" i="159"/>
  <c r="F17" i="157"/>
  <c r="D22" i="159"/>
  <c r="B11" i="157"/>
  <c r="F15" i="155"/>
  <c r="B26" i="150"/>
  <c r="B16" i="57"/>
  <c r="D29" i="158"/>
  <c r="B19" i="154"/>
  <c r="F29" i="161"/>
  <c r="D18" i="159"/>
  <c r="B12" i="157"/>
  <c r="D19" i="155"/>
  <c r="F29" i="150"/>
  <c r="H5" i="57"/>
  <c r="B28" i="154"/>
  <c r="F16" i="150"/>
  <c r="F12" i="154"/>
  <c r="B23" i="152"/>
  <c r="D21" i="160"/>
  <c r="F10" i="160"/>
  <c r="D17" i="151"/>
  <c r="B26" i="155"/>
  <c r="F22" i="151"/>
  <c r="J13" i="131"/>
  <c r="B18" i="131"/>
  <c r="F9" i="127"/>
  <c r="J15" i="127"/>
  <c r="B11" i="127"/>
  <c r="C12" i="131"/>
  <c r="G17" i="131"/>
  <c r="K20" i="131"/>
  <c r="C14" i="127"/>
  <c r="G18" i="127"/>
  <c r="F21" i="161"/>
  <c r="B24" i="152"/>
  <c r="D27" i="160"/>
  <c r="B31" i="159"/>
  <c r="D13" i="158"/>
  <c r="F15" i="157"/>
  <c r="D19" i="156"/>
  <c r="F21" i="155"/>
  <c r="B24" i="154"/>
  <c r="B31" i="151"/>
  <c r="D33" i="150"/>
  <c r="B11" i="150"/>
  <c r="B15" i="57"/>
  <c r="D27" i="161"/>
  <c r="B32" i="160"/>
  <c r="D13" i="159"/>
  <c r="B18" i="158"/>
  <c r="D26" i="161"/>
  <c r="F28" i="152"/>
  <c r="D32" i="160"/>
  <c r="B10" i="160"/>
  <c r="D12" i="159"/>
  <c r="B17" i="158"/>
  <c r="F20" i="157"/>
  <c r="B23" i="156"/>
  <c r="D26" i="155"/>
  <c r="F28" i="154"/>
  <c r="D12" i="151"/>
  <c r="F14" i="150"/>
  <c r="I13" i="57"/>
  <c r="C6" i="57"/>
  <c r="D15" i="152"/>
  <c r="B20" i="159"/>
  <c r="D28" i="158"/>
  <c r="F16" i="161"/>
  <c r="F22" i="156"/>
  <c r="B31" i="154"/>
  <c r="D14" i="150"/>
  <c r="D32" i="161"/>
  <c r="D13" i="157"/>
  <c r="D33" i="152"/>
  <c r="D27" i="156"/>
  <c r="B32" i="154"/>
  <c r="B18" i="150"/>
  <c r="D18" i="57"/>
  <c r="D21" i="157"/>
  <c r="B16" i="160"/>
  <c r="B20" i="151"/>
  <c r="B33" i="156"/>
  <c r="D22" i="155"/>
  <c r="D26" i="157"/>
  <c r="D7" i="57"/>
  <c r="D26" i="151"/>
  <c r="I9" i="57"/>
  <c r="B15" i="131"/>
  <c r="F19" i="131"/>
  <c r="J10" i="127"/>
  <c r="B17" i="127"/>
  <c r="F20" i="127"/>
  <c r="G13" i="131"/>
  <c r="K7" i="131"/>
  <c r="C9" i="127"/>
  <c r="G15" i="127"/>
  <c r="H9" i="131"/>
  <c r="D16" i="161"/>
  <c r="F18" i="152"/>
  <c r="B21" i="160"/>
  <c r="F24" i="159"/>
  <c r="D30" i="158"/>
  <c r="F32" i="157"/>
  <c r="D10" i="157"/>
  <c r="B14" i="156"/>
  <c r="D16" i="155"/>
  <c r="F18" i="154"/>
  <c r="F24" i="151"/>
  <c r="B28" i="150"/>
  <c r="D8" i="57"/>
  <c r="D16" i="57"/>
  <c r="F15" i="161"/>
  <c r="D20" i="160"/>
  <c r="B32" i="157"/>
  <c r="B20" i="161"/>
  <c r="D22" i="152"/>
  <c r="B27" i="160"/>
  <c r="D29" i="159"/>
  <c r="F11" i="158"/>
  <c r="D15" i="157"/>
  <c r="F17" i="156"/>
  <c r="B20" i="155"/>
  <c r="D22" i="154"/>
  <c r="D29" i="151"/>
  <c r="F31" i="150"/>
  <c r="D9" i="150"/>
  <c r="G15" i="57"/>
  <c r="D22" i="161"/>
  <c r="F30" i="160"/>
  <c r="D9" i="159"/>
  <c r="F16" i="158"/>
  <c r="D20" i="152"/>
  <c r="F30" i="158"/>
  <c r="B12" i="156"/>
  <c r="D19" i="154"/>
  <c r="B24" i="151"/>
  <c r="B8" i="57"/>
  <c r="F13" i="152"/>
  <c r="F11" i="156"/>
  <c r="B21" i="151"/>
  <c r="B11" i="152"/>
  <c r="F26" i="158"/>
  <c r="F15" i="156"/>
  <c r="D20" i="154"/>
  <c r="B26" i="151"/>
  <c r="H7" i="57"/>
  <c r="F20" i="161"/>
  <c r="F19" i="156"/>
  <c r="F31" i="157"/>
  <c r="F8" i="57"/>
  <c r="F15" i="150"/>
  <c r="F28" i="155"/>
  <c r="E15" i="57"/>
  <c r="F17" i="152"/>
  <c r="B10" i="131"/>
  <c r="F16" i="131"/>
  <c r="J11" i="131"/>
  <c r="B13" i="127"/>
  <c r="F7" i="127"/>
  <c r="K8" i="127"/>
  <c r="K14" i="131"/>
  <c r="C19" i="131"/>
  <c r="G10" i="127"/>
  <c r="K16" i="127"/>
  <c r="L10" i="131"/>
  <c r="D13" i="131"/>
  <c r="H7" i="131"/>
  <c r="M8" i="131"/>
  <c r="D15" i="127"/>
  <c r="E9" i="131"/>
  <c r="B24" i="131" s="1"/>
  <c r="I17" i="127"/>
  <c r="M13" i="131"/>
  <c r="M18" i="131"/>
  <c r="L8" i="127"/>
  <c r="E19" i="131"/>
  <c r="B34" i="131" s="1"/>
  <c r="E10" i="131"/>
  <c r="B25" i="131" s="1"/>
  <c r="D20" i="161"/>
  <c r="F22" i="152"/>
  <c r="B26" i="160"/>
  <c r="F29" i="159"/>
  <c r="B12" i="158"/>
  <c r="D14" i="157"/>
  <c r="B18" i="156"/>
  <c r="D20" i="155"/>
  <c r="F22" i="154"/>
  <c r="F29" i="151"/>
  <c r="B32" i="150"/>
  <c r="F9" i="150"/>
  <c r="F15" i="57"/>
  <c r="F23" i="161"/>
  <c r="D29" i="160"/>
  <c r="F10" i="159"/>
  <c r="D15" i="158"/>
  <c r="B24" i="161"/>
  <c r="D27" i="152"/>
  <c r="B31" i="160"/>
  <c r="D33" i="159"/>
  <c r="B11" i="159"/>
  <c r="F15" i="158"/>
  <c r="D19" i="157"/>
  <c r="F21" i="156"/>
  <c r="B24" i="155"/>
  <c r="D27" i="154"/>
  <c r="D33" i="151"/>
  <c r="B11" i="151"/>
  <c r="D13" i="150"/>
  <c r="D14" i="57"/>
  <c r="D31" i="161"/>
  <c r="F12" i="152"/>
  <c r="D17" i="159"/>
  <c r="F24" i="158"/>
  <c r="D11" i="161"/>
  <c r="B20" i="156"/>
  <c r="D28" i="154"/>
  <c r="B33" i="151"/>
  <c r="F11" i="150"/>
  <c r="D15" i="161"/>
  <c r="F28" i="156"/>
  <c r="B28" i="152"/>
  <c r="F23" i="156"/>
  <c r="D29" i="154"/>
  <c r="D15" i="150"/>
  <c r="I6" i="57"/>
  <c r="F10" i="157"/>
  <c r="F19" i="159"/>
  <c r="D9" i="151"/>
  <c r="F10" i="156"/>
  <c r="B27" i="154"/>
  <c r="F9" i="157"/>
  <c r="B10" i="57"/>
  <c r="B30" i="150"/>
  <c r="B9" i="131"/>
  <c r="F15" i="131"/>
  <c r="J19" i="131"/>
  <c r="B12" i="127"/>
  <c r="F17" i="127"/>
  <c r="J20" i="127"/>
  <c r="K13" i="131"/>
  <c r="C18" i="131"/>
  <c r="G9" i="127"/>
  <c r="H14" i="131"/>
  <c r="L18" i="131"/>
  <c r="D10" i="127"/>
  <c r="H16" i="127"/>
  <c r="I15" i="131"/>
  <c r="E11" i="127"/>
  <c r="B26" i="127" s="1"/>
  <c r="E13" i="127"/>
  <c r="B28" i="127" s="1"/>
  <c r="E10" i="127"/>
  <c r="B25" i="127" s="1"/>
  <c r="M10" i="127"/>
  <c r="I10" i="127"/>
  <c r="I14" i="127"/>
  <c r="B15" i="161"/>
  <c r="D17" i="152"/>
  <c r="F19" i="160"/>
  <c r="D23" i="159"/>
  <c r="B29" i="158"/>
  <c r="D31" i="157"/>
  <c r="B9" i="157"/>
  <c r="F12" i="156"/>
  <c r="B15" i="155"/>
  <c r="D17" i="154"/>
  <c r="D23" i="151"/>
  <c r="F26" i="150"/>
  <c r="H8" i="57"/>
  <c r="H16" i="57"/>
  <c r="B13" i="161"/>
  <c r="D16" i="160"/>
  <c r="D29" i="157"/>
  <c r="F18" i="161"/>
  <c r="B21" i="152"/>
  <c r="F24" i="160"/>
  <c r="B28" i="159"/>
  <c r="F32" i="158"/>
  <c r="D10" i="158"/>
  <c r="B14" i="157"/>
  <c r="D16" i="156"/>
  <c r="F18" i="155"/>
  <c r="B21" i="154"/>
  <c r="B28" i="151"/>
  <c r="D30" i="150"/>
  <c r="B7" i="57"/>
  <c r="B5" i="57"/>
  <c r="F19" i="161"/>
  <c r="B28" i="160"/>
  <c r="B14" i="158"/>
  <c r="B15" i="152"/>
  <c r="D24" i="158"/>
  <c r="D9" i="156"/>
  <c r="F16" i="154"/>
  <c r="D21" i="151"/>
  <c r="I10" i="57"/>
  <c r="B29" i="160"/>
  <c r="D32" i="155"/>
  <c r="F15" i="151"/>
  <c r="F31" i="160"/>
  <c r="D20" i="158"/>
  <c r="B13" i="156"/>
  <c r="F17" i="154"/>
  <c r="D22" i="151"/>
  <c r="G8" i="57"/>
  <c r="F30" i="152"/>
  <c r="D14" i="156"/>
  <c r="B30" i="151"/>
  <c r="D12" i="157"/>
  <c r="D11" i="57"/>
  <c r="F14" i="151"/>
  <c r="C8" i="57"/>
  <c r="B17" i="155"/>
  <c r="C16" i="57"/>
  <c r="B26" i="159"/>
  <c r="F10" i="131"/>
  <c r="J16" i="131"/>
  <c r="B20" i="131"/>
  <c r="F13" i="127"/>
  <c r="J7" i="127"/>
  <c r="K18" i="127"/>
  <c r="C15" i="131"/>
  <c r="L15" i="131"/>
  <c r="D11" i="131"/>
  <c r="H12" i="127"/>
  <c r="L17" i="127"/>
  <c r="M19" i="131"/>
  <c r="D8" i="127"/>
  <c r="H8" i="127"/>
  <c r="I16" i="127"/>
  <c r="M20" i="127"/>
  <c r="M16" i="127"/>
  <c r="M8" i="127"/>
  <c r="B32" i="161"/>
  <c r="F9" i="161"/>
  <c r="B12" i="152"/>
  <c r="D14" i="160"/>
  <c r="B18" i="159"/>
  <c r="F22" i="158"/>
  <c r="B26" i="157"/>
  <c r="F29" i="156"/>
  <c r="B32" i="155"/>
  <c r="F9" i="155"/>
  <c r="B12" i="154"/>
  <c r="B18" i="151"/>
  <c r="D20" i="150"/>
  <c r="F11" i="57"/>
  <c r="F9" i="57"/>
  <c r="D28" i="152"/>
  <c r="B33" i="159"/>
  <c r="B19" i="157"/>
  <c r="D13" i="161"/>
  <c r="F15" i="152"/>
  <c r="D19" i="160"/>
  <c r="F21" i="159"/>
  <c r="D27" i="158"/>
  <c r="B31" i="157"/>
  <c r="D33" i="156"/>
  <c r="B11" i="156"/>
  <c r="D13" i="155"/>
  <c r="F15" i="154"/>
  <c r="F21" i="151"/>
  <c r="B24" i="150"/>
  <c r="D10" i="57"/>
  <c r="D17" i="57"/>
  <c r="B9" i="161"/>
  <c r="F17" i="160"/>
  <c r="B28" i="157"/>
  <c r="F18" i="160"/>
  <c r="F22" i="157"/>
  <c r="F23" i="155"/>
  <c r="F10" i="151"/>
  <c r="E14" i="57"/>
  <c r="D10" i="159"/>
  <c r="B10" i="155"/>
  <c r="D19" i="150"/>
  <c r="D9" i="160"/>
  <c r="B24" i="157"/>
  <c r="D28" i="155"/>
  <c r="F11" i="151"/>
  <c r="C13" i="57"/>
  <c r="D27" i="159"/>
  <c r="B18" i="155"/>
  <c r="F33" i="150"/>
  <c r="F19" i="155"/>
  <c r="E17" i="57"/>
  <c r="H15" i="57"/>
  <c r="F24" i="161"/>
  <c r="B9" i="159"/>
  <c r="F11" i="155"/>
  <c r="J12" i="131"/>
  <c r="B7" i="131"/>
  <c r="G8" i="131"/>
  <c r="J14" i="127"/>
  <c r="B19" i="127"/>
  <c r="C10" i="131"/>
  <c r="G16" i="131"/>
  <c r="D17" i="131"/>
  <c r="H20" i="131"/>
  <c r="L13" i="127"/>
  <c r="D18" i="127"/>
  <c r="E12" i="127"/>
  <c r="B27" i="127" s="1"/>
  <c r="K20" i="127"/>
  <c r="I14" i="131"/>
  <c r="M19" i="127"/>
  <c r="M14" i="131"/>
  <c r="C11" i="127"/>
  <c r="F26" i="161"/>
  <c r="B29" i="152"/>
  <c r="D31" i="160"/>
  <c r="B9" i="160"/>
  <c r="F12" i="159"/>
  <c r="D17" i="158"/>
  <c r="F19" i="157"/>
  <c r="D23" i="156"/>
  <c r="F26" i="155"/>
  <c r="B29" i="154"/>
  <c r="F12" i="151"/>
  <c r="B15" i="150"/>
  <c r="H13" i="57"/>
  <c r="D6" i="57"/>
  <c r="F16" i="152"/>
  <c r="F22" i="159"/>
  <c r="B27" i="158"/>
  <c r="D30" i="161"/>
  <c r="F32" i="152"/>
  <c r="D10" i="152"/>
  <c r="B14" i="160"/>
  <c r="D16" i="159"/>
  <c r="B21" i="158"/>
  <c r="F24" i="157"/>
  <c r="B28" i="156"/>
  <c r="D30" i="155"/>
  <c r="F32" i="154"/>
  <c r="D10" i="154"/>
  <c r="D16" i="151"/>
  <c r="F18" i="150"/>
  <c r="B12" i="57"/>
  <c r="B18" i="57"/>
  <c r="B22" i="152"/>
  <c r="B29" i="159"/>
  <c r="F33" i="161"/>
  <c r="B17" i="159"/>
  <c r="F31" i="156"/>
  <c r="B13" i="155"/>
  <c r="D22" i="150"/>
  <c r="I17" i="57"/>
  <c r="D12" i="158"/>
  <c r="F13" i="154"/>
  <c r="D23" i="161"/>
  <c r="B13" i="159"/>
  <c r="D9" i="157"/>
  <c r="F16" i="155"/>
  <c r="B27" i="150"/>
  <c r="G16" i="57"/>
  <c r="B23" i="158"/>
  <c r="F21" i="154"/>
  <c r="B9" i="149"/>
  <c r="D31" i="159"/>
  <c r="D14" i="159"/>
  <c r="F32" i="150"/>
  <c r="F29" i="154"/>
  <c r="D27" i="150"/>
  <c r="B14" i="131"/>
  <c r="F18" i="131"/>
  <c r="J9" i="127"/>
  <c r="B16" i="127"/>
  <c r="F11" i="127"/>
  <c r="G12" i="131"/>
  <c r="K17" i="131"/>
  <c r="K10" i="127"/>
  <c r="C17" i="127"/>
  <c r="D12" i="131"/>
  <c r="H17" i="131"/>
  <c r="L20" i="131"/>
  <c r="B19" i="161"/>
  <c r="D21" i="152"/>
  <c r="F23" i="160"/>
  <c r="D28" i="159"/>
  <c r="B33" i="158"/>
  <c r="F10" i="158"/>
  <c r="B13" i="157"/>
  <c r="F16" i="156"/>
  <c r="B19" i="155"/>
  <c r="D21" i="154"/>
  <c r="D28" i="151"/>
  <c r="F30" i="150"/>
  <c r="E7" i="57"/>
  <c r="E5" i="57"/>
  <c r="B21" i="161"/>
  <c r="F26" i="160"/>
  <c r="F12" i="158"/>
  <c r="F22" i="161"/>
  <c r="B26" i="152"/>
  <c r="F29" i="160"/>
  <c r="B32" i="159"/>
  <c r="F9" i="159"/>
  <c r="D14" i="158"/>
  <c r="B18" i="157"/>
  <c r="D20" i="156"/>
  <c r="F22" i="155"/>
  <c r="B26" i="154"/>
  <c r="B32" i="151"/>
  <c r="F9" i="151"/>
  <c r="B12" i="150"/>
  <c r="H14" i="57"/>
  <c r="F28" i="161"/>
  <c r="B10" i="152"/>
  <c r="F14" i="159"/>
  <c r="B22" i="158"/>
  <c r="B32" i="152"/>
  <c r="D17" i="156"/>
  <c r="F24" i="154"/>
  <c r="D30" i="151"/>
  <c r="B9" i="150"/>
  <c r="B10" i="161"/>
  <c r="D22" i="156"/>
  <c r="F32" i="151"/>
  <c r="F21" i="152"/>
  <c r="B21" i="156"/>
  <c r="F26" i="154"/>
  <c r="D31" i="151"/>
  <c r="F12" i="150"/>
  <c r="F6" i="57"/>
  <c r="D31" i="156"/>
  <c r="F23" i="150"/>
  <c r="D14" i="155"/>
  <c r="B24" i="156"/>
  <c r="I11" i="57"/>
  <c r="E10" i="57"/>
  <c r="F9" i="131"/>
  <c r="J15" i="131"/>
  <c r="B11" i="131"/>
  <c r="B27" i="159"/>
  <c r="F11" i="157"/>
  <c r="I5" i="57"/>
  <c r="B10" i="158"/>
  <c r="F30" i="159"/>
  <c r="F16" i="157"/>
  <c r="C15" i="57"/>
  <c r="G19" i="131"/>
  <c r="C13" i="127"/>
  <c r="G7" i="127"/>
  <c r="H13" i="131"/>
  <c r="L7" i="131"/>
  <c r="D9" i="127"/>
  <c r="F13" i="161"/>
  <c r="B16" i="152"/>
  <c r="D18" i="160"/>
  <c r="B22" i="159"/>
  <c r="F27" i="158"/>
  <c r="B30" i="157"/>
  <c r="F33" i="156"/>
  <c r="D11" i="156"/>
  <c r="F13" i="155"/>
  <c r="B16" i="154"/>
  <c r="B22" i="151"/>
  <c r="D24" i="150"/>
  <c r="C10" i="57"/>
  <c r="C17" i="57"/>
  <c r="D10" i="161"/>
  <c r="B15" i="160"/>
  <c r="F26" i="157"/>
  <c r="D17" i="161"/>
  <c r="F19" i="152"/>
  <c r="D23" i="160"/>
  <c r="F26" i="159"/>
  <c r="D31" i="158"/>
  <c r="B9" i="158"/>
  <c r="F12" i="157"/>
  <c r="B15" i="156"/>
  <c r="D17" i="155"/>
  <c r="F19" i="154"/>
  <c r="F26" i="151"/>
  <c r="B29" i="150"/>
  <c r="F7" i="57"/>
  <c r="F5" i="57"/>
  <c r="B17" i="161"/>
  <c r="D24" i="160"/>
  <c r="D11" i="158"/>
  <c r="F9" i="152"/>
  <c r="B19" i="158"/>
  <c r="F32" i="155"/>
  <c r="B14" i="154"/>
  <c r="F18" i="151"/>
  <c r="H11" i="57"/>
  <c r="D17" i="160"/>
  <c r="B27" i="155"/>
  <c r="D10" i="151"/>
  <c r="D26" i="160"/>
  <c r="B15" i="158"/>
  <c r="D10" i="156"/>
  <c r="B15" i="154"/>
  <c r="F19" i="151"/>
  <c r="F10" i="57"/>
  <c r="D24" i="152"/>
  <c r="B9" i="156"/>
  <c r="F23" i="151"/>
  <c r="F27" i="156"/>
  <c r="B13" i="57"/>
  <c r="D18" i="150"/>
  <c r="H12" i="57"/>
  <c r="D32" i="154"/>
  <c r="H18" i="57"/>
  <c r="D33" i="158"/>
  <c r="J10" i="131"/>
  <c r="B17" i="131"/>
  <c r="F20" i="131"/>
  <c r="F17" i="161"/>
  <c r="D15" i="156"/>
  <c r="B27" i="151"/>
  <c r="D18" i="161"/>
  <c r="D21" i="161"/>
  <c r="B19" i="156"/>
  <c r="F30" i="151"/>
  <c r="B26" i="161"/>
  <c r="K11" i="131"/>
  <c r="G14" i="127"/>
  <c r="C19" i="127"/>
  <c r="L14" i="131"/>
  <c r="D19" i="131"/>
  <c r="H10" i="127"/>
  <c r="F30" i="161"/>
  <c r="B33" i="152"/>
  <c r="F10" i="152"/>
  <c r="B13" i="160"/>
  <c r="F16" i="159"/>
  <c r="D21" i="158"/>
  <c r="F23" i="157"/>
  <c r="D28" i="156"/>
  <c r="F30" i="155"/>
  <c r="B33" i="154"/>
  <c r="F10" i="154"/>
  <c r="F16" i="151"/>
  <c r="B19" i="150"/>
  <c r="E12" i="57"/>
  <c r="E18" i="57"/>
  <c r="B27" i="152"/>
  <c r="D30" i="159"/>
  <c r="D16" i="157"/>
  <c r="B12" i="161"/>
  <c r="D14" i="152"/>
  <c r="B18" i="160"/>
  <c r="D20" i="159"/>
  <c r="B26" i="158"/>
  <c r="F29" i="157"/>
  <c r="B32" i="156"/>
  <c r="F9" i="156"/>
  <c r="B12" i="155"/>
  <c r="D14" i="154"/>
  <c r="D20" i="151"/>
  <c r="F22" i="150"/>
  <c r="H10" i="57"/>
  <c r="H17" i="57"/>
  <c r="D32" i="152"/>
  <c r="F13" i="160"/>
  <c r="D24" i="157"/>
  <c r="D13" i="160"/>
  <c r="D17" i="157"/>
  <c r="B21" i="155"/>
  <c r="D31" i="150"/>
  <c r="D15" i="57"/>
  <c r="F30" i="154"/>
  <c r="B14" i="150"/>
  <c r="B30" i="159"/>
  <c r="F18" i="157"/>
  <c r="F24" i="155"/>
  <c r="B9" i="151"/>
  <c r="B14" i="57"/>
  <c r="F15" i="159"/>
  <c r="F12" i="155"/>
  <c r="D28" i="150"/>
  <c r="B9" i="155"/>
  <c r="C18" i="57"/>
  <c r="D9" i="57"/>
  <c r="D29" i="152"/>
  <c r="B20" i="157"/>
  <c r="D15" i="154"/>
  <c r="B13" i="131"/>
  <c r="F7" i="131"/>
  <c r="K8" i="131"/>
  <c r="B20" i="152"/>
  <c r="F31" i="158"/>
  <c r="F17" i="155"/>
  <c r="D29" i="150"/>
  <c r="B23" i="160"/>
  <c r="F23" i="152"/>
  <c r="D21" i="155"/>
  <c r="B33" i="150"/>
  <c r="D8" i="131"/>
  <c r="K15" i="127"/>
  <c r="L9" i="131"/>
  <c r="D16" i="131"/>
  <c r="H11" i="131"/>
  <c r="L12" i="127"/>
  <c r="D24" i="161"/>
  <c r="F27" i="152"/>
  <c r="B30" i="160"/>
  <c r="F33" i="159"/>
  <c r="D11" i="159"/>
  <c r="B16" i="158"/>
  <c r="D18" i="157"/>
  <c r="B22" i="156"/>
  <c r="D24" i="155"/>
  <c r="F27" i="154"/>
  <c r="F33" i="151"/>
  <c r="D11" i="151"/>
  <c r="F13" i="150"/>
  <c r="C14" i="57"/>
  <c r="F32" i="161"/>
  <c r="B14" i="152"/>
  <c r="F18" i="159"/>
  <c r="D23" i="158"/>
  <c r="B29" i="161"/>
  <c r="D31" i="152"/>
  <c r="B9" i="152"/>
  <c r="F12" i="160"/>
  <c r="B15" i="159"/>
  <c r="F19" i="158"/>
  <c r="D23" i="157"/>
  <c r="F26" i="156"/>
  <c r="B29" i="155"/>
  <c r="D31" i="154"/>
  <c r="B9" i="154"/>
  <c r="B15" i="151"/>
  <c r="D17" i="150"/>
  <c r="F12" i="57"/>
  <c r="F18" i="57"/>
  <c r="F20" i="152"/>
  <c r="D26" i="159"/>
  <c r="F33" i="158"/>
  <c r="D28" i="161"/>
  <c r="F11" i="159"/>
  <c r="B29" i="156"/>
  <c r="D10" i="155"/>
  <c r="F19" i="150"/>
  <c r="H9" i="57"/>
  <c r="F27" i="157"/>
  <c r="B18" i="161"/>
  <c r="F32" i="156"/>
  <c r="B14" i="155"/>
  <c r="D23" i="150"/>
  <c r="F17" i="57"/>
  <c r="F17" i="158"/>
  <c r="D16" i="154"/>
  <c r="B31" i="161"/>
  <c r="B15" i="157"/>
  <c r="B21" i="150"/>
  <c r="F14" i="57"/>
  <c r="F14" i="131"/>
  <c r="J18" i="131"/>
  <c r="D22" i="160"/>
  <c r="D9" i="158"/>
  <c r="B20" i="154"/>
  <c r="I7" i="57"/>
  <c r="D28" i="160"/>
  <c r="B13" i="158"/>
  <c r="F23" i="154"/>
  <c r="F10" i="150"/>
  <c r="D33" i="160"/>
  <c r="C7" i="57"/>
  <c r="D16" i="152"/>
  <c r="F28" i="151"/>
  <c r="B12" i="151"/>
  <c r="J9" i="131"/>
  <c r="B14" i="127"/>
  <c r="G9" i="131"/>
  <c r="C11" i="131"/>
  <c r="K17" i="127"/>
  <c r="D7" i="131"/>
  <c r="H14" i="127"/>
  <c r="E14" i="131"/>
  <c r="B29" i="131" s="1"/>
  <c r="I8" i="127"/>
  <c r="E17" i="131"/>
  <c r="B32" i="131" s="1"/>
  <c r="M11" i="131"/>
  <c r="E7" i="127"/>
  <c r="M10" i="7"/>
  <c r="M20" i="7" s="1"/>
  <c r="G9" i="129"/>
  <c r="E11" i="129"/>
  <c r="F12" i="129"/>
  <c r="C12" i="129"/>
  <c r="D12" i="7"/>
  <c r="D21" i="7" s="1"/>
  <c r="F13" i="129"/>
  <c r="C17" i="53"/>
  <c r="D16" i="53"/>
  <c r="M18" i="53"/>
  <c r="H12" i="77"/>
  <c r="M11" i="77"/>
  <c r="L11" i="129"/>
  <c r="B14" i="53"/>
  <c r="G13" i="53"/>
  <c r="E12" i="53"/>
  <c r="B30" i="53" s="1"/>
  <c r="C16" i="77"/>
  <c r="D11" i="77"/>
  <c r="J16" i="77"/>
  <c r="J9" i="53"/>
  <c r="H18" i="53"/>
  <c r="L14" i="77"/>
  <c r="F16" i="53"/>
  <c r="I16" i="53"/>
  <c r="G8" i="77"/>
  <c r="K18" i="53"/>
  <c r="E21" i="53"/>
  <c r="B39" i="53" s="1"/>
  <c r="H8" i="77"/>
  <c r="K15" i="53"/>
  <c r="C17" i="77"/>
  <c r="J19" i="77"/>
  <c r="G10" i="132"/>
  <c r="B7" i="132"/>
  <c r="B19" i="132"/>
  <c r="D28" i="149"/>
  <c r="H12" i="132"/>
  <c r="D13" i="132"/>
  <c r="B5" i="132"/>
  <c r="E12" i="132"/>
  <c r="B20" i="149"/>
  <c r="D7" i="132"/>
  <c r="F10" i="132"/>
  <c r="C11" i="130"/>
  <c r="N7" i="130"/>
  <c r="F6" i="130"/>
  <c r="F17" i="130"/>
  <c r="H18" i="132"/>
  <c r="J14" i="132"/>
  <c r="F19" i="130"/>
  <c r="O9" i="130"/>
  <c r="B6" i="130"/>
  <c r="L6" i="130"/>
  <c r="F9" i="149"/>
  <c r="B13" i="130"/>
  <c r="B32" i="149"/>
  <c r="E9" i="132"/>
  <c r="F28" i="149"/>
  <c r="M15" i="130"/>
  <c r="C9" i="132"/>
  <c r="E14" i="130"/>
  <c r="F33" i="149"/>
  <c r="L19" i="132"/>
  <c r="E6" i="130"/>
  <c r="B11" i="149"/>
  <c r="F9" i="130"/>
  <c r="F18" i="156"/>
  <c r="C7" i="131"/>
  <c r="E8" i="131"/>
  <c r="B23" i="131" s="1"/>
  <c r="H20" i="127"/>
  <c r="L10" i="129"/>
  <c r="E14" i="129"/>
  <c r="K14" i="53"/>
  <c r="L11" i="77"/>
  <c r="K20" i="53"/>
  <c r="F12" i="77"/>
  <c r="E18" i="53"/>
  <c r="B36" i="53" s="1"/>
  <c r="K12" i="53"/>
  <c r="M12" i="53"/>
  <c r="C11" i="53"/>
  <c r="I16" i="77"/>
  <c r="O7" i="132"/>
  <c r="D21" i="149"/>
  <c r="N15" i="132"/>
  <c r="E17" i="132"/>
  <c r="J11" i="130"/>
  <c r="K5" i="132"/>
  <c r="O6" i="130"/>
  <c r="G16" i="130"/>
  <c r="G9" i="132"/>
  <c r="E20" i="132"/>
  <c r="E13" i="130"/>
  <c r="H8" i="130"/>
  <c r="B27" i="149"/>
  <c r="F20" i="159"/>
  <c r="D32" i="156"/>
  <c r="G17" i="57"/>
  <c r="B23" i="157"/>
  <c r="D24" i="159"/>
  <c r="D11" i="157"/>
  <c r="E16" i="57"/>
  <c r="D33" i="157"/>
  <c r="D11" i="154"/>
  <c r="F20" i="155"/>
  <c r="F33" i="155"/>
  <c r="F22" i="160"/>
  <c r="I14" i="57"/>
  <c r="D19" i="161"/>
  <c r="J20" i="131"/>
  <c r="F19" i="127"/>
  <c r="K16" i="131"/>
  <c r="G13" i="127"/>
  <c r="L13" i="131"/>
  <c r="H9" i="127"/>
  <c r="H7" i="127"/>
  <c r="E16" i="127"/>
  <c r="B31" i="127" s="1"/>
  <c r="E17" i="127"/>
  <c r="B32" i="127" s="1"/>
  <c r="E18" i="127"/>
  <c r="B33" i="127" s="1"/>
  <c r="M7" i="131"/>
  <c r="I7" i="127"/>
  <c r="H11" i="129"/>
  <c r="C10" i="7"/>
  <c r="C20" i="7" s="1"/>
  <c r="D8" i="129"/>
  <c r="M12" i="129"/>
  <c r="B8" i="7"/>
  <c r="G13" i="129"/>
  <c r="F17" i="53"/>
  <c r="G21" i="53"/>
  <c r="I18" i="53"/>
  <c r="G18" i="77"/>
  <c r="B34" i="77" s="1"/>
  <c r="I9" i="77"/>
  <c r="J15" i="77"/>
  <c r="J10" i="129"/>
  <c r="C16" i="53"/>
  <c r="H15" i="53"/>
  <c r="I17" i="53"/>
  <c r="L10" i="77"/>
  <c r="I19" i="77"/>
  <c r="B12" i="159"/>
  <c r="F14" i="156"/>
  <c r="B19" i="152"/>
  <c r="B32" i="158"/>
  <c r="B10" i="150"/>
  <c r="B28" i="158"/>
  <c r="D13" i="156"/>
  <c r="B16" i="131"/>
  <c r="J16" i="127"/>
  <c r="C13" i="131"/>
  <c r="L8" i="131"/>
  <c r="D9" i="131"/>
  <c r="L19" i="131"/>
  <c r="D16" i="127"/>
  <c r="E20" i="131"/>
  <c r="B35" i="131" s="1"/>
  <c r="L20" i="127"/>
  <c r="B8" i="131"/>
  <c r="M9" i="131"/>
  <c r="M11" i="127"/>
  <c r="I10" i="129"/>
  <c r="F10" i="129"/>
  <c r="L14" i="129"/>
  <c r="B7" i="129"/>
  <c r="J8" i="129"/>
  <c r="I11" i="129"/>
  <c r="B8" i="53"/>
  <c r="F8" i="7"/>
  <c r="F19" i="7" s="1"/>
  <c r="G9" i="53"/>
  <c r="H21" i="53"/>
  <c r="K12" i="77"/>
  <c r="L17" i="77"/>
  <c r="F13" i="77"/>
  <c r="F19" i="53"/>
  <c r="L8" i="53"/>
  <c r="E22" i="53"/>
  <c r="B40" i="53" s="1"/>
  <c r="G11" i="77"/>
  <c r="B27" i="77" s="1"/>
  <c r="I12" i="77"/>
  <c r="I8" i="77"/>
  <c r="F18" i="53"/>
  <c r="I20" i="53"/>
  <c r="I10" i="77"/>
  <c r="K17" i="53"/>
  <c r="I19" i="53"/>
  <c r="I20" i="77"/>
  <c r="G20" i="53"/>
  <c r="C18" i="77"/>
  <c r="F14" i="77"/>
  <c r="D15" i="53"/>
  <c r="H10" i="77"/>
  <c r="N5" i="132"/>
  <c r="D16" i="132"/>
  <c r="N14" i="132"/>
  <c r="F17" i="132"/>
  <c r="B14" i="149"/>
  <c r="I9" i="132"/>
  <c r="N6" i="132"/>
  <c r="C14" i="132"/>
  <c r="I10" i="132"/>
  <c r="F11" i="149"/>
  <c r="E16" i="132"/>
  <c r="L6" i="132"/>
  <c r="D14" i="130"/>
  <c r="K18" i="130"/>
  <c r="J17" i="130"/>
  <c r="D10" i="130"/>
  <c r="M17" i="132"/>
  <c r="D26" i="149"/>
  <c r="O12" i="130"/>
  <c r="D5" i="130"/>
  <c r="E18" i="130"/>
  <c r="L17" i="132"/>
  <c r="O15" i="130"/>
  <c r="C15" i="130"/>
  <c r="J8" i="130"/>
  <c r="J11" i="132"/>
  <c r="K14" i="130"/>
  <c r="L12" i="130"/>
  <c r="H11" i="132"/>
  <c r="O7" i="130"/>
  <c r="E7" i="130"/>
  <c r="I16" i="130"/>
  <c r="M12" i="130"/>
  <c r="F8" i="130"/>
  <c r="C12" i="127"/>
  <c r="L15" i="127"/>
  <c r="G11" i="127"/>
  <c r="D14" i="129"/>
  <c r="J13" i="129"/>
  <c r="M8" i="7"/>
  <c r="M19" i="7" s="1"/>
  <c r="L14" i="53"/>
  <c r="M18" i="77"/>
  <c r="D18" i="53"/>
  <c r="F7" i="77"/>
  <c r="E11" i="77"/>
  <c r="I11" i="53"/>
  <c r="L9" i="77"/>
  <c r="H12" i="53"/>
  <c r="J13" i="132"/>
  <c r="K6" i="132"/>
  <c r="L8" i="132"/>
  <c r="E8" i="132"/>
  <c r="H11" i="130"/>
  <c r="L8" i="130"/>
  <c r="L11" i="132"/>
  <c r="E19" i="130"/>
  <c r="G12" i="130"/>
  <c r="B17" i="130"/>
  <c r="M5" i="130"/>
  <c r="N15" i="130"/>
  <c r="F20" i="130"/>
  <c r="B13" i="132"/>
  <c r="D12" i="161"/>
  <c r="B10" i="156"/>
  <c r="F20" i="151"/>
  <c r="F33" i="152"/>
  <c r="B16" i="161"/>
  <c r="F13" i="156"/>
  <c r="D24" i="151"/>
  <c r="D14" i="161"/>
  <c r="D30" i="160"/>
  <c r="B16" i="151"/>
  <c r="B31" i="150"/>
  <c r="D12" i="154"/>
  <c r="F29" i="155"/>
  <c r="G7" i="57"/>
  <c r="B11" i="158"/>
  <c r="F12" i="127"/>
  <c r="C8" i="127"/>
  <c r="G18" i="131"/>
  <c r="C16" i="127"/>
  <c r="H16" i="131"/>
  <c r="D13" i="127"/>
  <c r="D19" i="127"/>
  <c r="K11" i="127"/>
  <c r="M10" i="131"/>
  <c r="E8" i="127"/>
  <c r="B23" i="127" s="1"/>
  <c r="M12" i="127"/>
  <c r="K10" i="7"/>
  <c r="K13" i="129"/>
  <c r="F10" i="7"/>
  <c r="F20" i="7" s="1"/>
  <c r="G10" i="129"/>
  <c r="D11" i="129"/>
  <c r="B10" i="53"/>
  <c r="F7" i="129"/>
  <c r="D13" i="129"/>
  <c r="J22" i="53"/>
  <c r="D12" i="53"/>
  <c r="M10" i="53"/>
  <c r="I18" i="77"/>
  <c r="M15" i="77"/>
  <c r="J10" i="7"/>
  <c r="J20" i="7" s="1"/>
  <c r="I8" i="7"/>
  <c r="I19" i="7" s="1"/>
  <c r="K8" i="53"/>
  <c r="L20" i="53"/>
  <c r="C12" i="77"/>
  <c r="D17" i="77"/>
  <c r="B8" i="77"/>
  <c r="K8" i="7"/>
  <c r="H10" i="53"/>
  <c r="F8" i="77"/>
  <c r="J20" i="77"/>
  <c r="D19" i="53"/>
  <c r="H15" i="77"/>
  <c r="J19" i="53"/>
  <c r="M22" i="53"/>
  <c r="D19" i="158"/>
  <c r="B22" i="154"/>
  <c r="B17" i="156"/>
  <c r="D18" i="156"/>
  <c r="B27" i="161"/>
  <c r="B13" i="150"/>
  <c r="G13" i="57"/>
  <c r="F11" i="131"/>
  <c r="F18" i="127"/>
  <c r="K15" i="131"/>
  <c r="G12" i="127"/>
  <c r="L12" i="131"/>
  <c r="I8" i="131"/>
  <c r="D7" i="127"/>
  <c r="M14" i="127"/>
  <c r="F8" i="131"/>
  <c r="M17" i="127"/>
  <c r="I17" i="131"/>
  <c r="I9" i="127"/>
  <c r="L12" i="129"/>
  <c r="B10" i="7"/>
  <c r="H9" i="129"/>
  <c r="L12" i="7"/>
  <c r="L21" i="7" s="1"/>
  <c r="D7" i="129"/>
  <c r="F13" i="53"/>
  <c r="B16" i="53"/>
  <c r="C18" i="53"/>
  <c r="M15" i="53"/>
  <c r="C7" i="77"/>
  <c r="C8" i="77"/>
  <c r="F9" i="77"/>
  <c r="G7" i="129"/>
  <c r="K13" i="53"/>
  <c r="D14" i="53"/>
  <c r="M14" i="53"/>
  <c r="H9" i="77"/>
  <c r="I7" i="77"/>
  <c r="H14" i="129"/>
  <c r="C21" i="53"/>
  <c r="M7" i="53"/>
  <c r="J13" i="77"/>
  <c r="C19" i="53"/>
  <c r="G7" i="77"/>
  <c r="B23" i="77" s="1"/>
  <c r="J10" i="77"/>
  <c r="D17" i="53"/>
  <c r="H13" i="77"/>
  <c r="B15" i="53"/>
  <c r="M13" i="53"/>
  <c r="D20" i="77"/>
  <c r="M7" i="132"/>
  <c r="J18" i="132"/>
  <c r="E15" i="132"/>
  <c r="B9" i="132"/>
  <c r="B17" i="149"/>
  <c r="E14" i="132"/>
  <c r="K7" i="132"/>
  <c r="D15" i="132"/>
  <c r="B29" i="149"/>
  <c r="O6" i="132"/>
  <c r="K10" i="132"/>
  <c r="D20" i="149"/>
  <c r="M20" i="130"/>
  <c r="I6" i="130"/>
  <c r="J20" i="130"/>
  <c r="B16" i="132"/>
  <c r="D17" i="132"/>
  <c r="D22" i="149"/>
  <c r="F5" i="130"/>
  <c r="K13" i="130"/>
  <c r="O5" i="130"/>
  <c r="O10" i="132"/>
  <c r="J16" i="130"/>
  <c r="L16" i="130"/>
  <c r="I10" i="130"/>
  <c r="N17" i="132"/>
  <c r="H14" i="130"/>
  <c r="M9" i="130"/>
  <c r="F15" i="132"/>
  <c r="G15" i="130"/>
  <c r="H5" i="130"/>
  <c r="K20" i="130"/>
  <c r="I8" i="130"/>
  <c r="M14" i="132"/>
  <c r="F20" i="150"/>
  <c r="B19" i="131"/>
  <c r="H12" i="131"/>
  <c r="M12" i="131"/>
  <c r="M20" i="131"/>
  <c r="J11" i="129"/>
  <c r="K14" i="129"/>
  <c r="E12" i="7"/>
  <c r="I7" i="53"/>
  <c r="J14" i="77"/>
  <c r="C19" i="77"/>
  <c r="K16" i="53"/>
  <c r="J13" i="53"/>
  <c r="L19" i="77"/>
  <c r="B7" i="77"/>
  <c r="E11" i="53"/>
  <c r="B29" i="53" s="1"/>
  <c r="H15" i="132"/>
  <c r="F19" i="149"/>
  <c r="D12" i="132"/>
  <c r="D10" i="149"/>
  <c r="M8" i="130"/>
  <c r="M10" i="130"/>
  <c r="B31" i="149"/>
  <c r="G6" i="130"/>
  <c r="D9" i="130"/>
  <c r="B15" i="130"/>
  <c r="J16" i="132"/>
  <c r="J13" i="130"/>
  <c r="I5" i="130"/>
  <c r="J6" i="130"/>
  <c r="F14" i="152"/>
  <c r="D26" i="158"/>
  <c r="D12" i="155"/>
  <c r="B23" i="150"/>
  <c r="D12" i="160"/>
  <c r="D18" i="152"/>
  <c r="B30" i="158"/>
  <c r="B16" i="155"/>
  <c r="F27" i="150"/>
  <c r="F21" i="160"/>
  <c r="F13" i="158"/>
  <c r="G12" i="57"/>
  <c r="B20" i="160"/>
  <c r="B17" i="151"/>
  <c r="D18" i="151"/>
  <c r="D5" i="57"/>
  <c r="D4" i="57" s="1"/>
  <c r="B12" i="131"/>
  <c r="B15" i="127"/>
  <c r="G10" i="131"/>
  <c r="C20" i="131"/>
  <c r="K7" i="127"/>
  <c r="D18" i="131"/>
  <c r="L14" i="127"/>
  <c r="M16" i="131"/>
  <c r="B8" i="127"/>
  <c r="I7" i="131"/>
  <c r="M15" i="127"/>
  <c r="I18" i="127"/>
  <c r="I14" i="129"/>
  <c r="F14" i="129"/>
  <c r="F26" i="152"/>
  <c r="F27" i="151"/>
  <c r="D27" i="151"/>
  <c r="B23" i="154"/>
  <c r="B26" i="156"/>
  <c r="B18" i="154"/>
  <c r="F16" i="57"/>
  <c r="F10" i="127"/>
  <c r="B20" i="127"/>
  <c r="G7" i="131"/>
  <c r="C15" i="127"/>
  <c r="H15" i="131"/>
  <c r="D12" i="127"/>
  <c r="L18" i="127"/>
  <c r="L19" i="127"/>
  <c r="I9" i="131"/>
  <c r="E20" i="127"/>
  <c r="B35" i="127" s="1"/>
  <c r="E9" i="127"/>
  <c r="B24" i="127" s="1"/>
  <c r="H7" i="129"/>
  <c r="E10" i="7"/>
  <c r="K11" i="129"/>
  <c r="L13" i="129"/>
  <c r="J8" i="53"/>
  <c r="B10" i="129"/>
  <c r="I9" i="129"/>
  <c r="F21" i="53"/>
  <c r="L10" i="53"/>
  <c r="E9" i="53"/>
  <c r="B27" i="53" s="1"/>
  <c r="J8" i="77"/>
  <c r="I14" i="77"/>
  <c r="G10" i="7"/>
  <c r="G20" i="7" s="1"/>
  <c r="D8" i="7"/>
  <c r="D19" i="7" s="1"/>
  <c r="K22" i="53"/>
  <c r="H19" i="53"/>
  <c r="K9" i="77"/>
  <c r="L15" i="77"/>
  <c r="J17" i="77"/>
  <c r="F9" i="129"/>
  <c r="K7" i="53"/>
  <c r="G19" i="77"/>
  <c r="J18" i="77"/>
  <c r="H16" i="53"/>
  <c r="L12" i="77"/>
  <c r="B17" i="53"/>
  <c r="M17" i="53"/>
  <c r="E9" i="77"/>
  <c r="G15" i="53"/>
  <c r="M16" i="53"/>
  <c r="E19" i="77"/>
  <c r="M19" i="132"/>
  <c r="O11" i="132"/>
  <c r="G19" i="132"/>
  <c r="B26" i="149"/>
  <c r="K14" i="132"/>
  <c r="J5" i="132"/>
  <c r="G13" i="132"/>
  <c r="D20" i="132"/>
  <c r="F22" i="149"/>
  <c r="L5" i="132"/>
  <c r="F12" i="132"/>
  <c r="B22" i="149"/>
  <c r="L15" i="130"/>
  <c r="G19" i="130"/>
  <c r="B5" i="130"/>
  <c r="H5" i="132"/>
  <c r="G7" i="132"/>
  <c r="I9" i="130"/>
  <c r="J9" i="130"/>
  <c r="C18" i="130"/>
  <c r="O18" i="130"/>
  <c r="N12" i="132"/>
  <c r="D19" i="130"/>
  <c r="N17" i="130"/>
  <c r="G8" i="130"/>
  <c r="K16" i="132"/>
  <c r="O14" i="130"/>
  <c r="F14" i="130"/>
  <c r="F26" i="149"/>
  <c r="D13" i="130"/>
  <c r="M14" i="130"/>
  <c r="E13" i="132"/>
  <c r="N16" i="130"/>
  <c r="N11" i="132"/>
  <c r="D12" i="152"/>
  <c r="B18" i="127"/>
  <c r="L17" i="131"/>
  <c r="I20" i="127"/>
  <c r="I19" i="131"/>
  <c r="L10" i="7"/>
  <c r="L20" i="7" s="1"/>
  <c r="B12" i="7"/>
  <c r="B20" i="53"/>
  <c r="C20" i="77"/>
  <c r="C14" i="129"/>
  <c r="L18" i="77"/>
  <c r="E15" i="53"/>
  <c r="B33" i="53" s="1"/>
  <c r="C13" i="53"/>
  <c r="G14" i="53"/>
  <c r="B11" i="53"/>
  <c r="M19" i="77"/>
  <c r="I15" i="132"/>
  <c r="D18" i="149"/>
  <c r="K12" i="132"/>
  <c r="H10" i="132"/>
  <c r="H13" i="130"/>
  <c r="E19" i="132"/>
  <c r="D24" i="149"/>
  <c r="C17" i="130"/>
  <c r="C5" i="132"/>
  <c r="E5" i="130"/>
  <c r="O9" i="132"/>
  <c r="I12" i="132"/>
  <c r="D12" i="149"/>
  <c r="B17" i="160"/>
  <c r="F28" i="157"/>
  <c r="F14" i="154"/>
  <c r="G10" i="57"/>
  <c r="B22" i="160"/>
  <c r="F33" i="157"/>
  <c r="D18" i="154"/>
  <c r="E8" i="57"/>
  <c r="B30" i="155"/>
  <c r="F32" i="159"/>
  <c r="F9" i="158"/>
  <c r="E11" i="57"/>
  <c r="B16" i="156"/>
  <c r="F20" i="154"/>
  <c r="F17" i="131"/>
  <c r="J17" i="127"/>
  <c r="C14" i="131"/>
  <c r="K9" i="127"/>
  <c r="D10" i="131"/>
  <c r="L11" i="131"/>
  <c r="L16" i="127"/>
  <c r="J8" i="131"/>
  <c r="F8" i="127"/>
  <c r="I12" i="127"/>
  <c r="E12" i="131"/>
  <c r="B27" i="131" s="1"/>
  <c r="G20" i="127"/>
  <c r="E9" i="129"/>
  <c r="B9" i="129"/>
  <c r="H13" i="129"/>
  <c r="K7" i="129"/>
  <c r="G8" i="129"/>
  <c r="M8" i="129"/>
  <c r="F9" i="53"/>
  <c r="F10" i="53"/>
  <c r="K10" i="53"/>
  <c r="L22" i="53"/>
  <c r="C14" i="77"/>
  <c r="D18" i="77"/>
  <c r="M8" i="77"/>
  <c r="E12" i="129"/>
  <c r="J20" i="53"/>
  <c r="D10" i="53"/>
  <c r="I8" i="53"/>
  <c r="K20" i="77"/>
  <c r="M13" i="77"/>
  <c r="B19" i="77"/>
  <c r="B21" i="53"/>
  <c r="M8" i="53"/>
  <c r="E14" i="77"/>
  <c r="G22" i="53"/>
  <c r="G9" i="77"/>
  <c r="B25" i="77" s="1"/>
  <c r="F16" i="77"/>
  <c r="D9" i="53"/>
  <c r="K11" i="77"/>
  <c r="M9" i="129"/>
  <c r="H8" i="7"/>
  <c r="M21" i="53"/>
  <c r="F15" i="53"/>
  <c r="H20" i="77"/>
  <c r="C9" i="53"/>
  <c r="J9" i="77"/>
  <c r="C11" i="77"/>
  <c r="L19" i="53"/>
  <c r="B18" i="77"/>
  <c r="C22" i="53"/>
  <c r="K18" i="77"/>
  <c r="B17" i="77"/>
  <c r="K17" i="132"/>
  <c r="K15" i="132"/>
  <c r="M5" i="132"/>
  <c r="F18" i="149"/>
  <c r="G6" i="132"/>
  <c r="O5" i="132"/>
  <c r="C17" i="132"/>
  <c r="C6" i="132"/>
  <c r="D13" i="149"/>
  <c r="N19" i="132"/>
  <c r="N8" i="132"/>
  <c r="I13" i="130"/>
  <c r="L10" i="130"/>
  <c r="H19" i="130"/>
  <c r="D11" i="130"/>
  <c r="F7" i="132"/>
  <c r="C16" i="132"/>
  <c r="I17" i="130"/>
  <c r="N18" i="130"/>
  <c r="H6" i="130"/>
  <c r="G12" i="132"/>
  <c r="F24" i="149"/>
  <c r="O16" i="130"/>
  <c r="F17" i="149"/>
  <c r="H9" i="132"/>
  <c r="B12" i="149"/>
  <c r="N11" i="130"/>
  <c r="B6" i="132"/>
  <c r="O10" i="130"/>
  <c r="H9" i="130"/>
  <c r="G10" i="130"/>
  <c r="F21" i="158"/>
  <c r="G15" i="131"/>
  <c r="D14" i="127"/>
  <c r="I20" i="131"/>
  <c r="C11" i="129"/>
  <c r="J12" i="7"/>
  <c r="J21" i="7" s="1"/>
  <c r="C15" i="53"/>
  <c r="K16" i="77"/>
  <c r="G11" i="53"/>
  <c r="E10" i="77"/>
  <c r="K17" i="77"/>
  <c r="F14" i="53"/>
  <c r="D29" i="161"/>
  <c r="D15" i="159"/>
  <c r="B27" i="156"/>
  <c r="I18" i="57"/>
  <c r="B33" i="161"/>
  <c r="B19" i="159"/>
  <c r="F30" i="156"/>
  <c r="C9" i="57"/>
  <c r="F21" i="157"/>
  <c r="D24" i="154"/>
  <c r="B22" i="155"/>
  <c r="B6" i="57"/>
  <c r="D21" i="156"/>
  <c r="B9" i="127"/>
  <c r="J19" i="127"/>
  <c r="C17" i="131"/>
  <c r="K13" i="127"/>
  <c r="D14" i="131"/>
  <c r="L9" i="127"/>
  <c r="L7" i="127"/>
  <c r="M7" i="127"/>
  <c r="K19" i="127"/>
  <c r="H19" i="127"/>
  <c r="I11" i="131"/>
  <c r="D11" i="127"/>
  <c r="D10" i="129"/>
  <c r="G14" i="129"/>
  <c r="E10" i="129"/>
  <c r="E8" i="7"/>
  <c r="K10" i="129"/>
  <c r="I10" i="7"/>
  <c r="I20" i="7" s="1"/>
  <c r="J18" i="53"/>
  <c r="D8" i="53"/>
  <c r="M20" i="53"/>
  <c r="K19" i="77"/>
  <c r="M10" i="77"/>
  <c r="B11" i="77"/>
  <c r="C7" i="129"/>
  <c r="G18" i="53"/>
  <c r="L16" i="53"/>
  <c r="E20" i="53"/>
  <c r="B38" i="53" s="1"/>
  <c r="D13" i="77"/>
  <c r="M20" i="77"/>
  <c r="K12" i="129"/>
  <c r="K11" i="53"/>
  <c r="C15" i="77"/>
  <c r="J12" i="77"/>
  <c r="D11" i="53"/>
  <c r="E16" i="77"/>
  <c r="F8" i="53"/>
  <c r="H22" i="53"/>
  <c r="L7" i="77"/>
  <c r="F20" i="53"/>
  <c r="E8" i="53"/>
  <c r="B26" i="53" s="1"/>
  <c r="I13" i="77"/>
  <c r="D14" i="132"/>
  <c r="H8" i="132"/>
  <c r="B10" i="132"/>
  <c r="D32" i="149"/>
  <c r="D11" i="149"/>
  <c r="O12" i="132"/>
  <c r="B15" i="132"/>
  <c r="B12" i="132"/>
  <c r="D31" i="149"/>
  <c r="M15" i="132"/>
  <c r="J20" i="132"/>
  <c r="D17" i="149"/>
  <c r="N6" i="130"/>
  <c r="M16" i="130"/>
  <c r="B19" i="130"/>
  <c r="D10" i="132"/>
  <c r="J9" i="132"/>
  <c r="N20" i="130"/>
  <c r="I12" i="130"/>
  <c r="H10" i="130"/>
  <c r="H16" i="130"/>
  <c r="L9" i="132"/>
  <c r="D16" i="130"/>
  <c r="O17" i="130"/>
  <c r="E9" i="130"/>
  <c r="H16" i="132"/>
  <c r="N12" i="130"/>
  <c r="D15" i="130"/>
  <c r="M9" i="132"/>
  <c r="K9" i="130"/>
  <c r="N20" i="132"/>
  <c r="L11" i="130"/>
  <c r="D32" i="159"/>
  <c r="B17" i="157"/>
  <c r="B11" i="129"/>
  <c r="B8" i="129"/>
  <c r="L13" i="77"/>
  <c r="G16" i="53"/>
  <c r="B20" i="77"/>
  <c r="D21" i="53"/>
  <c r="B19" i="53"/>
  <c r="E12" i="77"/>
  <c r="C10" i="77"/>
  <c r="B12" i="77"/>
  <c r="L17" i="53"/>
  <c r="D14" i="77"/>
  <c r="I14" i="132"/>
  <c r="G5" i="132"/>
  <c r="E18" i="132"/>
  <c r="H13" i="132"/>
  <c r="B24" i="149"/>
  <c r="G18" i="132"/>
  <c r="J15" i="132"/>
  <c r="K8" i="132"/>
  <c r="F32" i="149"/>
  <c r="B10" i="149"/>
  <c r="F8" i="132"/>
  <c r="D29" i="149"/>
  <c r="F10" i="130"/>
  <c r="D12" i="130"/>
  <c r="N19" i="130"/>
  <c r="H12" i="130"/>
  <c r="I7" i="132"/>
  <c r="B18" i="149"/>
  <c r="J19" i="130"/>
  <c r="E15" i="130"/>
  <c r="K11" i="130"/>
  <c r="O13" i="132"/>
  <c r="E8" i="130"/>
  <c r="B10" i="130"/>
  <c r="L18" i="130"/>
  <c r="B17" i="132"/>
  <c r="K16" i="130"/>
  <c r="G7" i="130"/>
  <c r="H14" i="132"/>
  <c r="M19" i="130"/>
  <c r="D17" i="130"/>
  <c r="D18" i="158"/>
  <c r="B17" i="57"/>
  <c r="J17" i="57" s="1"/>
  <c r="H8" i="131"/>
  <c r="I18" i="131"/>
  <c r="M17" i="131"/>
  <c r="I12" i="129"/>
  <c r="J12" i="129"/>
  <c r="C8" i="53"/>
  <c r="E13" i="77"/>
  <c r="H7" i="53"/>
  <c r="M16" i="77"/>
  <c r="E8" i="77"/>
  <c r="H14" i="53"/>
  <c r="F31" i="152"/>
  <c r="D29" i="155"/>
  <c r="D15" i="151"/>
  <c r="D23" i="152"/>
  <c r="F10" i="161"/>
  <c r="B33" i="155"/>
  <c r="B19" i="151"/>
  <c r="F29" i="152"/>
  <c r="F28" i="159"/>
  <c r="F28" i="150"/>
  <c r="D11" i="150"/>
  <c r="D33" i="154"/>
  <c r="B14" i="161"/>
  <c r="J12" i="127"/>
  <c r="G8" i="127"/>
  <c r="K18" i="131"/>
  <c r="G16" i="127"/>
  <c r="L16" i="131"/>
  <c r="H13" i="127"/>
  <c r="I10" i="131"/>
  <c r="D20" i="127"/>
  <c r="E13" i="131"/>
  <c r="B28" i="131" s="1"/>
  <c r="I12" i="131"/>
  <c r="E14" i="127"/>
  <c r="D10" i="7"/>
  <c r="D20" i="7" s="1"/>
  <c r="G12" i="129"/>
  <c r="M13" i="129"/>
  <c r="C8" i="129"/>
  <c r="H8" i="129"/>
  <c r="F11" i="53"/>
  <c r="C12" i="7"/>
  <c r="C21" i="7" s="1"/>
  <c r="L7" i="129"/>
  <c r="G12" i="53"/>
  <c r="H13" i="53"/>
  <c r="I13" i="53"/>
  <c r="D8" i="77"/>
  <c r="B24" i="77" s="1"/>
  <c r="I17" i="77"/>
  <c r="I13" i="129"/>
  <c r="B9" i="53"/>
  <c r="C10" i="53"/>
  <c r="D22" i="53"/>
  <c r="G13" i="77"/>
  <c r="B29" i="77" s="1"/>
  <c r="H7" i="77"/>
  <c r="J7" i="77"/>
  <c r="L8" i="7"/>
  <c r="L19" i="7" s="1"/>
  <c r="D13" i="53"/>
  <c r="E20" i="77"/>
  <c r="M12" i="7"/>
  <c r="M21" i="7" s="1"/>
  <c r="L21" i="53"/>
  <c r="D7" i="77"/>
  <c r="F22" i="53"/>
  <c r="E10" i="53"/>
  <c r="B28" i="53" s="1"/>
  <c r="I15" i="77"/>
  <c r="G8" i="53"/>
  <c r="K10" i="77"/>
  <c r="J11" i="77"/>
  <c r="F19" i="132"/>
  <c r="C20" i="132"/>
  <c r="F6" i="132"/>
  <c r="F23" i="149"/>
  <c r="C12" i="132"/>
  <c r="D18" i="132"/>
  <c r="K20" i="132"/>
  <c r="I5" i="132"/>
  <c r="B19" i="149"/>
  <c r="E6" i="132"/>
  <c r="E10" i="132"/>
  <c r="J7" i="130"/>
  <c r="I18" i="130"/>
  <c r="O8" i="130"/>
  <c r="F7" i="130"/>
  <c r="M11" i="132"/>
  <c r="G17" i="132"/>
  <c r="O20" i="130"/>
  <c r="G9" i="130"/>
  <c r="J14" i="130"/>
  <c r="K8" i="130"/>
  <c r="L10" i="132"/>
  <c r="H17" i="130"/>
  <c r="M20" i="132"/>
  <c r="D7" i="130"/>
  <c r="D8" i="132"/>
  <c r="C16" i="130"/>
  <c r="B16" i="130"/>
  <c r="M17" i="130"/>
  <c r="F5" i="132"/>
  <c r="C8" i="130"/>
  <c r="E11" i="132"/>
  <c r="B23" i="161"/>
  <c r="K8" i="129"/>
  <c r="G19" i="53"/>
  <c r="L8" i="77"/>
  <c r="I14" i="53"/>
  <c r="D9" i="129"/>
  <c r="G12" i="77"/>
  <c r="H8" i="53"/>
  <c r="F20" i="77"/>
  <c r="D16" i="77"/>
  <c r="J17" i="53"/>
  <c r="E19" i="53"/>
  <c r="B37" i="53" s="1"/>
  <c r="M9" i="77"/>
  <c r="O8" i="132"/>
  <c r="F13" i="132"/>
  <c r="C10" i="132"/>
  <c r="K11" i="132"/>
  <c r="F20" i="149"/>
  <c r="M8" i="132"/>
  <c r="I16" i="132"/>
  <c r="L20" i="132"/>
  <c r="B30" i="149"/>
  <c r="B18" i="132"/>
  <c r="O18" i="132"/>
  <c r="D15" i="149"/>
  <c r="L14" i="130"/>
  <c r="B7" i="130"/>
  <c r="H15" i="130"/>
  <c r="L14" i="132"/>
  <c r="H19" i="132"/>
  <c r="F16" i="149"/>
  <c r="G17" i="130"/>
  <c r="I7" i="130"/>
  <c r="M6" i="130"/>
  <c r="J19" i="132"/>
  <c r="E12" i="130"/>
  <c r="J18" i="130"/>
  <c r="L5" i="130"/>
  <c r="H6" i="132"/>
  <c r="E16" i="130"/>
  <c r="H18" i="130"/>
  <c r="C7" i="132"/>
  <c r="G8" i="132"/>
  <c r="K7" i="130"/>
  <c r="E9" i="57"/>
  <c r="B10" i="127"/>
  <c r="G19" i="127"/>
  <c r="E19" i="127"/>
  <c r="B34" i="127" s="1"/>
  <c r="I15" i="127"/>
  <c r="C13" i="129"/>
  <c r="G8" i="7"/>
  <c r="G19" i="7" s="1"/>
  <c r="D20" i="53"/>
  <c r="F18" i="77"/>
  <c r="M11" i="53"/>
  <c r="J14" i="129"/>
  <c r="K15" i="77"/>
  <c r="G16" i="77"/>
  <c r="B32" i="77" s="1"/>
  <c r="D9" i="152"/>
  <c r="B20" i="158"/>
  <c r="F31" i="154"/>
  <c r="F17" i="150"/>
  <c r="F27" i="159"/>
  <c r="B13" i="152"/>
  <c r="F23" i="158"/>
  <c r="F10" i="155"/>
  <c r="D21" i="150"/>
  <c r="B11" i="160"/>
  <c r="F13" i="157"/>
  <c r="C5" i="57"/>
  <c r="F23" i="159"/>
  <c r="D32" i="150"/>
  <c r="B22" i="150"/>
  <c r="B33" i="160"/>
  <c r="F13" i="131"/>
  <c r="F15" i="127"/>
  <c r="K10" i="131"/>
  <c r="G20" i="131"/>
  <c r="C18" i="127"/>
  <c r="H18" i="131"/>
  <c r="H15" i="127"/>
  <c r="E7" i="131"/>
  <c r="L11" i="127"/>
  <c r="E11" i="131"/>
  <c r="B26" i="131" s="1"/>
  <c r="M18" i="127"/>
  <c r="I19" i="127"/>
  <c r="E13" i="129"/>
  <c r="B13" i="129"/>
  <c r="N13" i="129" s="1"/>
  <c r="I8" i="129"/>
  <c r="J9" i="129"/>
  <c r="B14" i="129"/>
  <c r="I12" i="7"/>
  <c r="I21" i="7" s="1"/>
  <c r="J8" i="7"/>
  <c r="J19" i="7" s="1"/>
  <c r="K21" i="53"/>
  <c r="L18" i="53"/>
  <c r="C9" i="77"/>
  <c r="D15" i="77"/>
  <c r="B15" i="77"/>
  <c r="B12" i="129"/>
  <c r="J16" i="53"/>
  <c r="K19" i="53"/>
  <c r="E17" i="53"/>
  <c r="B35" i="53" s="1"/>
  <c r="K7" i="77"/>
  <c r="K8" i="77"/>
  <c r="B13" i="77"/>
  <c r="F12" i="53"/>
  <c r="L7" i="53"/>
  <c r="D19" i="77"/>
  <c r="B35" i="77" s="1"/>
  <c r="J21" i="53"/>
  <c r="I9" i="53"/>
  <c r="M14" i="77"/>
  <c r="G10" i="53"/>
  <c r="K13" i="77"/>
  <c r="F11" i="77"/>
  <c r="L9" i="53"/>
  <c r="G20" i="77"/>
  <c r="B36" i="77" s="1"/>
  <c r="F17" i="77"/>
  <c r="I18" i="132"/>
  <c r="I20" i="132"/>
  <c r="G14" i="132"/>
  <c r="D14" i="149"/>
  <c r="N7" i="132"/>
  <c r="H17" i="132"/>
  <c r="J12" i="132"/>
  <c r="M13" i="132"/>
  <c r="B23" i="149"/>
  <c r="K13" i="132"/>
  <c r="L15" i="132"/>
  <c r="N5" i="130"/>
  <c r="C6" i="130"/>
  <c r="G5" i="130"/>
  <c r="D20" i="130"/>
  <c r="H7" i="132"/>
  <c r="B33" i="149"/>
  <c r="K10" i="130"/>
  <c r="J12" i="130"/>
  <c r="J5" i="130"/>
  <c r="N10" i="132"/>
  <c r="L20" i="130"/>
  <c r="D6" i="130"/>
  <c r="F21" i="149"/>
  <c r="F18" i="132"/>
  <c r="D16" i="149"/>
  <c r="B11" i="130"/>
  <c r="O15" i="132"/>
  <c r="B20" i="130"/>
  <c r="M13" i="130"/>
  <c r="C19" i="132"/>
  <c r="C5" i="130"/>
  <c r="D26" i="152"/>
  <c r="B23" i="155"/>
  <c r="B10" i="151"/>
  <c r="D11" i="152"/>
  <c r="B30" i="152"/>
  <c r="B22" i="157"/>
  <c r="E13" i="57"/>
  <c r="B31" i="158"/>
  <c r="F33" i="154"/>
  <c r="B16" i="157"/>
  <c r="B30" i="156"/>
  <c r="B11" i="154"/>
  <c r="J13" i="127"/>
  <c r="K19" i="131"/>
  <c r="L10" i="127"/>
  <c r="J8" i="127"/>
  <c r="E16" i="131"/>
  <c r="B31" i="131" s="1"/>
  <c r="L8" i="129"/>
  <c r="B12" i="53"/>
  <c r="H10" i="7"/>
  <c r="H17" i="53"/>
  <c r="C10" i="129"/>
  <c r="G17" i="77"/>
  <c r="B33" i="77" s="1"/>
  <c r="H12" i="7"/>
  <c r="H17" i="77"/>
  <c r="I21" i="53"/>
  <c r="G7" i="53"/>
  <c r="G6" i="53" s="1"/>
  <c r="M12" i="77"/>
  <c r="C20" i="53"/>
  <c r="I22" i="53"/>
  <c r="B10" i="77"/>
  <c r="D11" i="132"/>
  <c r="B8" i="132"/>
  <c r="I17" i="132"/>
  <c r="F30" i="149"/>
  <c r="G20" i="132"/>
  <c r="N13" i="132"/>
  <c r="O16" i="132"/>
  <c r="F11" i="132"/>
  <c r="B13" i="149"/>
  <c r="H20" i="132"/>
  <c r="I8" i="132"/>
  <c r="F10" i="149"/>
  <c r="D8" i="130"/>
  <c r="B14" i="130"/>
  <c r="I15" i="130"/>
  <c r="D5" i="132"/>
  <c r="O19" i="132"/>
  <c r="C19" i="130"/>
  <c r="K5" i="130"/>
  <c r="E17" i="130"/>
  <c r="I14" i="130"/>
  <c r="L18" i="132"/>
  <c r="J15" i="130"/>
  <c r="C7" i="130"/>
  <c r="F11" i="130"/>
  <c r="D9" i="132"/>
  <c r="M11" i="130"/>
  <c r="G13" i="130"/>
  <c r="B15" i="149"/>
  <c r="G18" i="130"/>
  <c r="K19" i="130"/>
  <c r="F31" i="151"/>
  <c r="F16" i="127"/>
  <c r="H19" i="131"/>
  <c r="E18" i="131"/>
  <c r="B33" i="131" s="1"/>
  <c r="M11" i="129"/>
  <c r="I7" i="129"/>
  <c r="I6" i="129" s="1"/>
  <c r="G11" i="129"/>
  <c r="E13" i="53"/>
  <c r="B31" i="53" s="1"/>
  <c r="C8" i="7"/>
  <c r="C19" i="7" s="1"/>
  <c r="E7" i="53"/>
  <c r="G17" i="53"/>
  <c r="E7" i="77"/>
  <c r="F11" i="160"/>
  <c r="D22" i="157"/>
  <c r="D9" i="154"/>
  <c r="I12" i="57"/>
  <c r="D32" i="158"/>
  <c r="F16" i="160"/>
  <c r="D28" i="157"/>
  <c r="B13" i="154"/>
  <c r="C11" i="57"/>
  <c r="D18" i="155"/>
  <c r="F14" i="157"/>
  <c r="I15" i="57"/>
  <c r="D23" i="154"/>
  <c r="B29" i="151"/>
  <c r="J7" i="131"/>
  <c r="B7" i="127"/>
  <c r="G14" i="131"/>
  <c r="C10" i="127"/>
  <c r="H10" i="131"/>
  <c r="D20" i="131"/>
  <c r="D17" i="127"/>
  <c r="M9" i="127"/>
  <c r="I16" i="131"/>
  <c r="M13" i="127"/>
  <c r="I13" i="131"/>
  <c r="E15" i="131"/>
  <c r="B30" i="131" s="1"/>
  <c r="M7" i="129"/>
  <c r="J7" i="129"/>
  <c r="J6" i="129" s="1"/>
  <c r="D12" i="129"/>
  <c r="K12" i="7"/>
  <c r="H12" i="129"/>
  <c r="J10" i="53"/>
  <c r="B13" i="53"/>
  <c r="C12" i="53"/>
  <c r="I10" i="53"/>
  <c r="G15" i="77"/>
  <c r="B31" i="77" s="1"/>
  <c r="H19" i="77"/>
  <c r="B14" i="77"/>
  <c r="H10" i="129"/>
  <c r="B22" i="53"/>
  <c r="N22" i="53" s="1"/>
  <c r="H11" i="53"/>
  <c r="M9" i="53"/>
  <c r="M17" i="77"/>
  <c r="E15" i="77"/>
  <c r="B7" i="53"/>
  <c r="I12" i="53"/>
  <c r="E17" i="77"/>
  <c r="K9" i="53"/>
  <c r="C13" i="77"/>
  <c r="B16" i="77"/>
  <c r="L11" i="53"/>
  <c r="M7" i="77"/>
  <c r="M6" i="77" s="1"/>
  <c r="K5" i="77" s="1"/>
  <c r="G12" i="7"/>
  <c r="G21" i="7" s="1"/>
  <c r="H20" i="53"/>
  <c r="L16" i="77"/>
  <c r="C18" i="132"/>
  <c r="K19" i="132"/>
  <c r="L13" i="132"/>
  <c r="L7" i="132"/>
  <c r="F13" i="149"/>
  <c r="C8" i="132"/>
  <c r="J10" i="132"/>
  <c r="K9" i="132"/>
  <c r="F29" i="149"/>
  <c r="F15" i="149"/>
  <c r="I6" i="132"/>
  <c r="F31" i="149"/>
  <c r="F18" i="130"/>
  <c r="H20" i="130"/>
  <c r="B9" i="130"/>
  <c r="M7" i="130"/>
  <c r="M10" i="132"/>
  <c r="D19" i="149"/>
  <c r="E20" i="130"/>
  <c r="L7" i="130"/>
  <c r="O19" i="130"/>
  <c r="I19" i="132"/>
  <c r="F15" i="130"/>
  <c r="C12" i="130"/>
  <c r="N10" i="130"/>
  <c r="F9" i="132"/>
  <c r="B12" i="130"/>
  <c r="I11" i="130"/>
  <c r="B11" i="132"/>
  <c r="O11" i="130"/>
  <c r="C9" i="130"/>
  <c r="C20" i="130"/>
  <c r="B20" i="132"/>
  <c r="P20" i="132" s="1"/>
  <c r="F28" i="160"/>
  <c r="F14" i="158"/>
  <c r="D26" i="154"/>
  <c r="D12" i="150"/>
  <c r="B16" i="159"/>
  <c r="F33" i="160"/>
  <c r="D24" i="156"/>
  <c r="G6" i="57"/>
  <c r="B22" i="161"/>
  <c r="D11" i="155"/>
  <c r="D16" i="158"/>
  <c r="J11" i="127"/>
  <c r="K14" i="127"/>
  <c r="B29" i="127" s="1"/>
  <c r="H17" i="127"/>
  <c r="M15" i="131"/>
  <c r="H11" i="127"/>
  <c r="C9" i="129"/>
  <c r="F11" i="129"/>
  <c r="M14" i="129"/>
  <c r="G10" i="77"/>
  <c r="B26" i="77" s="1"/>
  <c r="B10" i="159"/>
  <c r="B30" i="161"/>
  <c r="F13" i="159"/>
  <c r="B16" i="150"/>
  <c r="D26" i="156"/>
  <c r="J14" i="131"/>
  <c r="D15" i="131"/>
  <c r="I11" i="127"/>
  <c r="F8" i="129"/>
  <c r="H9" i="53"/>
  <c r="F19" i="77"/>
  <c r="B18" i="53"/>
  <c r="N18" i="53" s="1"/>
  <c r="M19" i="53"/>
  <c r="F10" i="77"/>
  <c r="L15" i="53"/>
  <c r="E14" i="53"/>
  <c r="B32" i="53" s="1"/>
  <c r="I15" i="53"/>
  <c r="D7" i="53"/>
  <c r="D6" i="53" s="1"/>
  <c r="N16" i="132"/>
  <c r="O17" i="132"/>
  <c r="F14" i="132"/>
  <c r="M18" i="132"/>
  <c r="O20" i="132"/>
  <c r="D33" i="149"/>
  <c r="G11" i="132"/>
  <c r="D19" i="132"/>
  <c r="K12" i="130"/>
  <c r="H7" i="130"/>
  <c r="C15" i="132"/>
  <c r="C14" i="130"/>
  <c r="F13" i="130"/>
  <c r="L19" i="130"/>
  <c r="B18" i="130"/>
  <c r="D30" i="149"/>
  <c r="K6" i="130"/>
  <c r="G20" i="130"/>
  <c r="I19" i="130"/>
  <c r="F20" i="156"/>
  <c r="F20" i="158"/>
  <c r="F27" i="155"/>
  <c r="B18" i="152"/>
  <c r="B17" i="150"/>
  <c r="C9" i="131"/>
  <c r="H18" i="127"/>
  <c r="C20" i="127"/>
  <c r="J12" i="53"/>
  <c r="E16" i="53"/>
  <c r="B34" i="53" s="1"/>
  <c r="E8" i="129"/>
  <c r="J7" i="53"/>
  <c r="K14" i="77"/>
  <c r="M10" i="129"/>
  <c r="D12" i="77"/>
  <c r="B28" i="77" s="1"/>
  <c r="D9" i="77"/>
  <c r="H11" i="77"/>
  <c r="G14" i="77"/>
  <c r="B30" i="77" s="1"/>
  <c r="B14" i="132"/>
  <c r="N18" i="132"/>
  <c r="D27" i="149"/>
  <c r="G16" i="132"/>
  <c r="J6" i="132"/>
  <c r="F27" i="149"/>
  <c r="C13" i="132"/>
  <c r="B28" i="149"/>
  <c r="N13" i="130"/>
  <c r="L13" i="130"/>
  <c r="J7" i="132"/>
  <c r="M18" i="130"/>
  <c r="E11" i="130"/>
  <c r="F12" i="130"/>
  <c r="N9" i="130"/>
  <c r="F14" i="149"/>
  <c r="F16" i="130"/>
  <c r="C13" i="130"/>
  <c r="I20" i="130"/>
  <c r="D32" i="151"/>
  <c r="F27" i="161"/>
  <c r="B30" i="154"/>
  <c r="D21" i="159"/>
  <c r="G18" i="57"/>
  <c r="B33" i="157"/>
  <c r="K12" i="131"/>
  <c r="I13" i="127"/>
  <c r="L9" i="129"/>
  <c r="D10" i="77"/>
  <c r="K9" i="129"/>
  <c r="C7" i="53"/>
  <c r="C6" i="53" s="1"/>
  <c r="I11" i="77"/>
  <c r="F12" i="7"/>
  <c r="F21" i="7" s="1"/>
  <c r="L20" i="77"/>
  <c r="F15" i="77"/>
  <c r="E18" i="77"/>
  <c r="H18" i="77"/>
  <c r="J8" i="132"/>
  <c r="D6" i="132"/>
  <c r="B21" i="149"/>
  <c r="F20" i="132"/>
  <c r="G15" i="132"/>
  <c r="D23" i="149"/>
  <c r="I13" i="132"/>
  <c r="F12" i="149"/>
  <c r="G14" i="130"/>
  <c r="K15" i="130"/>
  <c r="E5" i="132"/>
  <c r="D18" i="130"/>
  <c r="I11" i="132"/>
  <c r="L17" i="130"/>
  <c r="C10" i="130"/>
  <c r="E10" i="130"/>
  <c r="E7" i="132"/>
  <c r="M6" i="132"/>
  <c r="D9" i="149"/>
  <c r="G14" i="57"/>
  <c r="D11" i="160"/>
  <c r="F13" i="151"/>
  <c r="F12" i="161"/>
  <c r="D10" i="150"/>
  <c r="G17" i="127"/>
  <c r="E15" i="127"/>
  <c r="B30" i="127" s="1"/>
  <c r="E7" i="129"/>
  <c r="E6" i="129" s="1"/>
  <c r="J14" i="53"/>
  <c r="H16" i="77"/>
  <c r="J11" i="53"/>
  <c r="L12" i="53"/>
  <c r="H14" i="77"/>
  <c r="J15" i="53"/>
  <c r="L13" i="53"/>
  <c r="C14" i="53"/>
  <c r="F7" i="53"/>
  <c r="F6" i="53" s="1"/>
  <c r="B9" i="77"/>
  <c r="L16" i="132"/>
  <c r="O14" i="132"/>
  <c r="F16" i="132"/>
  <c r="M12" i="132"/>
  <c r="M16" i="132"/>
  <c r="B16" i="149"/>
  <c r="C11" i="132"/>
  <c r="B8" i="130"/>
  <c r="P8" i="130" s="1"/>
  <c r="L9" i="130"/>
  <c r="K18" i="132"/>
  <c r="G11" i="130"/>
  <c r="K17" i="130"/>
  <c r="J17" i="132"/>
  <c r="N14" i="130"/>
  <c r="N9" i="132"/>
  <c r="O13" i="130"/>
  <c r="L12" i="132"/>
  <c r="N8" i="130"/>
  <c r="J10" i="130"/>
  <c r="B7" i="126"/>
  <c r="I12" i="128"/>
  <c r="D11" i="128"/>
  <c r="C22" i="128"/>
  <c r="E13" i="128"/>
  <c r="B30" i="128" s="1"/>
  <c r="B25" i="126"/>
  <c r="E21" i="128"/>
  <c r="B38" i="128" s="1"/>
  <c r="F15" i="128"/>
  <c r="B11" i="126"/>
  <c r="D19" i="128"/>
  <c r="D8" i="126"/>
  <c r="C12" i="126"/>
  <c r="I19" i="128"/>
  <c r="D29" i="126"/>
  <c r="J17" i="128"/>
  <c r="D9" i="126"/>
  <c r="H20" i="128"/>
  <c r="J20" i="128"/>
  <c r="M12" i="128"/>
  <c r="B17" i="128"/>
  <c r="H7" i="128"/>
  <c r="H14" i="128"/>
  <c r="E16" i="128"/>
  <c r="B33" i="128" s="1"/>
  <c r="L17" i="128"/>
  <c r="C28" i="126"/>
  <c r="L16" i="128"/>
  <c r="B19" i="128"/>
  <c r="B9" i="128"/>
  <c r="C12" i="128"/>
  <c r="B22" i="128"/>
  <c r="G7" i="128"/>
  <c r="G12" i="128"/>
  <c r="I9" i="128"/>
  <c r="D43" i="126"/>
  <c r="H15" i="128"/>
  <c r="J8" i="128"/>
  <c r="K9" i="128"/>
  <c r="D21" i="128"/>
  <c r="E11" i="128"/>
  <c r="B28" i="128" s="1"/>
  <c r="E8" i="128"/>
  <c r="B25" i="128" s="1"/>
  <c r="L19" i="128"/>
  <c r="F18" i="128"/>
  <c r="C11" i="126"/>
  <c r="C18" i="128"/>
  <c r="M19" i="128"/>
  <c r="B10" i="126"/>
  <c r="M21" i="128"/>
  <c r="C44" i="126"/>
  <c r="M9" i="128"/>
  <c r="C14" i="126"/>
  <c r="D31" i="126"/>
  <c r="G19" i="128"/>
  <c r="C13" i="126"/>
  <c r="L20" i="128"/>
  <c r="I13" i="128"/>
  <c r="L8" i="128"/>
  <c r="B14" i="128"/>
  <c r="J11" i="128"/>
  <c r="M22" i="128"/>
  <c r="B28" i="126"/>
  <c r="J19" i="128"/>
  <c r="E17" i="128"/>
  <c r="B34" i="128" s="1"/>
  <c r="C29" i="126"/>
  <c r="E20" i="128"/>
  <c r="B37" i="128" s="1"/>
  <c r="G10" i="128"/>
  <c r="K22" i="128"/>
  <c r="H21" i="128"/>
  <c r="B27" i="126"/>
  <c r="M20" i="128"/>
  <c r="I20" i="128"/>
  <c r="J21" i="128"/>
  <c r="C7" i="128"/>
  <c r="C15" i="128"/>
  <c r="B15" i="128"/>
  <c r="G22" i="128"/>
  <c r="C26" i="126"/>
  <c r="F7" i="128"/>
  <c r="F17" i="128"/>
  <c r="B44" i="126"/>
  <c r="L22" i="128"/>
  <c r="C8" i="126"/>
  <c r="D42" i="126"/>
  <c r="B10" i="128"/>
  <c r="D28" i="126"/>
  <c r="E18" i="128"/>
  <c r="B35" i="128" s="1"/>
  <c r="B29" i="126"/>
  <c r="L12" i="128"/>
  <c r="K21" i="128"/>
  <c r="E22" i="128"/>
  <c r="B39" i="128" s="1"/>
  <c r="B12" i="126"/>
  <c r="K13" i="128"/>
  <c r="B14" i="126"/>
  <c r="H16" i="128"/>
  <c r="K7" i="128"/>
  <c r="C11" i="128"/>
  <c r="D26" i="126"/>
  <c r="K8" i="128"/>
  <c r="C30" i="126"/>
  <c r="F19" i="128"/>
  <c r="C25" i="126"/>
  <c r="L7" i="128"/>
  <c r="C42" i="126"/>
  <c r="B26" i="126"/>
  <c r="F11" i="128"/>
  <c r="I22" i="128"/>
  <c r="D7" i="126"/>
  <c r="I8" i="128"/>
  <c r="G13" i="128"/>
  <c r="G16" i="128"/>
  <c r="L11" i="128"/>
  <c r="K20" i="128"/>
  <c r="D17" i="128"/>
  <c r="E12" i="128"/>
  <c r="B29" i="128" s="1"/>
  <c r="F21" i="128"/>
  <c r="C21" i="128"/>
  <c r="B18" i="128"/>
  <c r="B13" i="128"/>
  <c r="N13" i="128" s="1"/>
  <c r="M17" i="128"/>
  <c r="C10" i="126"/>
  <c r="C13" i="128"/>
  <c r="C43" i="126"/>
  <c r="J22" i="128"/>
  <c r="D13" i="126"/>
  <c r="F22" i="128"/>
  <c r="K16" i="128"/>
  <c r="H19" i="128"/>
  <c r="G14" i="128"/>
  <c r="D13" i="128"/>
  <c r="E7" i="128"/>
  <c r="B24" i="128" s="1"/>
  <c r="F14" i="128"/>
  <c r="B11" i="128"/>
  <c r="J7" i="128"/>
  <c r="J14" i="128"/>
  <c r="B16" i="128"/>
  <c r="F13" i="128"/>
  <c r="L21" i="128"/>
  <c r="D22" i="128"/>
  <c r="D30" i="126"/>
  <c r="D7" i="128"/>
  <c r="D15" i="128"/>
  <c r="F16" i="128"/>
  <c r="M10" i="128"/>
  <c r="D11" i="126"/>
  <c r="G8" i="128"/>
  <c r="K18" i="128"/>
  <c r="L14" i="128"/>
  <c r="I7" i="128"/>
  <c r="D10" i="128"/>
  <c r="E14" i="128"/>
  <c r="B31" i="128" s="1"/>
  <c r="L10" i="128"/>
  <c r="H13" i="128"/>
  <c r="I14" i="128"/>
  <c r="I11" i="128"/>
  <c r="D20" i="128"/>
  <c r="I17" i="128"/>
  <c r="F10" i="128"/>
  <c r="J10" i="128"/>
  <c r="K19" i="128"/>
  <c r="D27" i="126"/>
  <c r="K14" i="128"/>
  <c r="B21" i="128"/>
  <c r="C16" i="128"/>
  <c r="C9" i="128"/>
  <c r="I15" i="128"/>
  <c r="D10" i="126"/>
  <c r="I21" i="128"/>
  <c r="E19" i="128"/>
  <c r="B36" i="128" s="1"/>
  <c r="B42" i="126"/>
  <c r="J13" i="128"/>
  <c r="M16" i="128"/>
  <c r="B4" i="126"/>
  <c r="M14" i="128"/>
  <c r="C14" i="128"/>
  <c r="J12" i="128"/>
  <c r="M15" i="128"/>
  <c r="B9" i="126"/>
  <c r="G15" i="128"/>
  <c r="H22" i="128"/>
  <c r="I16" i="128"/>
  <c r="D9" i="128"/>
  <c r="H17" i="128"/>
  <c r="L18" i="128"/>
  <c r="H9" i="128"/>
  <c r="G21" i="128"/>
  <c r="C9" i="126"/>
  <c r="M11" i="128"/>
  <c r="L13" i="128"/>
  <c r="C20" i="128"/>
  <c r="C27" i="126"/>
  <c r="L15" i="128"/>
  <c r="G17" i="128"/>
  <c r="C31" i="126"/>
  <c r="K12" i="128"/>
  <c r="B20" i="128"/>
  <c r="D14" i="126"/>
  <c r="C10" i="128"/>
  <c r="J16" i="128"/>
  <c r="G18" i="128"/>
  <c r="K15" i="128"/>
  <c r="H18" i="128"/>
  <c r="B7" i="128"/>
  <c r="D16" i="128"/>
  <c r="G20" i="128"/>
  <c r="D12" i="128"/>
  <c r="H12" i="128"/>
  <c r="J9" i="128"/>
  <c r="H10" i="128"/>
  <c r="B12" i="128"/>
  <c r="N12" i="128" s="1"/>
  <c r="B8" i="126"/>
  <c r="D14" i="128"/>
  <c r="D44" i="126"/>
  <c r="E15" i="128"/>
  <c r="B32" i="128" s="1"/>
  <c r="G9" i="128"/>
  <c r="B13" i="126"/>
  <c r="H11" i="128"/>
  <c r="I18" i="128"/>
  <c r="F20" i="128"/>
  <c r="J18" i="128"/>
  <c r="M13" i="128"/>
  <c r="K17" i="128"/>
  <c r="C19" i="128"/>
  <c r="C17" i="128"/>
  <c r="M7" i="128"/>
  <c r="C7" i="126"/>
  <c r="C6" i="126" s="1"/>
  <c r="D25" i="126"/>
  <c r="F12" i="128"/>
  <c r="E10" i="128"/>
  <c r="B27" i="128" s="1"/>
  <c r="M8" i="128"/>
  <c r="F9" i="128"/>
  <c r="B30" i="126"/>
  <c r="I10" i="128"/>
  <c r="D18" i="128"/>
  <c r="B43" i="126"/>
  <c r="H8" i="128"/>
  <c r="F8" i="128"/>
  <c r="D12" i="126"/>
  <c r="K10" i="128"/>
  <c r="K11" i="128"/>
  <c r="G11" i="128"/>
  <c r="M18" i="128"/>
  <c r="E9" i="128"/>
  <c r="B26" i="128" s="1"/>
  <c r="B31" i="126"/>
  <c r="L9" i="128"/>
  <c r="J15" i="128"/>
  <c r="D4" i="126"/>
  <c r="C4" i="126"/>
  <c r="C23" i="148" l="1"/>
  <c r="I23" i="148" s="1"/>
  <c r="L23" i="148" s="1"/>
  <c r="C8" i="128"/>
  <c r="N21" i="128"/>
  <c r="N11" i="128"/>
  <c r="L6" i="128"/>
  <c r="F6" i="128"/>
  <c r="B24" i="126"/>
  <c r="J6" i="53"/>
  <c r="P12" i="130"/>
  <c r="P9" i="130"/>
  <c r="B6" i="127"/>
  <c r="N7" i="127"/>
  <c r="F15" i="141"/>
  <c r="P14" i="130"/>
  <c r="P8" i="132"/>
  <c r="C4" i="130"/>
  <c r="J4" i="130"/>
  <c r="N4" i="130"/>
  <c r="E6" i="131"/>
  <c r="C4" i="57"/>
  <c r="H6" i="53"/>
  <c r="N11" i="129"/>
  <c r="L6" i="77"/>
  <c r="M6" i="127"/>
  <c r="P6" i="132"/>
  <c r="N21" i="53"/>
  <c r="B17" i="141"/>
  <c r="N11" i="53"/>
  <c r="B21" i="7"/>
  <c r="B11" i="7"/>
  <c r="N11" i="7"/>
  <c r="N8" i="127"/>
  <c r="K6" i="127"/>
  <c r="N12" i="131"/>
  <c r="B6" i="77"/>
  <c r="O4" i="130"/>
  <c r="N16" i="53"/>
  <c r="F6" i="129"/>
  <c r="E5" i="129" s="1"/>
  <c r="F27" i="141"/>
  <c r="B16" i="141"/>
  <c r="N8" i="131"/>
  <c r="I6" i="127"/>
  <c r="K4" i="132"/>
  <c r="C6" i="131"/>
  <c r="P6" i="130"/>
  <c r="B22" i="127"/>
  <c r="E6" i="127"/>
  <c r="F12" i="141"/>
  <c r="F22" i="141"/>
  <c r="B19" i="141"/>
  <c r="B33" i="141"/>
  <c r="N17" i="131"/>
  <c r="B30" i="141"/>
  <c r="F19" i="141"/>
  <c r="G6" i="127"/>
  <c r="I4" i="57"/>
  <c r="F30" i="141"/>
  <c r="J18" i="57"/>
  <c r="B24" i="141"/>
  <c r="D20" i="141"/>
  <c r="J6" i="127"/>
  <c r="N12" i="127"/>
  <c r="B32" i="141"/>
  <c r="H6" i="131"/>
  <c r="F6" i="127"/>
  <c r="N10" i="131"/>
  <c r="J8" i="57"/>
  <c r="D9" i="141"/>
  <c r="J15" i="57"/>
  <c r="B20" i="141"/>
  <c r="D16" i="141"/>
  <c r="C6" i="127"/>
  <c r="F23" i="141"/>
  <c r="D14" i="141"/>
  <c r="J11" i="57"/>
  <c r="N7" i="128"/>
  <c r="D6" i="141"/>
  <c r="D24" i="126"/>
  <c r="B23" i="148"/>
  <c r="B8" i="128"/>
  <c r="N8" i="128" s="1"/>
  <c r="N20" i="128"/>
  <c r="B41" i="126"/>
  <c r="N16" i="128"/>
  <c r="D6" i="126"/>
  <c r="C41" i="126"/>
  <c r="C24" i="126"/>
  <c r="N14" i="128"/>
  <c r="N9" i="128"/>
  <c r="H6" i="128"/>
  <c r="B6" i="126"/>
  <c r="D32" i="141"/>
  <c r="E4" i="132"/>
  <c r="P14" i="132"/>
  <c r="P18" i="130"/>
  <c r="D28" i="141"/>
  <c r="B6" i="53"/>
  <c r="N7" i="53"/>
  <c r="K21" i="7"/>
  <c r="K11" i="7"/>
  <c r="M6" i="129"/>
  <c r="J6" i="131"/>
  <c r="E6" i="53"/>
  <c r="E5" i="53" s="1"/>
  <c r="H21" i="7"/>
  <c r="H11" i="7"/>
  <c r="H20" i="7"/>
  <c r="H9" i="7"/>
  <c r="P11" i="130"/>
  <c r="P16" i="130"/>
  <c r="I4" i="132"/>
  <c r="J6" i="77"/>
  <c r="H5" i="77" s="1"/>
  <c r="L6" i="129"/>
  <c r="P10" i="130"/>
  <c r="P12" i="132"/>
  <c r="L6" i="127"/>
  <c r="J6" i="57"/>
  <c r="M4" i="132"/>
  <c r="K6" i="129"/>
  <c r="E4" i="130"/>
  <c r="N18" i="127"/>
  <c r="H4" i="132"/>
  <c r="G6" i="131"/>
  <c r="P15" i="130"/>
  <c r="N19" i="131"/>
  <c r="P16" i="132"/>
  <c r="P9" i="132"/>
  <c r="I6" i="77"/>
  <c r="C6" i="77"/>
  <c r="D6" i="127"/>
  <c r="N10" i="53"/>
  <c r="B23" i="141"/>
  <c r="F6" i="77"/>
  <c r="N16" i="131"/>
  <c r="M6" i="131"/>
  <c r="H6" i="127"/>
  <c r="H5" i="127" s="1"/>
  <c r="P13" i="130"/>
  <c r="P5" i="132"/>
  <c r="B4" i="132"/>
  <c r="P19" i="132"/>
  <c r="N14" i="53"/>
  <c r="B10" i="141"/>
  <c r="D29" i="141"/>
  <c r="N11" i="131"/>
  <c r="E4" i="57"/>
  <c r="D10" i="141"/>
  <c r="J12" i="57"/>
  <c r="D30" i="141"/>
  <c r="F26" i="141"/>
  <c r="J10" i="57"/>
  <c r="N13" i="127"/>
  <c r="F31" i="141"/>
  <c r="B28" i="141"/>
  <c r="N15" i="131"/>
  <c r="B22" i="141"/>
  <c r="D19" i="141"/>
  <c r="N10" i="128"/>
  <c r="C6" i="128"/>
  <c r="D23" i="148"/>
  <c r="J23" i="148" s="1"/>
  <c r="M23" i="148" s="1"/>
  <c r="D8" i="128"/>
  <c r="D6" i="128" s="1"/>
  <c r="G6" i="128"/>
  <c r="N19" i="128"/>
  <c r="N17" i="128"/>
  <c r="P11" i="132"/>
  <c r="N13" i="53"/>
  <c r="B14" i="141"/>
  <c r="D4" i="132"/>
  <c r="N12" i="53"/>
  <c r="D12" i="141"/>
  <c r="G4" i="130"/>
  <c r="L6" i="53"/>
  <c r="K6" i="77"/>
  <c r="N12" i="129"/>
  <c r="P7" i="130"/>
  <c r="P18" i="132"/>
  <c r="H6" i="77"/>
  <c r="N9" i="53"/>
  <c r="D21" i="141"/>
  <c r="N19" i="53"/>
  <c r="P19" i="130"/>
  <c r="P15" i="132"/>
  <c r="P10" i="132"/>
  <c r="C6" i="129"/>
  <c r="B31" i="141"/>
  <c r="O4" i="132"/>
  <c r="C4" i="132"/>
  <c r="P5" i="130"/>
  <c r="B4" i="130"/>
  <c r="N17" i="53"/>
  <c r="N10" i="129"/>
  <c r="E20" i="7"/>
  <c r="E9" i="7"/>
  <c r="N20" i="127"/>
  <c r="I4" i="130"/>
  <c r="I6" i="53"/>
  <c r="H4" i="130"/>
  <c r="F4" i="130"/>
  <c r="M6" i="53"/>
  <c r="G6" i="129"/>
  <c r="D6" i="129"/>
  <c r="B9" i="7"/>
  <c r="N9" i="7"/>
  <c r="B20" i="7"/>
  <c r="K7" i="7"/>
  <c r="K19" i="7"/>
  <c r="K9" i="7"/>
  <c r="K20" i="7"/>
  <c r="M4" i="130"/>
  <c r="N4" i="132"/>
  <c r="B6" i="129"/>
  <c r="N7" i="129"/>
  <c r="P7" i="132"/>
  <c r="D6" i="131"/>
  <c r="N14" i="127"/>
  <c r="B18" i="141"/>
  <c r="F33" i="141"/>
  <c r="F10" i="141"/>
  <c r="F6" i="131"/>
  <c r="J14" i="57"/>
  <c r="F24" i="141"/>
  <c r="D18" i="141"/>
  <c r="B9" i="141"/>
  <c r="B29" i="141"/>
  <c r="D24" i="141"/>
  <c r="L6" i="131"/>
  <c r="D23" i="141"/>
  <c r="D11" i="141"/>
  <c r="D31" i="141"/>
  <c r="N14" i="131"/>
  <c r="N7" i="131"/>
  <c r="B6" i="131"/>
  <c r="B5" i="131" s="1"/>
  <c r="B21" i="141"/>
  <c r="F11" i="141"/>
  <c r="N20" i="131"/>
  <c r="B4" i="57"/>
  <c r="J5" i="57"/>
  <c r="F16" i="141"/>
  <c r="N17" i="127"/>
  <c r="B27" i="141"/>
  <c r="F14" i="141"/>
  <c r="B11" i="141"/>
  <c r="N18" i="131"/>
  <c r="H4" i="57"/>
  <c r="B13" i="141"/>
  <c r="D26" i="141"/>
  <c r="F21" i="141"/>
  <c r="B25" i="53"/>
  <c r="B22" i="131"/>
  <c r="E6" i="128"/>
  <c r="M6" i="128"/>
  <c r="I6" i="128"/>
  <c r="J6" i="128"/>
  <c r="N18" i="128"/>
  <c r="K6" i="128"/>
  <c r="K5" i="128" s="1"/>
  <c r="D41" i="126"/>
  <c r="N15" i="128"/>
  <c r="N22" i="128"/>
  <c r="E6" i="77"/>
  <c r="K4" i="130"/>
  <c r="P20" i="130"/>
  <c r="N14" i="129"/>
  <c r="N10" i="127"/>
  <c r="L4" i="130"/>
  <c r="F4" i="132"/>
  <c r="D6" i="77"/>
  <c r="B5" i="77" s="1"/>
  <c r="F17" i="141"/>
  <c r="P17" i="132"/>
  <c r="G4" i="132"/>
  <c r="N8" i="129"/>
  <c r="E7" i="7"/>
  <c r="E19" i="7"/>
  <c r="N9" i="127"/>
  <c r="H19" i="7"/>
  <c r="H7" i="7"/>
  <c r="N9" i="129"/>
  <c r="D27" i="141"/>
  <c r="N20" i="53"/>
  <c r="L4" i="132"/>
  <c r="J4" i="132"/>
  <c r="K6" i="53"/>
  <c r="K5" i="53" s="1"/>
  <c r="H6" i="129"/>
  <c r="H5" i="129" s="1"/>
  <c r="I6" i="131"/>
  <c r="N15" i="127"/>
  <c r="E11" i="7"/>
  <c r="E21" i="7"/>
  <c r="N15" i="53"/>
  <c r="G6" i="77"/>
  <c r="E5" i="77" s="1"/>
  <c r="P13" i="132"/>
  <c r="P17" i="130"/>
  <c r="D4" i="130"/>
  <c r="N8" i="53"/>
  <c r="N7" i="7"/>
  <c r="B7" i="7"/>
  <c r="B19" i="7"/>
  <c r="F28" i="141"/>
  <c r="D17" i="141"/>
  <c r="F13" i="141"/>
  <c r="N13" i="131"/>
  <c r="J13" i="57"/>
  <c r="F4" i="57"/>
  <c r="D15" i="141"/>
  <c r="B12" i="141"/>
  <c r="N16" i="127"/>
  <c r="F29" i="141"/>
  <c r="F18" i="141"/>
  <c r="B15" i="141"/>
  <c r="N19" i="127"/>
  <c r="F32" i="141"/>
  <c r="J7" i="57"/>
  <c r="D22" i="141"/>
  <c r="N9" i="131"/>
  <c r="F20" i="141"/>
  <c r="D13" i="141"/>
  <c r="F9" i="141"/>
  <c r="B26" i="141"/>
  <c r="K6" i="131"/>
  <c r="D33" i="141"/>
  <c r="N11" i="127"/>
  <c r="J16" i="57"/>
  <c r="G4" i="57"/>
  <c r="J9" i="57"/>
  <c r="H33" i="157"/>
  <c r="H30" i="161"/>
  <c r="H23" i="155"/>
  <c r="H14" i="161"/>
  <c r="H22" i="154"/>
  <c r="H16" i="161"/>
  <c r="H26" i="161"/>
  <c r="H31" i="158"/>
  <c r="H27" i="156"/>
  <c r="H30" i="155"/>
  <c r="H31" i="161"/>
  <c r="H29" i="156"/>
  <c r="H9" i="155"/>
  <c r="H31" i="157"/>
  <c r="H22" i="155"/>
  <c r="H33" i="161"/>
  <c r="H16" i="151"/>
  <c r="H9" i="151"/>
  <c r="H22" i="161"/>
  <c r="H10" i="151"/>
  <c r="H23" i="161"/>
  <c r="H14" i="150"/>
  <c r="H30" i="157"/>
  <c r="H12" i="151"/>
  <c r="H9" i="150"/>
  <c r="H15" i="161"/>
  <c r="H18" i="161"/>
  <c r="H19" i="155"/>
  <c r="I30" i="161"/>
  <c r="H21" i="161"/>
  <c r="H19" i="161"/>
  <c r="H24" i="161"/>
  <c r="H32" i="161"/>
  <c r="H13" i="161"/>
  <c r="H20" i="161"/>
  <c r="H17" i="161"/>
  <c r="H11" i="161"/>
  <c r="H28" i="161"/>
  <c r="H28" i="149"/>
  <c r="H29" i="161"/>
  <c r="H12" i="161"/>
  <c r="I21" i="161"/>
  <c r="I19" i="161"/>
  <c r="I16" i="161"/>
  <c r="I26" i="161"/>
  <c r="H27" i="161"/>
  <c r="H10" i="161"/>
  <c r="I33" i="161"/>
  <c r="H20" i="152"/>
  <c r="H27" i="152"/>
  <c r="H33" i="152"/>
  <c r="H32" i="152"/>
  <c r="H21" i="152"/>
  <c r="H11" i="152"/>
  <c r="H18" i="152"/>
  <c r="H16" i="152"/>
  <c r="H15" i="152"/>
  <c r="H23" i="152"/>
  <c r="H17" i="152"/>
  <c r="H30" i="152"/>
  <c r="H13" i="152"/>
  <c r="H19" i="152"/>
  <c r="H9" i="152"/>
  <c r="H24" i="152"/>
  <c r="H31" i="152"/>
  <c r="H14" i="152"/>
  <c r="H10" i="152"/>
  <c r="H26" i="152"/>
  <c r="H22" i="152"/>
  <c r="H29" i="152"/>
  <c r="H12" i="152"/>
  <c r="H28" i="152"/>
  <c r="H30" i="156"/>
  <c r="H33" i="160"/>
  <c r="H11" i="160"/>
  <c r="H22" i="160"/>
  <c r="H17" i="160"/>
  <c r="H20" i="160"/>
  <c r="H30" i="160"/>
  <c r="H23" i="160"/>
  <c r="H18" i="160"/>
  <c r="H13" i="160"/>
  <c r="H15" i="160"/>
  <c r="H14" i="160"/>
  <c r="H9" i="160"/>
  <c r="H29" i="160"/>
  <c r="H28" i="160"/>
  <c r="H31" i="160"/>
  <c r="H26" i="160"/>
  <c r="H27" i="160"/>
  <c r="H21" i="160"/>
  <c r="H16" i="160"/>
  <c r="H10" i="160"/>
  <c r="H32" i="160"/>
  <c r="H12" i="160"/>
  <c r="H24" i="160"/>
  <c r="H19" i="160"/>
  <c r="H10" i="159"/>
  <c r="H16" i="159"/>
  <c r="H19" i="159"/>
  <c r="H12" i="159"/>
  <c r="H15" i="159"/>
  <c r="H30" i="159"/>
  <c r="H22" i="159"/>
  <c r="H27" i="159"/>
  <c r="H32" i="159"/>
  <c r="H13" i="159"/>
  <c r="H17" i="159"/>
  <c r="H29" i="159"/>
  <c r="H9" i="159"/>
  <c r="H33" i="159"/>
  <c r="H18" i="159"/>
  <c r="H26" i="159"/>
  <c r="H28" i="159"/>
  <c r="H11" i="159"/>
  <c r="H20" i="159"/>
  <c r="H31" i="159"/>
  <c r="H24" i="159"/>
  <c r="H14" i="159"/>
  <c r="H21" i="159"/>
  <c r="H23" i="159"/>
  <c r="H16" i="150"/>
  <c r="H18" i="149"/>
  <c r="H17" i="151"/>
  <c r="H28" i="158"/>
  <c r="H23" i="157"/>
  <c r="H15" i="157"/>
  <c r="H19" i="156"/>
  <c r="H30" i="154"/>
  <c r="H17" i="150"/>
  <c r="H16" i="157"/>
  <c r="H19" i="151"/>
  <c r="H24" i="149"/>
  <c r="H17" i="156"/>
  <c r="H10" i="156"/>
  <c r="H14" i="155"/>
  <c r="H22" i="156"/>
  <c r="H33" i="150"/>
  <c r="H15" i="158"/>
  <c r="H15" i="155"/>
  <c r="H29" i="158"/>
  <c r="H21" i="149"/>
  <c r="H22" i="150"/>
  <c r="H33" i="155"/>
  <c r="H16" i="155"/>
  <c r="H23" i="150"/>
  <c r="H13" i="150"/>
  <c r="H20" i="157"/>
  <c r="H22" i="158"/>
  <c r="H29" i="151"/>
  <c r="H13" i="154"/>
  <c r="H11" i="154"/>
  <c r="H16" i="156"/>
  <c r="H30" i="158"/>
  <c r="H11" i="158"/>
  <c r="H31" i="150"/>
  <c r="H22" i="151"/>
  <c r="H15" i="150"/>
  <c r="H11" i="146"/>
  <c r="H9" i="158"/>
  <c r="H23" i="158"/>
  <c r="H18" i="158"/>
  <c r="H32" i="158"/>
  <c r="H13" i="158"/>
  <c r="H19" i="158"/>
  <c r="H27" i="158"/>
  <c r="H17" i="158"/>
  <c r="H24" i="158"/>
  <c r="H20" i="158"/>
  <c r="H16" i="158"/>
  <c r="H21" i="158"/>
  <c r="H14" i="158"/>
  <c r="H12" i="158"/>
  <c r="H26" i="158"/>
  <c r="H10" i="158"/>
  <c r="H33" i="158"/>
  <c r="H8" i="146"/>
  <c r="H22" i="157"/>
  <c r="H18" i="157"/>
  <c r="H13" i="157"/>
  <c r="H28" i="157"/>
  <c r="H19" i="157"/>
  <c r="H29" i="157"/>
  <c r="H24" i="157"/>
  <c r="I31" i="157"/>
  <c r="H26" i="157"/>
  <c r="H14" i="157"/>
  <c r="H9" i="157"/>
  <c r="H32" i="157"/>
  <c r="H12" i="157"/>
  <c r="H27" i="157"/>
  <c r="H21" i="157"/>
  <c r="H11" i="157"/>
  <c r="H10" i="157"/>
  <c r="H32" i="156"/>
  <c r="H21" i="156"/>
  <c r="H14" i="156"/>
  <c r="H26" i="156"/>
  <c r="H9" i="156"/>
  <c r="H15" i="156"/>
  <c r="H24" i="156"/>
  <c r="H13" i="156"/>
  <c r="H20" i="156"/>
  <c r="H12" i="156"/>
  <c r="H33" i="156"/>
  <c r="H23" i="156"/>
  <c r="H31" i="156"/>
  <c r="H28" i="156"/>
  <c r="H11" i="156"/>
  <c r="H18" i="156"/>
  <c r="I23" i="155"/>
  <c r="I10" i="151"/>
  <c r="H10" i="146"/>
  <c r="H9" i="146"/>
  <c r="H7" i="146"/>
  <c r="H18" i="155"/>
  <c r="H32" i="155"/>
  <c r="H20" i="155"/>
  <c r="H28" i="155"/>
  <c r="H13" i="155"/>
  <c r="H10" i="155"/>
  <c r="H26" i="155"/>
  <c r="H11" i="155"/>
  <c r="I30" i="155"/>
  <c r="I9" i="155"/>
  <c r="H21" i="155"/>
  <c r="I22" i="155"/>
  <c r="H29" i="155"/>
  <c r="H12" i="155"/>
  <c r="H27" i="155"/>
  <c r="H17" i="155"/>
  <c r="H24" i="155"/>
  <c r="H31" i="155"/>
  <c r="H16" i="149"/>
  <c r="H16" i="154"/>
  <c r="H31" i="154"/>
  <c r="H28" i="154"/>
  <c r="H10" i="154"/>
  <c r="H17" i="154"/>
  <c r="H18" i="154"/>
  <c r="I22" i="154"/>
  <c r="H20" i="154"/>
  <c r="H9" i="154"/>
  <c r="H24" i="154"/>
  <c r="H19" i="154"/>
  <c r="H15" i="154"/>
  <c r="H26" i="154"/>
  <c r="H29" i="154"/>
  <c r="H12" i="154"/>
  <c r="H23" i="154"/>
  <c r="H33" i="154"/>
  <c r="H14" i="154"/>
  <c r="H21" i="154"/>
  <c r="H27" i="154"/>
  <c r="H32" i="154"/>
  <c r="H30" i="151"/>
  <c r="H33" i="151"/>
  <c r="H26" i="151"/>
  <c r="H20" i="151"/>
  <c r="H14" i="151"/>
  <c r="H28" i="151"/>
  <c r="H21" i="151"/>
  <c r="H24" i="151"/>
  <c r="H23" i="151"/>
  <c r="H11" i="151"/>
  <c r="H32" i="151"/>
  <c r="H18" i="151"/>
  <c r="H13" i="151"/>
  <c r="I16" i="151"/>
  <c r="H15" i="151"/>
  <c r="I9" i="151"/>
  <c r="H27" i="151"/>
  <c r="H31" i="151"/>
  <c r="H10" i="150"/>
  <c r="I14" i="150"/>
  <c r="H30" i="150"/>
  <c r="H28" i="150"/>
  <c r="H26" i="150"/>
  <c r="I22" i="150"/>
  <c r="H21" i="150"/>
  <c r="H29" i="150"/>
  <c r="H18" i="150"/>
  <c r="H11" i="150"/>
  <c r="H12" i="150"/>
  <c r="H27" i="150"/>
  <c r="H19" i="150"/>
  <c r="H24" i="150"/>
  <c r="H32" i="150"/>
  <c r="H20" i="150"/>
  <c r="E17" i="146"/>
  <c r="B11" i="146"/>
  <c r="H15" i="149"/>
  <c r="H13" i="149"/>
  <c r="H22" i="149"/>
  <c r="H26" i="149"/>
  <c r="H27" i="149"/>
  <c r="H12" i="149"/>
  <c r="H14" i="149"/>
  <c r="H9" i="149"/>
  <c r="H33" i="149"/>
  <c r="H23" i="149"/>
  <c r="H30" i="149"/>
  <c r="H10" i="149"/>
  <c r="H11" i="149"/>
  <c r="H20" i="149"/>
  <c r="B20" i="146"/>
  <c r="H19" i="149"/>
  <c r="H31" i="149"/>
  <c r="H29" i="149"/>
  <c r="H17" i="149"/>
  <c r="H32" i="149"/>
  <c r="E14" i="146"/>
  <c r="B17" i="146"/>
  <c r="E19" i="146"/>
  <c r="B19" i="146"/>
  <c r="B14" i="146"/>
  <c r="E20" i="146"/>
  <c r="E11" i="146"/>
  <c r="B18" i="146"/>
  <c r="E18" i="146"/>
  <c r="B21" i="146"/>
  <c r="E21" i="146"/>
  <c r="B8" i="146"/>
  <c r="E8" i="146"/>
  <c r="B15" i="146"/>
  <c r="E15" i="146"/>
  <c r="B10" i="146"/>
  <c r="E10" i="146"/>
  <c r="B13" i="146"/>
  <c r="E13" i="146"/>
  <c r="B16" i="146"/>
  <c r="E16" i="146"/>
  <c r="B6" i="146"/>
  <c r="B7" i="146"/>
  <c r="E7" i="146"/>
  <c r="E6" i="146"/>
  <c r="B9" i="146"/>
  <c r="E9" i="146"/>
  <c r="B12" i="146"/>
  <c r="E12" i="146"/>
  <c r="H18" i="146"/>
  <c r="H17" i="146"/>
  <c r="H16" i="146"/>
  <c r="H19" i="146"/>
  <c r="H14" i="146"/>
  <c r="H13" i="146"/>
  <c r="H12" i="146"/>
  <c r="H15" i="146"/>
  <c r="H6" i="146"/>
  <c r="H21" i="146"/>
  <c r="H20" i="146"/>
  <c r="J10" i="146"/>
  <c r="J8" i="146"/>
  <c r="G11" i="146"/>
  <c r="J11" i="146"/>
  <c r="J9" i="146"/>
  <c r="B22" i="126"/>
  <c r="D22" i="126"/>
  <c r="D11" i="146"/>
  <c r="C22" i="126"/>
  <c r="B7" i="159"/>
  <c r="B6" i="159"/>
  <c r="B6" i="160"/>
  <c r="B7" i="160"/>
  <c r="B7" i="149"/>
  <c r="B6" i="149"/>
  <c r="B6" i="151"/>
  <c r="B7" i="151"/>
  <c r="E9" i="149"/>
  <c r="D8" i="149"/>
  <c r="C21" i="149"/>
  <c r="C33" i="157"/>
  <c r="G27" i="161"/>
  <c r="C18" i="152"/>
  <c r="C30" i="161"/>
  <c r="E11" i="155"/>
  <c r="C16" i="159"/>
  <c r="G28" i="160"/>
  <c r="E19" i="149"/>
  <c r="G15" i="149"/>
  <c r="G14" i="157"/>
  <c r="E32" i="158"/>
  <c r="G11" i="160"/>
  <c r="C15" i="149"/>
  <c r="C13" i="149"/>
  <c r="G33" i="154"/>
  <c r="C22" i="157"/>
  <c r="C23" i="155"/>
  <c r="C22" i="150"/>
  <c r="G13" i="157"/>
  <c r="G23" i="158"/>
  <c r="G31" i="154"/>
  <c r="G23" i="149"/>
  <c r="C14" i="161"/>
  <c r="G28" i="150"/>
  <c r="C33" i="155"/>
  <c r="E15" i="151"/>
  <c r="E18" i="158"/>
  <c r="E29" i="149"/>
  <c r="E17" i="149"/>
  <c r="E32" i="149"/>
  <c r="G30" i="156"/>
  <c r="G20" i="154"/>
  <c r="G32" i="159"/>
  <c r="E18" i="154"/>
  <c r="E18" i="149"/>
  <c r="C22" i="149"/>
  <c r="C26" i="149"/>
  <c r="B25" i="149"/>
  <c r="C18" i="154"/>
  <c r="G27" i="151"/>
  <c r="C16" i="155"/>
  <c r="C23" i="150"/>
  <c r="G19" i="149"/>
  <c r="E20" i="149"/>
  <c r="C13" i="150"/>
  <c r="C22" i="154"/>
  <c r="E12" i="154"/>
  <c r="E14" i="161"/>
  <c r="C16" i="161"/>
  <c r="E26" i="149"/>
  <c r="D25" i="149"/>
  <c r="G11" i="149"/>
  <c r="C32" i="158"/>
  <c r="E11" i="154"/>
  <c r="E11" i="157"/>
  <c r="C27" i="149"/>
  <c r="G18" i="156"/>
  <c r="C13" i="158"/>
  <c r="C20" i="154"/>
  <c r="C21" i="150"/>
  <c r="G32" i="156"/>
  <c r="G27" i="157"/>
  <c r="E10" i="155"/>
  <c r="G33" i="158"/>
  <c r="B8" i="154"/>
  <c r="C9" i="154"/>
  <c r="E23" i="157"/>
  <c r="G12" i="160"/>
  <c r="E23" i="158"/>
  <c r="E18" i="157"/>
  <c r="G33" i="159"/>
  <c r="E21" i="155"/>
  <c r="E29" i="150"/>
  <c r="C20" i="157"/>
  <c r="G15" i="159"/>
  <c r="G24" i="155"/>
  <c r="G30" i="154"/>
  <c r="E24" i="157"/>
  <c r="C32" i="156"/>
  <c r="E20" i="159"/>
  <c r="E16" i="157"/>
  <c r="E28" i="156"/>
  <c r="G16" i="159"/>
  <c r="G30" i="161"/>
  <c r="C26" i="161"/>
  <c r="B25" i="161"/>
  <c r="E21" i="161"/>
  <c r="G23" i="151"/>
  <c r="G19" i="151"/>
  <c r="D25" i="160"/>
  <c r="E26" i="160"/>
  <c r="C19" i="158"/>
  <c r="E24" i="160"/>
  <c r="C29" i="150"/>
  <c r="E17" i="155"/>
  <c r="E31" i="158"/>
  <c r="G19" i="152"/>
  <c r="C15" i="160"/>
  <c r="E24" i="150"/>
  <c r="G13" i="155"/>
  <c r="G27" i="158"/>
  <c r="C16" i="152"/>
  <c r="G16" i="157"/>
  <c r="G23" i="150"/>
  <c r="C21" i="156"/>
  <c r="E22" i="156"/>
  <c r="G24" i="154"/>
  <c r="C22" i="158"/>
  <c r="C18" i="157"/>
  <c r="C32" i="159"/>
  <c r="G12" i="158"/>
  <c r="C13" i="157"/>
  <c r="E28" i="159"/>
  <c r="G32" i="150"/>
  <c r="E9" i="157"/>
  <c r="D8" i="157"/>
  <c r="E12" i="158"/>
  <c r="C13" i="155"/>
  <c r="E10" i="154"/>
  <c r="G24" i="157"/>
  <c r="C14" i="160"/>
  <c r="C27" i="158"/>
  <c r="G19" i="157"/>
  <c r="B8" i="160"/>
  <c r="C9" i="160"/>
  <c r="B8" i="159"/>
  <c r="C9" i="159"/>
  <c r="E27" i="159"/>
  <c r="E28" i="155"/>
  <c r="C10" i="155"/>
  <c r="C28" i="157"/>
  <c r="E33" i="156"/>
  <c r="G21" i="159"/>
  <c r="C19" i="157"/>
  <c r="G29" i="156"/>
  <c r="C18" i="159"/>
  <c r="C32" i="161"/>
  <c r="C26" i="159"/>
  <c r="B25" i="159"/>
  <c r="G14" i="151"/>
  <c r="E14" i="156"/>
  <c r="G17" i="154"/>
  <c r="G15" i="151"/>
  <c r="E21" i="151"/>
  <c r="C15" i="152"/>
  <c r="G19" i="161"/>
  <c r="C28" i="151"/>
  <c r="E16" i="156"/>
  <c r="G18" i="161"/>
  <c r="C13" i="161"/>
  <c r="E23" i="151"/>
  <c r="G12" i="156"/>
  <c r="C15" i="161"/>
  <c r="E9" i="151"/>
  <c r="D8" i="151"/>
  <c r="G23" i="156"/>
  <c r="G28" i="156"/>
  <c r="E28" i="154"/>
  <c r="G24" i="158"/>
  <c r="E19" i="157"/>
  <c r="E33" i="159"/>
  <c r="E15" i="158"/>
  <c r="E14" i="157"/>
  <c r="G29" i="159"/>
  <c r="G17" i="152"/>
  <c r="G19" i="156"/>
  <c r="E20" i="154"/>
  <c r="C21" i="151"/>
  <c r="C24" i="151"/>
  <c r="E20" i="152"/>
  <c r="E22" i="161"/>
  <c r="E29" i="151"/>
  <c r="G17" i="156"/>
  <c r="C20" i="161"/>
  <c r="G15" i="161"/>
  <c r="G24" i="151"/>
  <c r="C14" i="156"/>
  <c r="E16" i="161"/>
  <c r="E26" i="157"/>
  <c r="D25" i="157"/>
  <c r="C16" i="160"/>
  <c r="C18" i="150"/>
  <c r="E32" i="161"/>
  <c r="G22" i="156"/>
  <c r="C20" i="159"/>
  <c r="G14" i="150"/>
  <c r="G28" i="154"/>
  <c r="C17" i="158"/>
  <c r="E32" i="160"/>
  <c r="E13" i="159"/>
  <c r="C11" i="150"/>
  <c r="C24" i="154"/>
  <c r="E13" i="158"/>
  <c r="E27" i="160"/>
  <c r="C26" i="155"/>
  <c r="B25" i="155"/>
  <c r="C23" i="152"/>
  <c r="E19" i="155"/>
  <c r="C19" i="154"/>
  <c r="G17" i="157"/>
  <c r="E29" i="156"/>
  <c r="G17" i="159"/>
  <c r="G31" i="161"/>
  <c r="G24" i="156"/>
  <c r="C14" i="159"/>
  <c r="C28" i="161"/>
  <c r="C13" i="151"/>
  <c r="E14" i="151"/>
  <c r="G14" i="160"/>
  <c r="C29" i="157"/>
  <c r="C19" i="160"/>
  <c r="D25" i="150"/>
  <c r="E26" i="150"/>
  <c r="G14" i="155"/>
  <c r="G28" i="158"/>
  <c r="C17" i="152"/>
  <c r="F8" i="160"/>
  <c r="G9" i="160"/>
  <c r="G21" i="150"/>
  <c r="C11" i="155"/>
  <c r="C24" i="158"/>
  <c r="E13" i="152"/>
  <c r="D7" i="159"/>
  <c r="D6" i="159"/>
  <c r="D6" i="152"/>
  <c r="D7" i="152"/>
  <c r="D7" i="160"/>
  <c r="D6" i="160"/>
  <c r="F6" i="155"/>
  <c r="F7" i="155"/>
  <c r="F7" i="160"/>
  <c r="F6" i="160"/>
  <c r="B6" i="157"/>
  <c r="B7" i="157"/>
  <c r="B6" i="150"/>
  <c r="B7" i="150"/>
  <c r="B6" i="152"/>
  <c r="B7" i="152"/>
  <c r="B6" i="155"/>
  <c r="B7" i="155"/>
  <c r="G13" i="151"/>
  <c r="E23" i="149"/>
  <c r="E32" i="151"/>
  <c r="G14" i="149"/>
  <c r="C28" i="149"/>
  <c r="G27" i="155"/>
  <c r="E33" i="149"/>
  <c r="D25" i="156"/>
  <c r="E26" i="156"/>
  <c r="C10" i="159"/>
  <c r="E12" i="150"/>
  <c r="G29" i="149"/>
  <c r="G13" i="149"/>
  <c r="C29" i="151"/>
  <c r="C13" i="154"/>
  <c r="G31" i="151"/>
  <c r="G10" i="149"/>
  <c r="G30" i="149"/>
  <c r="C11" i="154"/>
  <c r="C31" i="158"/>
  <c r="C30" i="152"/>
  <c r="E16" i="149"/>
  <c r="L14" i="7"/>
  <c r="L22" i="7" s="1"/>
  <c r="E32" i="150"/>
  <c r="C11" i="160"/>
  <c r="C13" i="152"/>
  <c r="C20" i="158"/>
  <c r="G16" i="149"/>
  <c r="E33" i="154"/>
  <c r="G28" i="159"/>
  <c r="E29" i="155"/>
  <c r="C17" i="157"/>
  <c r="G21" i="157"/>
  <c r="C19" i="159"/>
  <c r="C27" i="156"/>
  <c r="C12" i="149"/>
  <c r="G24" i="149"/>
  <c r="C16" i="156"/>
  <c r="C30" i="155"/>
  <c r="G33" i="157"/>
  <c r="G14" i="154"/>
  <c r="E12" i="149"/>
  <c r="E12" i="152"/>
  <c r="B25" i="156"/>
  <c r="C26" i="156"/>
  <c r="F25" i="152"/>
  <c r="G26" i="152"/>
  <c r="E18" i="151"/>
  <c r="G13" i="158"/>
  <c r="C30" i="158"/>
  <c r="E12" i="155"/>
  <c r="I14" i="7"/>
  <c r="I22" i="7" s="1"/>
  <c r="G20" i="150"/>
  <c r="M14" i="7"/>
  <c r="M22" i="7" s="1"/>
  <c r="C27" i="161"/>
  <c r="E19" i="158"/>
  <c r="C11" i="158"/>
  <c r="C31" i="150"/>
  <c r="E24" i="151"/>
  <c r="G33" i="152"/>
  <c r="E12" i="161"/>
  <c r="C14" i="149"/>
  <c r="E13" i="156"/>
  <c r="C19" i="152"/>
  <c r="G22" i="160"/>
  <c r="E33" i="157"/>
  <c r="E24" i="159"/>
  <c r="E32" i="156"/>
  <c r="G33" i="149"/>
  <c r="G28" i="149"/>
  <c r="F8" i="149"/>
  <c r="G9" i="149"/>
  <c r="G28" i="151"/>
  <c r="E33" i="160"/>
  <c r="E28" i="160"/>
  <c r="E9" i="158"/>
  <c r="D8" i="158"/>
  <c r="C31" i="161"/>
  <c r="E23" i="150"/>
  <c r="C29" i="156"/>
  <c r="D25" i="159"/>
  <c r="E26" i="159"/>
  <c r="E17" i="150"/>
  <c r="E31" i="154"/>
  <c r="G19" i="158"/>
  <c r="C9" i="152"/>
  <c r="B8" i="152"/>
  <c r="G18" i="159"/>
  <c r="G13" i="150"/>
  <c r="G27" i="154"/>
  <c r="C16" i="158"/>
  <c r="C30" i="160"/>
  <c r="G17" i="155"/>
  <c r="B8" i="155"/>
  <c r="C9" i="155"/>
  <c r="G18" i="157"/>
  <c r="C21" i="155"/>
  <c r="E14" i="154"/>
  <c r="G29" i="157"/>
  <c r="C18" i="160"/>
  <c r="G10" i="154"/>
  <c r="G23" i="157"/>
  <c r="C13" i="160"/>
  <c r="G30" i="151"/>
  <c r="E18" i="161"/>
  <c r="G17" i="161"/>
  <c r="E33" i="158"/>
  <c r="E18" i="150"/>
  <c r="B8" i="156"/>
  <c r="C9" i="156"/>
  <c r="C15" i="154"/>
  <c r="E10" i="151"/>
  <c r="G18" i="151"/>
  <c r="F8" i="152"/>
  <c r="G9" i="152"/>
  <c r="C17" i="161"/>
  <c r="G26" i="151"/>
  <c r="F25" i="151"/>
  <c r="C15" i="156"/>
  <c r="E17" i="161"/>
  <c r="E10" i="161"/>
  <c r="C22" i="151"/>
  <c r="E11" i="156"/>
  <c r="G13" i="161"/>
  <c r="G30" i="159"/>
  <c r="G11" i="157"/>
  <c r="C24" i="156"/>
  <c r="G12" i="150"/>
  <c r="C10" i="161"/>
  <c r="E17" i="156"/>
  <c r="G14" i="159"/>
  <c r="C12" i="150"/>
  <c r="C26" i="154"/>
  <c r="B25" i="154"/>
  <c r="E14" i="158"/>
  <c r="G29" i="160"/>
  <c r="E21" i="154"/>
  <c r="G10" i="158"/>
  <c r="G23" i="160"/>
  <c r="E14" i="159"/>
  <c r="C9" i="149"/>
  <c r="B8" i="149"/>
  <c r="C27" i="150"/>
  <c r="C13" i="159"/>
  <c r="G31" i="156"/>
  <c r="C29" i="159"/>
  <c r="G18" i="150"/>
  <c r="G32" i="154"/>
  <c r="C21" i="158"/>
  <c r="E10" i="152"/>
  <c r="G22" i="159"/>
  <c r="C15" i="150"/>
  <c r="C29" i="154"/>
  <c r="E17" i="158"/>
  <c r="E31" i="160"/>
  <c r="G19" i="155"/>
  <c r="C24" i="157"/>
  <c r="E10" i="159"/>
  <c r="G23" i="155"/>
  <c r="G15" i="154"/>
  <c r="C31" i="157"/>
  <c r="E19" i="160"/>
  <c r="C12" i="154"/>
  <c r="C26" i="157"/>
  <c r="B25" i="157"/>
  <c r="E14" i="160"/>
  <c r="G30" i="152"/>
  <c r="C13" i="156"/>
  <c r="E32" i="155"/>
  <c r="G16" i="154"/>
  <c r="C14" i="158"/>
  <c r="C14" i="157"/>
  <c r="C28" i="159"/>
  <c r="E29" i="157"/>
  <c r="B8" i="157"/>
  <c r="C9" i="157"/>
  <c r="E23" i="159"/>
  <c r="G9" i="157"/>
  <c r="F8" i="157"/>
  <c r="G19" i="159"/>
  <c r="E15" i="150"/>
  <c r="E15" i="161"/>
  <c r="C20" i="156"/>
  <c r="E17" i="159"/>
  <c r="E13" i="150"/>
  <c r="E27" i="154"/>
  <c r="G15" i="158"/>
  <c r="C31" i="160"/>
  <c r="G10" i="159"/>
  <c r="F8" i="150"/>
  <c r="G9" i="150"/>
  <c r="G22" i="154"/>
  <c r="C12" i="158"/>
  <c r="B25" i="160"/>
  <c r="C26" i="160"/>
  <c r="G20" i="161"/>
  <c r="G15" i="156"/>
  <c r="G11" i="156"/>
  <c r="E19" i="154"/>
  <c r="G16" i="158"/>
  <c r="E15" i="157"/>
  <c r="E29" i="159"/>
  <c r="C32" i="157"/>
  <c r="E10" i="157"/>
  <c r="G24" i="159"/>
  <c r="E22" i="155"/>
  <c r="E33" i="152"/>
  <c r="E14" i="150"/>
  <c r="E15" i="152"/>
  <c r="E12" i="151"/>
  <c r="E26" i="155"/>
  <c r="D25" i="155"/>
  <c r="G28" i="152"/>
  <c r="C32" i="160"/>
  <c r="E33" i="150"/>
  <c r="G21" i="155"/>
  <c r="C24" i="152"/>
  <c r="E17" i="151"/>
  <c r="G12" i="154"/>
  <c r="C12" i="157"/>
  <c r="E29" i="158"/>
  <c r="G15" i="155"/>
  <c r="G11" i="154"/>
  <c r="C27" i="157"/>
  <c r="E15" i="160"/>
  <c r="G29" i="158"/>
  <c r="C21" i="157"/>
  <c r="E10" i="160"/>
  <c r="E30" i="156"/>
  <c r="E23" i="155"/>
  <c r="F8" i="154"/>
  <c r="G9" i="154"/>
  <c r="G24" i="150"/>
  <c r="E13" i="151"/>
  <c r="C24" i="160"/>
  <c r="G11" i="161"/>
  <c r="C23" i="151"/>
  <c r="E12" i="156"/>
  <c r="G14" i="161"/>
  <c r="C31" i="152"/>
  <c r="E19" i="151"/>
  <c r="E33" i="155"/>
  <c r="C11" i="161"/>
  <c r="D7" i="150"/>
  <c r="D6" i="150"/>
  <c r="D6" i="158"/>
  <c r="D7" i="158"/>
  <c r="D6" i="154"/>
  <c r="D7" i="154"/>
  <c r="F7" i="156"/>
  <c r="F6" i="156"/>
  <c r="F7" i="161"/>
  <c r="F6" i="161"/>
  <c r="F6" i="151"/>
  <c r="F7" i="151"/>
  <c r="M6" i="7"/>
  <c r="M18" i="7" s="1"/>
  <c r="B6" i="154"/>
  <c r="B7" i="154"/>
  <c r="I6" i="7"/>
  <c r="I18" i="7" s="1"/>
  <c r="J6" i="7"/>
  <c r="J18" i="7" s="1"/>
  <c r="B7" i="161"/>
  <c r="B6" i="161"/>
  <c r="B6" i="158"/>
  <c r="B7" i="158"/>
  <c r="E10" i="150"/>
  <c r="E11" i="160"/>
  <c r="E21" i="159"/>
  <c r="E27" i="149"/>
  <c r="G20" i="158"/>
  <c r="C16" i="150"/>
  <c r="E24" i="156"/>
  <c r="E26" i="154"/>
  <c r="D25" i="154"/>
  <c r="G31" i="149"/>
  <c r="E23" i="154"/>
  <c r="E18" i="155"/>
  <c r="E28" i="157"/>
  <c r="E9" i="154"/>
  <c r="D8" i="154"/>
  <c r="C30" i="156"/>
  <c r="E11" i="152"/>
  <c r="E26" i="152"/>
  <c r="D25" i="152"/>
  <c r="C33" i="149"/>
  <c r="C23" i="149"/>
  <c r="G23" i="159"/>
  <c r="E21" i="150"/>
  <c r="G27" i="159"/>
  <c r="D8" i="152"/>
  <c r="E9" i="152"/>
  <c r="C30" i="149"/>
  <c r="G20" i="149"/>
  <c r="G29" i="152"/>
  <c r="G10" i="161"/>
  <c r="C18" i="149"/>
  <c r="C10" i="149"/>
  <c r="E32" i="159"/>
  <c r="C22" i="155"/>
  <c r="C33" i="161"/>
  <c r="E15" i="159"/>
  <c r="E13" i="149"/>
  <c r="C22" i="160"/>
  <c r="G28" i="157"/>
  <c r="C23" i="154"/>
  <c r="C17" i="151"/>
  <c r="G21" i="160"/>
  <c r="E18" i="152"/>
  <c r="E26" i="158"/>
  <c r="D25" i="158"/>
  <c r="E10" i="149"/>
  <c r="E22" i="149"/>
  <c r="E18" i="156"/>
  <c r="C16" i="151"/>
  <c r="G13" i="156"/>
  <c r="G20" i="151"/>
  <c r="C28" i="158"/>
  <c r="G14" i="156"/>
  <c r="G33" i="155"/>
  <c r="C23" i="157"/>
  <c r="G20" i="159"/>
  <c r="C11" i="149"/>
  <c r="C20" i="149"/>
  <c r="E16" i="152"/>
  <c r="G10" i="150"/>
  <c r="E22" i="160"/>
  <c r="C15" i="157"/>
  <c r="E16" i="154"/>
  <c r="C18" i="161"/>
  <c r="G19" i="150"/>
  <c r="G11" i="159"/>
  <c r="G20" i="152"/>
  <c r="C15" i="151"/>
  <c r="C29" i="155"/>
  <c r="E31" i="152"/>
  <c r="C14" i="152"/>
  <c r="E11" i="151"/>
  <c r="E24" i="155"/>
  <c r="G27" i="152"/>
  <c r="G23" i="152"/>
  <c r="G31" i="158"/>
  <c r="E29" i="152"/>
  <c r="E28" i="150"/>
  <c r="B8" i="151"/>
  <c r="C9" i="151"/>
  <c r="C30" i="159"/>
  <c r="E17" i="157"/>
  <c r="G13" i="160"/>
  <c r="G22" i="150"/>
  <c r="C12" i="155"/>
  <c r="C26" i="158"/>
  <c r="B25" i="158"/>
  <c r="E14" i="152"/>
  <c r="E30" i="159"/>
  <c r="C19" i="150"/>
  <c r="C33" i="154"/>
  <c r="E21" i="158"/>
  <c r="G10" i="152"/>
  <c r="C19" i="156"/>
  <c r="C27" i="151"/>
  <c r="E24" i="152"/>
  <c r="E10" i="156"/>
  <c r="C27" i="155"/>
  <c r="C14" i="154"/>
  <c r="E11" i="158"/>
  <c r="G12" i="157"/>
  <c r="G26" i="159"/>
  <c r="F25" i="159"/>
  <c r="F25" i="157"/>
  <c r="G26" i="157"/>
  <c r="G33" i="156"/>
  <c r="C22" i="159"/>
  <c r="C10" i="158"/>
  <c r="C27" i="159"/>
  <c r="E31" i="151"/>
  <c r="G21" i="152"/>
  <c r="B8" i="150"/>
  <c r="C9" i="150"/>
  <c r="C10" i="152"/>
  <c r="G9" i="151"/>
  <c r="F8" i="151"/>
  <c r="G22" i="155"/>
  <c r="C26" i="152"/>
  <c r="B25" i="152"/>
  <c r="F25" i="160"/>
  <c r="G26" i="160"/>
  <c r="G30" i="150"/>
  <c r="C19" i="155"/>
  <c r="C33" i="158"/>
  <c r="E21" i="152"/>
  <c r="E27" i="150"/>
  <c r="G21" i="154"/>
  <c r="E23" i="161"/>
  <c r="E22" i="150"/>
  <c r="C17" i="159"/>
  <c r="C22" i="152"/>
  <c r="E16" i="151"/>
  <c r="E30" i="155"/>
  <c r="G32" i="152"/>
  <c r="G16" i="152"/>
  <c r="G12" i="151"/>
  <c r="G26" i="155"/>
  <c r="F25" i="155"/>
  <c r="C29" i="152"/>
  <c r="G24" i="161"/>
  <c r="G33" i="150"/>
  <c r="G11" i="151"/>
  <c r="E9" i="160"/>
  <c r="D8" i="160"/>
  <c r="G22" i="157"/>
  <c r="G17" i="160"/>
  <c r="C24" i="150"/>
  <c r="E13" i="155"/>
  <c r="E27" i="158"/>
  <c r="G15" i="152"/>
  <c r="C33" i="159"/>
  <c r="E20" i="150"/>
  <c r="G9" i="155"/>
  <c r="F8" i="155"/>
  <c r="G22" i="158"/>
  <c r="C12" i="152"/>
  <c r="C17" i="155"/>
  <c r="E12" i="157"/>
  <c r="E20" i="158"/>
  <c r="C29" i="160"/>
  <c r="E9" i="156"/>
  <c r="D8" i="156"/>
  <c r="C21" i="154"/>
  <c r="E10" i="158"/>
  <c r="G24" i="160"/>
  <c r="E17" i="154"/>
  <c r="E31" i="157"/>
  <c r="G19" i="160"/>
  <c r="C27" i="154"/>
  <c r="C28" i="152"/>
  <c r="G11" i="150"/>
  <c r="G12" i="152"/>
  <c r="C11" i="151"/>
  <c r="C24" i="155"/>
  <c r="E27" i="152"/>
  <c r="E29" i="160"/>
  <c r="C32" i="150"/>
  <c r="E20" i="155"/>
  <c r="G22" i="152"/>
  <c r="G28" i="155"/>
  <c r="G31" i="157"/>
  <c r="F25" i="158"/>
  <c r="G26" i="158"/>
  <c r="G13" i="152"/>
  <c r="C12" i="156"/>
  <c r="E9" i="159"/>
  <c r="D8" i="159"/>
  <c r="E9" i="150"/>
  <c r="D8" i="150"/>
  <c r="E22" i="154"/>
  <c r="G11" i="158"/>
  <c r="C27" i="160"/>
  <c r="G18" i="154"/>
  <c r="G32" i="157"/>
  <c r="C21" i="160"/>
  <c r="E26" i="151"/>
  <c r="D25" i="151"/>
  <c r="C33" i="156"/>
  <c r="E21" i="157"/>
  <c r="C32" i="154"/>
  <c r="G16" i="161"/>
  <c r="C23" i="156"/>
  <c r="E12" i="159"/>
  <c r="D25" i="161"/>
  <c r="E26" i="161"/>
  <c r="E27" i="161"/>
  <c r="C31" i="151"/>
  <c r="E19" i="156"/>
  <c r="G21" i="161"/>
  <c r="G10" i="160"/>
  <c r="G16" i="150"/>
  <c r="G29" i="150"/>
  <c r="E18" i="159"/>
  <c r="C11" i="157"/>
  <c r="G31" i="159"/>
  <c r="C20" i="150"/>
  <c r="E9" i="155"/>
  <c r="D8" i="155"/>
  <c r="E22" i="158"/>
  <c r="G11" i="152"/>
  <c r="C24" i="159"/>
  <c r="E16" i="150"/>
  <c r="E30" i="154"/>
  <c r="G18" i="158"/>
  <c r="G32" i="160"/>
  <c r="G27" i="160"/>
  <c r="C12" i="160"/>
  <c r="C31" i="155"/>
  <c r="E15" i="155"/>
  <c r="G30" i="157"/>
  <c r="C10" i="157"/>
  <c r="C23" i="159"/>
  <c r="E20" i="157"/>
  <c r="C31" i="156"/>
  <c r="E19" i="159"/>
  <c r="E33" i="161"/>
  <c r="D7" i="156"/>
  <c r="D6" i="156"/>
  <c r="D7" i="149"/>
  <c r="D6" i="149"/>
  <c r="D7" i="161"/>
  <c r="D6" i="161"/>
  <c r="F6" i="159"/>
  <c r="F7" i="159"/>
  <c r="D7" i="155"/>
  <c r="D6" i="155"/>
  <c r="D6" i="157"/>
  <c r="D7" i="157"/>
  <c r="D7" i="151"/>
  <c r="D6" i="151"/>
  <c r="F6" i="149"/>
  <c r="F7" i="149"/>
  <c r="F6" i="154"/>
  <c r="F7" i="154"/>
  <c r="F6" i="150"/>
  <c r="F7" i="150"/>
  <c r="F7" i="158"/>
  <c r="F6" i="158"/>
  <c r="F6" i="157"/>
  <c r="F7" i="157"/>
  <c r="F6" i="152"/>
  <c r="F7" i="152"/>
  <c r="B7" i="156"/>
  <c r="B6" i="156"/>
  <c r="L6" i="7"/>
  <c r="L18" i="7" s="1"/>
  <c r="C16" i="149"/>
  <c r="G12" i="161"/>
  <c r="G12" i="149"/>
  <c r="C30" i="154"/>
  <c r="G27" i="149"/>
  <c r="J14" i="7"/>
  <c r="J22" i="7" s="1"/>
  <c r="C17" i="150"/>
  <c r="G20" i="156"/>
  <c r="E30" i="149"/>
  <c r="G13" i="159"/>
  <c r="E16" i="158"/>
  <c r="C22" i="161"/>
  <c r="G33" i="160"/>
  <c r="G14" i="158"/>
  <c r="G16" i="160"/>
  <c r="E22" i="157"/>
  <c r="C16" i="157"/>
  <c r="C10" i="151"/>
  <c r="G21" i="149"/>
  <c r="E14" i="149"/>
  <c r="C33" i="160"/>
  <c r="G10" i="155"/>
  <c r="G17" i="150"/>
  <c r="E15" i="149"/>
  <c r="C23" i="161"/>
  <c r="C19" i="149"/>
  <c r="E11" i="150"/>
  <c r="C19" i="151"/>
  <c r="E23" i="152"/>
  <c r="G31" i="152"/>
  <c r="G32" i="149"/>
  <c r="C24" i="149"/>
  <c r="E31" i="149"/>
  <c r="E11" i="149"/>
  <c r="E21" i="156"/>
  <c r="E24" i="154"/>
  <c r="E29" i="161"/>
  <c r="G21" i="158"/>
  <c r="G17" i="149"/>
  <c r="G18" i="149"/>
  <c r="F8" i="158"/>
  <c r="G9" i="158"/>
  <c r="C17" i="160"/>
  <c r="E24" i="149"/>
  <c r="F25" i="149"/>
  <c r="G26" i="149"/>
  <c r="G22" i="149"/>
  <c r="E27" i="151"/>
  <c r="C20" i="160"/>
  <c r="G27" i="150"/>
  <c r="E12" i="160"/>
  <c r="G14" i="152"/>
  <c r="C31" i="149"/>
  <c r="C29" i="149"/>
  <c r="C17" i="149"/>
  <c r="C17" i="156"/>
  <c r="G29" i="155"/>
  <c r="E30" i="160"/>
  <c r="C10" i="156"/>
  <c r="C10" i="150"/>
  <c r="C12" i="159"/>
  <c r="E19" i="161"/>
  <c r="G20" i="155"/>
  <c r="E21" i="149"/>
  <c r="C32" i="149"/>
  <c r="E28" i="149"/>
  <c r="C12" i="151"/>
  <c r="G23" i="154"/>
  <c r="G17" i="158"/>
  <c r="C14" i="155"/>
  <c r="E28" i="161"/>
  <c r="F25" i="156"/>
  <c r="G26" i="156"/>
  <c r="C15" i="159"/>
  <c r="C29" i="161"/>
  <c r="G32" i="161"/>
  <c r="G33" i="151"/>
  <c r="C22" i="156"/>
  <c r="E11" i="159"/>
  <c r="E24" i="161"/>
  <c r="C33" i="150"/>
  <c r="C23" i="160"/>
  <c r="C20" i="152"/>
  <c r="E15" i="154"/>
  <c r="G12" i="155"/>
  <c r="C14" i="150"/>
  <c r="E31" i="150"/>
  <c r="E13" i="160"/>
  <c r="E32" i="152"/>
  <c r="E20" i="151"/>
  <c r="G9" i="156"/>
  <c r="F8" i="156"/>
  <c r="C12" i="161"/>
  <c r="C27" i="152"/>
  <c r="G16" i="151"/>
  <c r="G30" i="155"/>
  <c r="C33" i="152"/>
  <c r="E15" i="156"/>
  <c r="E32" i="154"/>
  <c r="G27" i="156"/>
  <c r="C15" i="158"/>
  <c r="E17" i="160"/>
  <c r="G32" i="155"/>
  <c r="G19" i="154"/>
  <c r="B8" i="158"/>
  <c r="C9" i="158"/>
  <c r="E23" i="160"/>
  <c r="C16" i="154"/>
  <c r="C30" i="157"/>
  <c r="E18" i="160"/>
  <c r="E14" i="155"/>
  <c r="E31" i="156"/>
  <c r="G26" i="154"/>
  <c r="F25" i="154"/>
  <c r="G32" i="151"/>
  <c r="E30" i="151"/>
  <c r="C32" i="152"/>
  <c r="G28" i="161"/>
  <c r="C32" i="151"/>
  <c r="E20" i="156"/>
  <c r="G9" i="159"/>
  <c r="F8" i="159"/>
  <c r="G22" i="161"/>
  <c r="C21" i="161"/>
  <c r="E28" i="151"/>
  <c r="G16" i="156"/>
  <c r="C19" i="161"/>
  <c r="G29" i="154"/>
  <c r="E31" i="159"/>
  <c r="C23" i="158"/>
  <c r="G16" i="155"/>
  <c r="G13" i="154"/>
  <c r="G33" i="161"/>
  <c r="C28" i="156"/>
  <c r="E16" i="159"/>
  <c r="E30" i="161"/>
  <c r="E23" i="156"/>
  <c r="G12" i="159"/>
  <c r="F25" i="161"/>
  <c r="G26" i="161"/>
  <c r="G11" i="155"/>
  <c r="C18" i="155"/>
  <c r="E19" i="150"/>
  <c r="G10" i="151"/>
  <c r="G18" i="160"/>
  <c r="B8" i="161"/>
  <c r="C9" i="161"/>
  <c r="G21" i="151"/>
  <c r="C11" i="156"/>
  <c r="E13" i="161"/>
  <c r="E28" i="152"/>
  <c r="C18" i="151"/>
  <c r="C32" i="155"/>
  <c r="F8" i="161"/>
  <c r="G9" i="161"/>
  <c r="C30" i="151"/>
  <c r="E22" i="151"/>
  <c r="G31" i="160"/>
  <c r="E24" i="158"/>
  <c r="C28" i="160"/>
  <c r="E30" i="150"/>
  <c r="G18" i="155"/>
  <c r="G32" i="158"/>
  <c r="C21" i="152"/>
  <c r="E16" i="160"/>
  <c r="F25" i="150"/>
  <c r="G26" i="150"/>
  <c r="C15" i="155"/>
  <c r="C29" i="158"/>
  <c r="E17" i="152"/>
  <c r="C30" i="150"/>
  <c r="G10" i="156"/>
  <c r="G10" i="157"/>
  <c r="E29" i="154"/>
  <c r="C33" i="151"/>
  <c r="E11" i="161"/>
  <c r="E31" i="161"/>
  <c r="E33" i="151"/>
  <c r="G21" i="156"/>
  <c r="C11" i="159"/>
  <c r="C24" i="161"/>
  <c r="G23" i="161"/>
  <c r="G29" i="151"/>
  <c r="C18" i="156"/>
  <c r="E20" i="161"/>
  <c r="G15" i="150"/>
  <c r="C26" i="151"/>
  <c r="B25" i="151"/>
  <c r="C11" i="152"/>
  <c r="G30" i="158"/>
  <c r="G30" i="160"/>
  <c r="G31" i="150"/>
  <c r="C20" i="155"/>
  <c r="E22" i="152"/>
  <c r="E20" i="160"/>
  <c r="C28" i="150"/>
  <c r="E16" i="155"/>
  <c r="E30" i="158"/>
  <c r="G18" i="152"/>
  <c r="C20" i="151"/>
  <c r="E27" i="156"/>
  <c r="E13" i="157"/>
  <c r="C31" i="154"/>
  <c r="E28" i="158"/>
  <c r="G20" i="157"/>
  <c r="C10" i="160"/>
  <c r="C18" i="158"/>
  <c r="G15" i="157"/>
  <c r="C31" i="159"/>
  <c r="G22" i="151"/>
  <c r="E21" i="160"/>
  <c r="C28" i="154"/>
  <c r="G29" i="161"/>
  <c r="B25" i="150"/>
  <c r="C26" i="150"/>
  <c r="E22" i="159"/>
  <c r="G24" i="152"/>
  <c r="G17" i="151"/>
  <c r="G31" i="155"/>
  <c r="D8" i="161"/>
  <c r="E9" i="161"/>
  <c r="E19" i="152"/>
  <c r="C14" i="151"/>
  <c r="C28" i="155"/>
  <c r="E30" i="152"/>
  <c r="C10" i="154"/>
  <c r="E31" i="155"/>
  <c r="E30" i="157"/>
  <c r="C21" i="159"/>
  <c r="E27" i="155"/>
  <c r="C17" i="154"/>
  <c r="E32" i="157"/>
  <c r="G20" i="160"/>
  <c r="E13" i="154"/>
  <c r="E27" i="157"/>
  <c r="G15" i="160"/>
  <c r="C30" i="141" l="1"/>
  <c r="C17" i="141"/>
  <c r="C26" i="141"/>
  <c r="G9" i="141"/>
  <c r="C12" i="141"/>
  <c r="G21" i="141"/>
  <c r="C21" i="141"/>
  <c r="E11" i="141"/>
  <c r="C31" i="141"/>
  <c r="C22" i="141"/>
  <c r="C28" i="141"/>
  <c r="G26" i="141"/>
  <c r="C14" i="7"/>
  <c r="C22" i="7" s="1"/>
  <c r="C8" i="148"/>
  <c r="I30" i="157"/>
  <c r="H12" i="141"/>
  <c r="H21" i="141"/>
  <c r="H32" i="141"/>
  <c r="H18" i="141"/>
  <c r="H14" i="141"/>
  <c r="H16" i="141"/>
  <c r="I9" i="161"/>
  <c r="H9" i="161"/>
  <c r="I17" i="157"/>
  <c r="H17" i="157"/>
  <c r="P4" i="130"/>
  <c r="H5" i="128"/>
  <c r="H5" i="131"/>
  <c r="H5" i="53"/>
  <c r="B23" i="126"/>
  <c r="H13" i="141"/>
  <c r="H22" i="141"/>
  <c r="H24" i="141"/>
  <c r="H31" i="141"/>
  <c r="H10" i="141"/>
  <c r="H30" i="141"/>
  <c r="B5" i="129"/>
  <c r="N5" i="129"/>
  <c r="H26" i="141"/>
  <c r="H11" i="141"/>
  <c r="H28" i="141"/>
  <c r="H33" i="141"/>
  <c r="H29" i="141"/>
  <c r="H23" i="141"/>
  <c r="I14" i="161"/>
  <c r="E5" i="128"/>
  <c r="N5" i="131"/>
  <c r="P4" i="132"/>
  <c r="K5" i="129"/>
  <c r="H23" i="148"/>
  <c r="B22" i="148"/>
  <c r="K22" i="148" s="1"/>
  <c r="B6" i="128"/>
  <c r="B5" i="128" s="1"/>
  <c r="E5" i="131"/>
  <c r="N5" i="127"/>
  <c r="E14" i="141"/>
  <c r="C15" i="141"/>
  <c r="G18" i="141"/>
  <c r="F7" i="141"/>
  <c r="D25" i="141"/>
  <c r="C9" i="141"/>
  <c r="G33" i="141"/>
  <c r="C14" i="141"/>
  <c r="E19" i="141"/>
  <c r="C10" i="141"/>
  <c r="C23" i="141"/>
  <c r="E16" i="141"/>
  <c r="C20" i="141"/>
  <c r="D8" i="141"/>
  <c r="G22" i="141"/>
  <c r="G12" i="141"/>
  <c r="G27" i="141"/>
  <c r="D6" i="148"/>
  <c r="D6" i="7"/>
  <c r="D18" i="7" s="1"/>
  <c r="E33" i="141"/>
  <c r="E13" i="141"/>
  <c r="G20" i="141"/>
  <c r="G29" i="141"/>
  <c r="E15" i="141"/>
  <c r="G13" i="141"/>
  <c r="C11" i="141"/>
  <c r="C27" i="141"/>
  <c r="B8" i="141"/>
  <c r="E18" i="141"/>
  <c r="G24" i="141"/>
  <c r="C18" i="141"/>
  <c r="E21" i="141"/>
  <c r="D19" i="148"/>
  <c r="G14" i="7"/>
  <c r="G22" i="7" s="1"/>
  <c r="D17" i="148"/>
  <c r="G6" i="7"/>
  <c r="G18" i="7" s="1"/>
  <c r="F25" i="141"/>
  <c r="E29" i="141"/>
  <c r="E28" i="141"/>
  <c r="E9" i="141"/>
  <c r="C32" i="141"/>
  <c r="C24" i="141"/>
  <c r="G30" i="141"/>
  <c r="C33" i="141"/>
  <c r="C16" i="141"/>
  <c r="G15" i="141"/>
  <c r="C17" i="148"/>
  <c r="F6" i="7"/>
  <c r="F18" i="7" s="1"/>
  <c r="B25" i="141"/>
  <c r="E22" i="141"/>
  <c r="G32" i="141"/>
  <c r="G28" i="141"/>
  <c r="E27" i="141"/>
  <c r="G17" i="141"/>
  <c r="E31" i="141"/>
  <c r="E24" i="141"/>
  <c r="G10" i="141"/>
  <c r="C6" i="7"/>
  <c r="C18" i="7" s="1"/>
  <c r="C6" i="148"/>
  <c r="G31" i="141"/>
  <c r="B6" i="141"/>
  <c r="C19" i="148"/>
  <c r="F14" i="7"/>
  <c r="F22" i="7" s="1"/>
  <c r="D8" i="148"/>
  <c r="D14" i="7"/>
  <c r="D22" i="7" s="1"/>
  <c r="G23" i="141"/>
  <c r="E20" i="141"/>
  <c r="G19" i="141"/>
  <c r="C19" i="141"/>
  <c r="F8" i="141"/>
  <c r="E17" i="141"/>
  <c r="F6" i="141"/>
  <c r="E26" i="141"/>
  <c r="C13" i="141"/>
  <c r="G14" i="141"/>
  <c r="G16" i="141"/>
  <c r="G11" i="141"/>
  <c r="E23" i="141"/>
  <c r="C29" i="141"/>
  <c r="E12" i="141"/>
  <c r="D7" i="141"/>
  <c r="E30" i="141"/>
  <c r="E10" i="141"/>
  <c r="E32" i="141"/>
  <c r="B7" i="141"/>
  <c r="I31" i="158"/>
  <c r="H15" i="141"/>
  <c r="H27" i="141"/>
  <c r="H20" i="141"/>
  <c r="H17" i="141"/>
  <c r="H9" i="141"/>
  <c r="H19" i="141"/>
  <c r="I22" i="161"/>
  <c r="K5" i="131"/>
  <c r="J4" i="57"/>
  <c r="B5" i="53"/>
  <c r="N5" i="53"/>
  <c r="B5" i="126"/>
  <c r="B40" i="126"/>
  <c r="N5" i="128"/>
  <c r="E5" i="127"/>
  <c r="K5" i="127"/>
  <c r="B5" i="127"/>
  <c r="I27" i="156"/>
  <c r="I29" i="156"/>
  <c r="I31" i="161"/>
  <c r="H6" i="150"/>
  <c r="J15" i="146"/>
  <c r="G6" i="146"/>
  <c r="G10" i="146"/>
  <c r="G8" i="146"/>
  <c r="I31" i="149"/>
  <c r="I11" i="149"/>
  <c r="I33" i="149"/>
  <c r="I15" i="149"/>
  <c r="I32" i="150"/>
  <c r="I12" i="150"/>
  <c r="I21" i="150"/>
  <c r="I30" i="150"/>
  <c r="I13" i="151"/>
  <c r="I23" i="151"/>
  <c r="I14" i="151"/>
  <c r="I30" i="151"/>
  <c r="I32" i="154"/>
  <c r="I33" i="154"/>
  <c r="I26" i="154"/>
  <c r="I9" i="154"/>
  <c r="I17" i="154"/>
  <c r="I16" i="154"/>
  <c r="I17" i="155"/>
  <c r="I11" i="155"/>
  <c r="I28" i="155"/>
  <c r="J7" i="146"/>
  <c r="I31" i="156"/>
  <c r="I20" i="156"/>
  <c r="I9" i="156"/>
  <c r="I14" i="156"/>
  <c r="I10" i="157"/>
  <c r="I12" i="157"/>
  <c r="I26" i="157"/>
  <c r="I19" i="157"/>
  <c r="I22" i="157"/>
  <c r="I26" i="158"/>
  <c r="I16" i="158"/>
  <c r="I17" i="158"/>
  <c r="I32" i="158"/>
  <c r="I22" i="151"/>
  <c r="I31" i="150"/>
  <c r="I29" i="151"/>
  <c r="I16" i="155"/>
  <c r="I21" i="149"/>
  <c r="I22" i="156"/>
  <c r="I10" i="156"/>
  <c r="I19" i="156"/>
  <c r="I17" i="151"/>
  <c r="I21" i="159"/>
  <c r="I20" i="159"/>
  <c r="I18" i="159"/>
  <c r="I17" i="159"/>
  <c r="I22" i="159"/>
  <c r="I19" i="159"/>
  <c r="I24" i="160"/>
  <c r="I16" i="160"/>
  <c r="I31" i="160"/>
  <c r="I14" i="160"/>
  <c r="I23" i="160"/>
  <c r="I22" i="160"/>
  <c r="I28" i="152"/>
  <c r="I26" i="152"/>
  <c r="I24" i="152"/>
  <c r="I30" i="152"/>
  <c r="I16" i="152"/>
  <c r="I32" i="152"/>
  <c r="I20" i="161"/>
  <c r="I18" i="161"/>
  <c r="I12" i="151"/>
  <c r="I23" i="161"/>
  <c r="I33" i="157"/>
  <c r="D12" i="146"/>
  <c r="G7" i="146"/>
  <c r="D10" i="146"/>
  <c r="D8" i="146"/>
  <c r="I32" i="149"/>
  <c r="I19" i="149"/>
  <c r="I10" i="149"/>
  <c r="I9" i="149"/>
  <c r="I24" i="150"/>
  <c r="I11" i="150"/>
  <c r="I18" i="151"/>
  <c r="I24" i="151"/>
  <c r="I20" i="151"/>
  <c r="I27" i="154"/>
  <c r="I23" i="154"/>
  <c r="I15" i="154"/>
  <c r="I20" i="154"/>
  <c r="I10" i="154"/>
  <c r="I16" i="149"/>
  <c r="I27" i="155"/>
  <c r="I21" i="155"/>
  <c r="I26" i="155"/>
  <c r="I20" i="155"/>
  <c r="I18" i="156"/>
  <c r="I23" i="156"/>
  <c r="I13" i="156"/>
  <c r="I21" i="156"/>
  <c r="I11" i="157"/>
  <c r="I32" i="157"/>
  <c r="I28" i="157"/>
  <c r="I12" i="158"/>
  <c r="I20" i="158"/>
  <c r="I27" i="158"/>
  <c r="I18" i="158"/>
  <c r="I11" i="158"/>
  <c r="I11" i="154"/>
  <c r="I22" i="158"/>
  <c r="I29" i="158"/>
  <c r="I15" i="158"/>
  <c r="I17" i="156"/>
  <c r="I16" i="157"/>
  <c r="I15" i="157"/>
  <c r="I18" i="149"/>
  <c r="I14" i="159"/>
  <c r="I11" i="159"/>
  <c r="I33" i="159"/>
  <c r="I13" i="159"/>
  <c r="I30" i="159"/>
  <c r="I16" i="159"/>
  <c r="I12" i="160"/>
  <c r="I21" i="160"/>
  <c r="I28" i="160"/>
  <c r="I15" i="160"/>
  <c r="I30" i="160"/>
  <c r="I11" i="160"/>
  <c r="I12" i="152"/>
  <c r="I10" i="152"/>
  <c r="I9" i="152"/>
  <c r="I17" i="152"/>
  <c r="I18" i="152"/>
  <c r="I33" i="152"/>
  <c r="I10" i="161"/>
  <c r="I28" i="161"/>
  <c r="I13" i="161"/>
  <c r="I15" i="161"/>
  <c r="H6" i="149"/>
  <c r="H6" i="159"/>
  <c r="J13" i="146"/>
  <c r="J17" i="146"/>
  <c r="D7" i="146"/>
  <c r="I17" i="149"/>
  <c r="I30" i="149"/>
  <c r="I14" i="149"/>
  <c r="I22" i="149"/>
  <c r="I19" i="150"/>
  <c r="I18" i="150"/>
  <c r="I10" i="150"/>
  <c r="I15" i="151"/>
  <c r="I32" i="151"/>
  <c r="I21" i="151"/>
  <c r="I26" i="151"/>
  <c r="I21" i="154"/>
  <c r="I12" i="154"/>
  <c r="I19" i="154"/>
  <c r="I28" i="154"/>
  <c r="I31" i="155"/>
  <c r="I12" i="155"/>
  <c r="I10" i="155"/>
  <c r="I32" i="155"/>
  <c r="I11" i="156"/>
  <c r="I33" i="156"/>
  <c r="I24" i="156"/>
  <c r="I26" i="156"/>
  <c r="I32" i="156"/>
  <c r="I21" i="157"/>
  <c r="I9" i="157"/>
  <c r="I24" i="157"/>
  <c r="I13" i="157"/>
  <c r="I33" i="158"/>
  <c r="I14" i="158"/>
  <c r="I19" i="158"/>
  <c r="I23" i="158"/>
  <c r="I30" i="158"/>
  <c r="I13" i="154"/>
  <c r="I20" i="157"/>
  <c r="I13" i="150"/>
  <c r="I33" i="155"/>
  <c r="I15" i="155"/>
  <c r="I14" i="155"/>
  <c r="I24" i="149"/>
  <c r="I17" i="150"/>
  <c r="I23" i="157"/>
  <c r="I16" i="150"/>
  <c r="I24" i="159"/>
  <c r="I28" i="159"/>
  <c r="I9" i="159"/>
  <c r="I32" i="159"/>
  <c r="I15" i="159"/>
  <c r="I10" i="159"/>
  <c r="I32" i="160"/>
  <c r="I27" i="160"/>
  <c r="I29" i="160"/>
  <c r="I13" i="160"/>
  <c r="I20" i="160"/>
  <c r="I33" i="160"/>
  <c r="I29" i="152"/>
  <c r="I14" i="152"/>
  <c r="I19" i="152"/>
  <c r="I23" i="152"/>
  <c r="I11" i="152"/>
  <c r="I27" i="152"/>
  <c r="I12" i="161"/>
  <c r="I11" i="161"/>
  <c r="I32" i="161"/>
  <c r="I9" i="150"/>
  <c r="H6" i="161"/>
  <c r="H6" i="160"/>
  <c r="H6" i="152"/>
  <c r="D6" i="146"/>
  <c r="I20" i="149"/>
  <c r="I23" i="149"/>
  <c r="I12" i="149"/>
  <c r="I13" i="149"/>
  <c r="I20" i="150"/>
  <c r="I31" i="151"/>
  <c r="I11" i="151"/>
  <c r="I33" i="151"/>
  <c r="I14" i="154"/>
  <c r="I29" i="154"/>
  <c r="I24" i="154"/>
  <c r="I18" i="154"/>
  <c r="I31" i="154"/>
  <c r="I24" i="155"/>
  <c r="I29" i="155"/>
  <c r="I13" i="155"/>
  <c r="I18" i="155"/>
  <c r="I28" i="156"/>
  <c r="I12" i="156"/>
  <c r="I15" i="156"/>
  <c r="I27" i="157"/>
  <c r="I14" i="157"/>
  <c r="I29" i="157"/>
  <c r="I18" i="157"/>
  <c r="I10" i="158"/>
  <c r="I21" i="158"/>
  <c r="I24" i="158"/>
  <c r="I13" i="158"/>
  <c r="I9" i="158"/>
  <c r="I15" i="150"/>
  <c r="I16" i="156"/>
  <c r="I23" i="150"/>
  <c r="I33" i="150"/>
  <c r="I19" i="151"/>
  <c r="I30" i="154"/>
  <c r="I28" i="158"/>
  <c r="I23" i="159"/>
  <c r="I31" i="159"/>
  <c r="I26" i="159"/>
  <c r="I29" i="159"/>
  <c r="I27" i="159"/>
  <c r="I12" i="159"/>
  <c r="I19" i="160"/>
  <c r="I10" i="160"/>
  <c r="I26" i="160"/>
  <c r="I9" i="160"/>
  <c r="I18" i="160"/>
  <c r="I17" i="160"/>
  <c r="I30" i="156"/>
  <c r="I22" i="152"/>
  <c r="I31" i="152"/>
  <c r="I13" i="152"/>
  <c r="I15" i="152"/>
  <c r="I21" i="152"/>
  <c r="I20" i="152"/>
  <c r="I27" i="161"/>
  <c r="I29" i="161"/>
  <c r="I17" i="161"/>
  <c r="I24" i="161"/>
  <c r="I19" i="155"/>
  <c r="H7" i="161"/>
  <c r="I27" i="150"/>
  <c r="I27" i="151"/>
  <c r="I27" i="149"/>
  <c r="I26" i="149"/>
  <c r="I26" i="150"/>
  <c r="I29" i="150"/>
  <c r="I28" i="150"/>
  <c r="I29" i="149"/>
  <c r="I28" i="151"/>
  <c r="I28" i="149"/>
  <c r="H8" i="161"/>
  <c r="H25" i="161"/>
  <c r="H25" i="152"/>
  <c r="H7" i="152"/>
  <c r="H8" i="152"/>
  <c r="H7" i="160"/>
  <c r="H8" i="160"/>
  <c r="H25" i="160"/>
  <c r="H7" i="159"/>
  <c r="H8" i="159"/>
  <c r="H25" i="159"/>
  <c r="D9" i="146"/>
  <c r="G16" i="146"/>
  <c r="G18" i="146"/>
  <c r="D14" i="146"/>
  <c r="H6" i="158"/>
  <c r="H6" i="156"/>
  <c r="H6" i="154"/>
  <c r="H6" i="155"/>
  <c r="H6" i="157"/>
  <c r="H6" i="151"/>
  <c r="D16" i="146"/>
  <c r="D18" i="146"/>
  <c r="G9" i="146"/>
  <c r="G15" i="146"/>
  <c r="G21" i="146"/>
  <c r="D13" i="146"/>
  <c r="D15" i="146"/>
  <c r="D21" i="146"/>
  <c r="G20" i="146"/>
  <c r="D17" i="146"/>
  <c r="D20" i="146"/>
  <c r="G17" i="146"/>
  <c r="H8" i="158"/>
  <c r="H25" i="158"/>
  <c r="H7" i="158"/>
  <c r="H8" i="157"/>
  <c r="H25" i="157"/>
  <c r="H7" i="157"/>
  <c r="H8" i="156"/>
  <c r="H7" i="156"/>
  <c r="H25" i="156"/>
  <c r="K13" i="146"/>
  <c r="K11" i="146"/>
  <c r="G13" i="146"/>
  <c r="K17" i="146"/>
  <c r="K7" i="146"/>
  <c r="K19" i="146"/>
  <c r="K9" i="146"/>
  <c r="H25" i="155"/>
  <c r="H8" i="155"/>
  <c r="H7" i="155"/>
  <c r="H7" i="154"/>
  <c r="H25" i="154"/>
  <c r="H8" i="154"/>
  <c r="H38" i="153"/>
  <c r="H37" i="153"/>
  <c r="H8" i="151"/>
  <c r="H25" i="151"/>
  <c r="H7" i="151"/>
  <c r="H7" i="150"/>
  <c r="H8" i="150"/>
  <c r="H25" i="150"/>
  <c r="H7" i="149"/>
  <c r="H25" i="149"/>
  <c r="B5" i="146"/>
  <c r="H8" i="149"/>
  <c r="K10" i="146"/>
  <c r="K8" i="146"/>
  <c r="E5" i="146"/>
  <c r="K6" i="146"/>
  <c r="K15" i="146"/>
  <c r="J12" i="146"/>
  <c r="K16" i="146"/>
  <c r="J16" i="146"/>
  <c r="G12" i="146"/>
  <c r="K12" i="146"/>
  <c r="J6" i="146"/>
  <c r="K20" i="146"/>
  <c r="K14" i="146"/>
  <c r="H5" i="146"/>
  <c r="J18" i="146"/>
  <c r="J20" i="146"/>
  <c r="K21" i="146"/>
  <c r="J21" i="146"/>
  <c r="K18" i="146"/>
  <c r="E7" i="158"/>
  <c r="C39" i="126"/>
  <c r="F16" i="7"/>
  <c r="F23" i="7" s="1"/>
  <c r="E7" i="151"/>
  <c r="E7" i="155"/>
  <c r="E7" i="161"/>
  <c r="E7" i="156"/>
  <c r="M16" i="7"/>
  <c r="M23" i="7" s="1"/>
  <c r="C6" i="159"/>
  <c r="L16" i="7"/>
  <c r="L23" i="7" s="1"/>
  <c r="C6" i="156"/>
  <c r="G7" i="157"/>
  <c r="G7" i="150"/>
  <c r="G7" i="149"/>
  <c r="E7" i="157"/>
  <c r="G7" i="159"/>
  <c r="E6" i="149"/>
  <c r="C6" i="158"/>
  <c r="C6" i="161"/>
  <c r="I16" i="7"/>
  <c r="I23" i="7" s="1"/>
  <c r="G7" i="151"/>
  <c r="E7" i="154"/>
  <c r="E6" i="150"/>
  <c r="C6" i="157"/>
  <c r="E6" i="160"/>
  <c r="E6" i="159"/>
  <c r="C6" i="160"/>
  <c r="E7" i="149"/>
  <c r="E7" i="150"/>
  <c r="D39" i="126"/>
  <c r="B39" i="126"/>
  <c r="E8" i="155"/>
  <c r="G25" i="159"/>
  <c r="G8" i="150"/>
  <c r="C25" i="154"/>
  <c r="G8" i="152"/>
  <c r="G16" i="7"/>
  <c r="G23" i="7" s="1"/>
  <c r="G8" i="161"/>
  <c r="C8" i="161"/>
  <c r="G7" i="152"/>
  <c r="G6" i="158"/>
  <c r="G7" i="154"/>
  <c r="E6" i="151"/>
  <c r="E6" i="155"/>
  <c r="E6" i="161"/>
  <c r="E6" i="156"/>
  <c r="E25" i="161"/>
  <c r="E8" i="150"/>
  <c r="E8" i="159"/>
  <c r="G25" i="158"/>
  <c r="E8" i="156"/>
  <c r="G8" i="155"/>
  <c r="E8" i="160"/>
  <c r="G8" i="151"/>
  <c r="C8" i="150"/>
  <c r="C25" i="158"/>
  <c r="K14" i="7"/>
  <c r="C6" i="154"/>
  <c r="G6" i="161"/>
  <c r="G6" i="156"/>
  <c r="G8" i="154"/>
  <c r="C25" i="160"/>
  <c r="C25" i="157"/>
  <c r="C8" i="149"/>
  <c r="C8" i="156"/>
  <c r="C8" i="155"/>
  <c r="E8" i="158"/>
  <c r="G25" i="152"/>
  <c r="C7" i="155"/>
  <c r="C6" i="150"/>
  <c r="G6" i="160"/>
  <c r="G7" i="155"/>
  <c r="E7" i="152"/>
  <c r="E8" i="149"/>
  <c r="H6" i="7"/>
  <c r="H14" i="7"/>
  <c r="C7" i="152"/>
  <c r="C25" i="159"/>
  <c r="E8" i="161"/>
  <c r="C25" i="151"/>
  <c r="G25" i="150"/>
  <c r="G25" i="156"/>
  <c r="G25" i="149"/>
  <c r="G6" i="152"/>
  <c r="G7" i="158"/>
  <c r="G6" i="154"/>
  <c r="G25" i="155"/>
  <c r="C25" i="152"/>
  <c r="G25" i="157"/>
  <c r="E25" i="152"/>
  <c r="E8" i="154"/>
  <c r="C7" i="158"/>
  <c r="K6" i="7"/>
  <c r="J16" i="7"/>
  <c r="J23" i="7" s="1"/>
  <c r="G7" i="161"/>
  <c r="G7" i="156"/>
  <c r="E6" i="158"/>
  <c r="C8" i="157"/>
  <c r="G25" i="151"/>
  <c r="E25" i="159"/>
  <c r="G8" i="149"/>
  <c r="E25" i="156"/>
  <c r="C6" i="155"/>
  <c r="C7" i="157"/>
  <c r="G7" i="160"/>
  <c r="G6" i="155"/>
  <c r="E6" i="152"/>
  <c r="C25" i="155"/>
  <c r="E25" i="157"/>
  <c r="E8" i="151"/>
  <c r="C8" i="159"/>
  <c r="C8" i="160"/>
  <c r="E8" i="157"/>
  <c r="C25" i="161"/>
  <c r="E25" i="149"/>
  <c r="C6" i="149"/>
  <c r="C7" i="160"/>
  <c r="G8" i="156"/>
  <c r="G8" i="158"/>
  <c r="E25" i="151"/>
  <c r="G25" i="160"/>
  <c r="E25" i="154"/>
  <c r="E25" i="155"/>
  <c r="G8" i="157"/>
  <c r="G8" i="160"/>
  <c r="C7" i="151"/>
  <c r="C7" i="149"/>
  <c r="C25" i="150"/>
  <c r="G25" i="161"/>
  <c r="G8" i="159"/>
  <c r="G25" i="154"/>
  <c r="C8" i="158"/>
  <c r="C7" i="156"/>
  <c r="G6" i="157"/>
  <c r="G6" i="150"/>
  <c r="G6" i="149"/>
  <c r="E6" i="157"/>
  <c r="G6" i="159"/>
  <c r="C8" i="151"/>
  <c r="E25" i="158"/>
  <c r="E8" i="152"/>
  <c r="C7" i="161"/>
  <c r="C7" i="154"/>
  <c r="G6" i="151"/>
  <c r="E6" i="154"/>
  <c r="C8" i="152"/>
  <c r="C25" i="156"/>
  <c r="C6" i="152"/>
  <c r="C7" i="150"/>
  <c r="E7" i="160"/>
  <c r="E7" i="159"/>
  <c r="E25" i="150"/>
  <c r="E25" i="160"/>
  <c r="C8" i="154"/>
  <c r="C25" i="149"/>
  <c r="C6" i="151"/>
  <c r="C7" i="159"/>
  <c r="C7" i="141" l="1"/>
  <c r="H13" i="7"/>
  <c r="H22" i="7"/>
  <c r="C16" i="7"/>
  <c r="C23" i="7" s="1"/>
  <c r="C12" i="148"/>
  <c r="I12" i="148" s="1"/>
  <c r="L12" i="148" s="1"/>
  <c r="I14" i="141"/>
  <c r="I32" i="141"/>
  <c r="I20" i="141"/>
  <c r="I23" i="141"/>
  <c r="I29" i="141"/>
  <c r="I26" i="141"/>
  <c r="I13" i="141"/>
  <c r="E43" i="126"/>
  <c r="E44" i="126"/>
  <c r="E42" i="126"/>
  <c r="I6" i="148"/>
  <c r="L6" i="148"/>
  <c r="H22" i="148"/>
  <c r="K23" i="148"/>
  <c r="E27" i="126"/>
  <c r="E26" i="126"/>
  <c r="E29" i="126"/>
  <c r="E30" i="126"/>
  <c r="E28" i="126"/>
  <c r="E31" i="126"/>
  <c r="E25" i="126"/>
  <c r="B19" i="148"/>
  <c r="E14" i="7"/>
  <c r="E25" i="141"/>
  <c r="C8" i="141"/>
  <c r="E8" i="141"/>
  <c r="G6" i="141"/>
  <c r="C6" i="141"/>
  <c r="H25" i="141"/>
  <c r="I16" i="141"/>
  <c r="I21" i="141"/>
  <c r="I27" i="141"/>
  <c r="I33" i="141"/>
  <c r="I10" i="141"/>
  <c r="E7" i="126"/>
  <c r="E11" i="126"/>
  <c r="E12" i="126"/>
  <c r="E14" i="126"/>
  <c r="E8" i="126"/>
  <c r="E9" i="126"/>
  <c r="E13" i="126"/>
  <c r="E10" i="126"/>
  <c r="J8" i="148"/>
  <c r="M8" i="148"/>
  <c r="L17" i="148"/>
  <c r="I17" i="148"/>
  <c r="J19" i="148"/>
  <c r="M19" i="148"/>
  <c r="M6" i="148"/>
  <c r="J6" i="148"/>
  <c r="G7" i="141"/>
  <c r="C25" i="141"/>
  <c r="B17" i="148"/>
  <c r="E6" i="7"/>
  <c r="D12" i="148"/>
  <c r="J12" i="148" s="1"/>
  <c r="M12" i="148" s="1"/>
  <c r="D16" i="7"/>
  <c r="D23" i="7" s="1"/>
  <c r="H8" i="141"/>
  <c r="H6" i="141"/>
  <c r="I18" i="141"/>
  <c r="I12" i="141"/>
  <c r="I9" i="141"/>
  <c r="I15" i="141"/>
  <c r="I28" i="141"/>
  <c r="I30" i="141"/>
  <c r="I24" i="141"/>
  <c r="I8" i="148"/>
  <c r="L8" i="148"/>
  <c r="E7" i="141"/>
  <c r="B14" i="7"/>
  <c r="B8" i="148"/>
  <c r="G25" i="141"/>
  <c r="K5" i="7"/>
  <c r="K18" i="7"/>
  <c r="G8" i="141"/>
  <c r="H5" i="7"/>
  <c r="H18" i="7"/>
  <c r="B6" i="148"/>
  <c r="B6" i="7"/>
  <c r="K13" i="7"/>
  <c r="K22" i="7"/>
  <c r="E6" i="141"/>
  <c r="M11" i="146"/>
  <c r="H7" i="141"/>
  <c r="I19" i="141"/>
  <c r="I17" i="141"/>
  <c r="I11" i="141"/>
  <c r="I31" i="141"/>
  <c r="I22" i="141"/>
  <c r="I19" i="148"/>
  <c r="L19" i="148"/>
  <c r="J17" i="148"/>
  <c r="M17" i="148"/>
  <c r="I6" i="150"/>
  <c r="G5" i="146"/>
  <c r="I6" i="159"/>
  <c r="I6" i="152"/>
  <c r="J5" i="146"/>
  <c r="M12" i="146"/>
  <c r="M8" i="146"/>
  <c r="I7" i="150"/>
  <c r="I25" i="154"/>
  <c r="I25" i="155"/>
  <c r="M17" i="146"/>
  <c r="I25" i="156"/>
  <c r="I25" i="157"/>
  <c r="I8" i="158"/>
  <c r="I25" i="160"/>
  <c r="I7" i="152"/>
  <c r="I8" i="157"/>
  <c r="I25" i="159"/>
  <c r="I8" i="160"/>
  <c r="I25" i="152"/>
  <c r="I6" i="160"/>
  <c r="M15" i="146"/>
  <c r="M10" i="146"/>
  <c r="I7" i="149"/>
  <c r="I7" i="151"/>
  <c r="I7" i="154"/>
  <c r="M9" i="146"/>
  <c r="I7" i="156"/>
  <c r="I6" i="154"/>
  <c r="M18" i="146"/>
  <c r="M20" i="146"/>
  <c r="M6" i="146"/>
  <c r="I8" i="149"/>
  <c r="I7" i="155"/>
  <c r="I8" i="156"/>
  <c r="I7" i="158"/>
  <c r="I8" i="159"/>
  <c r="I7" i="160"/>
  <c r="I25" i="161"/>
  <c r="I7" i="161"/>
  <c r="I6" i="161"/>
  <c r="M16" i="146"/>
  <c r="D5" i="146"/>
  <c r="I8" i="150"/>
  <c r="I8" i="151"/>
  <c r="I8" i="154"/>
  <c r="I8" i="155"/>
  <c r="M7" i="146"/>
  <c r="M13" i="146"/>
  <c r="I7" i="157"/>
  <c r="I25" i="158"/>
  <c r="I7" i="159"/>
  <c r="I8" i="152"/>
  <c r="I8" i="161"/>
  <c r="I25" i="149"/>
  <c r="I25" i="150"/>
  <c r="I25" i="151"/>
  <c r="I6" i="155"/>
  <c r="I6" i="158"/>
  <c r="I6" i="151"/>
  <c r="I6" i="157"/>
  <c r="I6" i="156"/>
  <c r="I6" i="149"/>
  <c r="K5" i="146"/>
  <c r="M14" i="146"/>
  <c r="M21" i="146"/>
  <c r="H36" i="157"/>
  <c r="H36" i="141"/>
  <c r="H36" i="159"/>
  <c r="H36" i="150"/>
  <c r="H36" i="154"/>
  <c r="H36" i="161"/>
  <c r="H36" i="153"/>
  <c r="H36" i="152"/>
  <c r="H36" i="160"/>
  <c r="H36" i="156"/>
  <c r="H36" i="158"/>
  <c r="K16" i="7"/>
  <c r="E16" i="7"/>
  <c r="H16" i="7"/>
  <c r="B16" i="7" l="1"/>
  <c r="B12" i="148"/>
  <c r="E15" i="7"/>
  <c r="E23" i="7"/>
  <c r="D4" i="159"/>
  <c r="C2" i="159" s="1"/>
  <c r="D4" i="153"/>
  <c r="C2" i="153" s="1"/>
  <c r="D4" i="151"/>
  <c r="C2" i="151" s="1"/>
  <c r="D4" i="156"/>
  <c r="C2" i="156" s="1"/>
  <c r="D4" i="158"/>
  <c r="C2" i="158" s="1"/>
  <c r="D4" i="157"/>
  <c r="C2" i="157" s="1"/>
  <c r="D4" i="149"/>
  <c r="C2" i="149" s="1"/>
  <c r="D4" i="152"/>
  <c r="C2" i="152" s="1"/>
  <c r="D4" i="161"/>
  <c r="C2" i="161" s="1"/>
  <c r="D4" i="155"/>
  <c r="C2" i="155" s="1"/>
  <c r="D4" i="154"/>
  <c r="C2" i="154" s="1"/>
  <c r="D4" i="141"/>
  <c r="C2" i="141" s="1"/>
  <c r="D4" i="160"/>
  <c r="C2" i="160" s="1"/>
  <c r="D4" i="150"/>
  <c r="C2" i="150" s="1"/>
  <c r="B4" i="160"/>
  <c r="B2" i="160" s="1"/>
  <c r="B4" i="157"/>
  <c r="B2" i="157" s="1"/>
  <c r="B4" i="155"/>
  <c r="B2" i="155" s="1"/>
  <c r="B4" i="150"/>
  <c r="B2" i="150" s="1"/>
  <c r="B4" i="158"/>
  <c r="B2" i="158" s="1"/>
  <c r="B4" i="161"/>
  <c r="B2" i="161" s="1"/>
  <c r="B4" i="154"/>
  <c r="B2" i="154" s="1"/>
  <c r="B4" i="152"/>
  <c r="B2" i="152" s="1"/>
  <c r="B4" i="141"/>
  <c r="B2" i="141" s="1"/>
  <c r="B4" i="153"/>
  <c r="B2" i="153" s="1"/>
  <c r="B4" i="156"/>
  <c r="B2" i="156" s="1"/>
  <c r="B4" i="159"/>
  <c r="B2" i="159" s="1"/>
  <c r="B4" i="149"/>
  <c r="B2" i="149" s="1"/>
  <c r="B4" i="151"/>
  <c r="B2" i="151" s="1"/>
  <c r="K23" i="7"/>
  <c r="K15" i="7"/>
  <c r="I6" i="141"/>
  <c r="B18" i="7"/>
  <c r="N5" i="7"/>
  <c r="B5" i="7"/>
  <c r="E5" i="7"/>
  <c r="E18" i="7"/>
  <c r="E13" i="7"/>
  <c r="E22" i="7"/>
  <c r="I7" i="141"/>
  <c r="I8" i="141"/>
  <c r="K6" i="148"/>
  <c r="H6" i="148"/>
  <c r="B5" i="148"/>
  <c r="K17" i="148"/>
  <c r="H17" i="148"/>
  <c r="B16" i="148"/>
  <c r="H19" i="148"/>
  <c r="K19" i="148"/>
  <c r="B18" i="148"/>
  <c r="I25" i="141"/>
  <c r="B7" i="148"/>
  <c r="H8" i="148"/>
  <c r="K8" i="148"/>
  <c r="H15" i="7"/>
  <c r="H23" i="7"/>
  <c r="F4" i="161"/>
  <c r="D2" i="161" s="1"/>
  <c r="F4" i="156"/>
  <c r="D2" i="156" s="1"/>
  <c r="F4" i="152"/>
  <c r="D2" i="152" s="1"/>
  <c r="F4" i="149"/>
  <c r="D2" i="149" s="1"/>
  <c r="F4" i="153"/>
  <c r="D2" i="153" s="1"/>
  <c r="F4" i="160"/>
  <c r="D2" i="160" s="1"/>
  <c r="F4" i="155"/>
  <c r="D2" i="155" s="1"/>
  <c r="F4" i="158"/>
  <c r="D2" i="158" s="1"/>
  <c r="F4" i="141"/>
  <c r="D2" i="141" s="1"/>
  <c r="F4" i="150"/>
  <c r="D2" i="150" s="1"/>
  <c r="F4" i="159"/>
  <c r="D2" i="159" s="1"/>
  <c r="F4" i="154"/>
  <c r="D2" i="154" s="1"/>
  <c r="F4" i="151"/>
  <c r="D2" i="151" s="1"/>
  <c r="F4" i="157"/>
  <c r="D2" i="157" s="1"/>
  <c r="B13" i="7"/>
  <c r="B22" i="7"/>
  <c r="N13" i="7"/>
  <c r="M5" i="146"/>
  <c r="H38" i="155"/>
  <c r="H38" i="151"/>
  <c r="H37" i="161"/>
  <c r="H37" i="160"/>
  <c r="H37" i="151"/>
  <c r="H38" i="161"/>
  <c r="H37" i="159"/>
  <c r="H38" i="141"/>
  <c r="H38" i="156"/>
  <c r="H38" i="149"/>
  <c r="H37" i="152"/>
  <c r="H38" i="158"/>
  <c r="H37" i="150"/>
  <c r="H36" i="155"/>
  <c r="H37" i="157"/>
  <c r="H38" i="154"/>
  <c r="H38" i="150"/>
  <c r="H38" i="159"/>
  <c r="H37" i="156"/>
  <c r="H37" i="154"/>
  <c r="H37" i="149"/>
  <c r="H38" i="160"/>
  <c r="H38" i="157"/>
  <c r="H37" i="141"/>
  <c r="H36" i="149"/>
  <c r="H36" i="151"/>
  <c r="H38" i="152"/>
  <c r="H37" i="158"/>
  <c r="H37" i="155"/>
  <c r="E3" i="146"/>
  <c r="H3" i="146"/>
  <c r="B3" i="146"/>
  <c r="K18" i="148" l="1"/>
  <c r="H18" i="148"/>
  <c r="K7" i="148"/>
  <c r="H7" i="148"/>
  <c r="H5" i="148"/>
  <c r="K5" i="148"/>
  <c r="B11" i="148"/>
  <c r="K11" i="148" s="1"/>
  <c r="H12" i="148"/>
  <c r="K16" i="148"/>
  <c r="H16" i="148"/>
  <c r="B23" i="7"/>
  <c r="N15" i="7"/>
  <c r="B15" i="7"/>
  <c r="K12" i="148" l="1"/>
  <c r="H11" i="148"/>
</calcChain>
</file>

<file path=xl/sharedStrings.xml><?xml version="1.0" encoding="utf-8"?>
<sst xmlns="http://schemas.openxmlformats.org/spreadsheetml/2006/main" count="1255" uniqueCount="297">
  <si>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</si>
  <si>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</si>
  <si>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</si>
  <si>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</si>
  <si>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</si>
  <si>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</si>
  <si>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</si>
  <si>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</si>
  <si>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</si>
  <si>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</si>
  <si>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</si>
  <si>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</si>
  <si>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</si>
  <si>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</si>
  <si>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</si>
  <si>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</si>
  <si>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</si>
  <si>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</si>
  <si>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</si>
  <si>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</si>
  <si>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</si>
  <si>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</si>
  <si>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</si>
  <si>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</si>
  <si>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</si>
  <si>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str. 3</t>
  </si>
  <si>
    <t>str. 4</t>
  </si>
  <si>
    <t>str. 5</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</si>
  <si>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</si>
  <si>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</si>
  <si>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</si>
  <si>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</si>
  <si>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</si>
  <si>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</si>
  <si>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</si>
  <si>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</si>
  <si>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</si>
  <si>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</si>
  <si>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</si>
  <si>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</si>
  <si>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</si>
  <si>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</si>
  <si>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</si>
  <si>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</si>
  <si>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</si>
  <si>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</si>
  <si>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</si>
  <si>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</si>
  <si>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</si>
  <si>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</si>
  <si>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</si>
  <si>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</si>
  <si>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</si>
  <si>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Kraj</t>
  </si>
  <si>
    <t>Úvodní komentář k hodnocenému čtvrtletí</t>
  </si>
  <si>
    <t>2. Úvodní komentář k hodnocenému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</si>
  <si>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</si>
  <si>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</si>
  <si>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</si>
  <si>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</si>
  <si>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</si>
  <si>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</si>
  <si>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</si>
  <si>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</si>
  <si>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</si>
  <si>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</si>
  <si>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</si>
  <si>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</si>
  <si>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</si>
  <si>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</si>
  <si>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</si>
  <si>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</si>
  <si>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</si>
  <si>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</si>
  <si>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</si>
  <si>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</si>
  <si>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</si>
  <si>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</si>
  <si>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</si>
  <si>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</si>
  <si>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</si>
  <si>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</si>
  <si>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</si>
  <si>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Dodávky tepla do vlastního podniku</t>
  </si>
  <si>
    <t>Jaderné palivo</t>
  </si>
  <si>
    <t>3. Bilance tepla [TJ]</t>
  </si>
  <si>
    <t>Čtvrtletní zpráva o provozu teplárenských soustav ČR</t>
  </si>
  <si>
    <t>zdroj dat: výkaz ERÚ-T1, ERÚ-E1</t>
  </si>
  <si>
    <t>Dodávky tepla cizím subjektům</t>
  </si>
  <si>
    <t>Dodávky tepla z uhlí</t>
  </si>
  <si>
    <t>Dodávky tepla z bioplynu</t>
  </si>
  <si>
    <t>Dodávky tepla z biomasy</t>
  </si>
  <si>
    <t>JHČ</t>
  </si>
  <si>
    <t>JHM</t>
  </si>
  <si>
    <t>KVK</t>
  </si>
  <si>
    <t>HKK</t>
  </si>
  <si>
    <t>LBK</t>
  </si>
  <si>
    <t>MSK</t>
  </si>
  <si>
    <t>OLK</t>
  </si>
  <si>
    <t>PAK</t>
  </si>
  <si>
    <t>PLK</t>
  </si>
  <si>
    <t>PHA</t>
  </si>
  <si>
    <t>STČ</t>
  </si>
  <si>
    <t>ULK</t>
  </si>
  <si>
    <t>VYS</t>
  </si>
  <si>
    <t>ZLK</t>
  </si>
  <si>
    <t>Výroba tepla brutto [GJ]</t>
  </si>
  <si>
    <r>
      <t>Celkový instalovaný výkon [MW</t>
    </r>
    <r>
      <rPr>
        <b/>
        <vertAlign val="subscript"/>
        <sz val="9"/>
        <rFont val="Calibri"/>
        <family val="2"/>
        <charset val="238"/>
        <scheme val="minor"/>
      </rPr>
      <t>t</t>
    </r>
    <r>
      <rPr>
        <b/>
        <sz val="9"/>
        <rFont val="Calibri"/>
        <family val="2"/>
        <charset val="238"/>
        <scheme val="minor"/>
      </rPr>
      <t>]</t>
    </r>
  </si>
  <si>
    <t>Bilanční rozdíl</t>
  </si>
  <si>
    <t>Ztráty</t>
  </si>
  <si>
    <t>SZT</t>
  </si>
  <si>
    <t>Soustava zásobování teplem</t>
  </si>
  <si>
    <t>Výroba tepla brutto =</t>
  </si>
  <si>
    <t>Ztráty =</t>
  </si>
  <si>
    <t>Dodávky do vlastního podniku =</t>
  </si>
  <si>
    <t>Dodávky cizím subjektům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</si>
  <si>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</si>
  <si>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</si>
  <si>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</si>
  <si>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</si>
  <si>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Množství tepelné energie dodané cizím subjektům.</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</si>
  <si>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</si>
  <si>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</si>
  <si>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</si>
  <si>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</si>
  <si>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</si>
  <si>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</si>
  <si>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</si>
  <si>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</si>
  <si>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</si>
  <si>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</si>
  <si>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</si>
  <si>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</si>
  <si>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4.1</t>
  </si>
  <si>
    <t>4.2</t>
  </si>
  <si>
    <t>4.3</t>
  </si>
  <si>
    <t>5.1</t>
  </si>
  <si>
    <t>5.2</t>
  </si>
  <si>
    <t>5.3</t>
  </si>
  <si>
    <t>5.4</t>
  </si>
  <si>
    <t>7.1</t>
  </si>
  <si>
    <t>7.2</t>
  </si>
  <si>
    <t>8.1</t>
  </si>
  <si>
    <t>8.2</t>
  </si>
  <si>
    <t>8.3</t>
  </si>
  <si>
    <t>8.4</t>
  </si>
  <si>
    <t>8.5</t>
  </si>
  <si>
    <t>8.6</t>
  </si>
  <si>
    <t>8.7</t>
  </si>
  <si>
    <t>8.8</t>
  </si>
  <si>
    <t>8.9</t>
  </si>
  <si>
    <t>8.10</t>
  </si>
  <si>
    <t>8.11</t>
  </si>
  <si>
    <t>8.12</t>
  </si>
  <si>
    <t>8.13</t>
  </si>
  <si>
    <t>8.14</t>
  </si>
  <si>
    <t>Výroba tepla brutto v krajích ČR</t>
  </si>
  <si>
    <t>4.3 Výroba tepla brutto podle paliv v krajích ČR [TJ]</t>
  </si>
  <si>
    <t>4.1 Výroba tepla brutto podle paliv [TJ]</t>
  </si>
  <si>
    <t>Výroba tepla brutto podle paliv</t>
  </si>
  <si>
    <t>Výroba tepla brutto podle paliv v krajích ČR</t>
  </si>
  <si>
    <t>Instalovaný výkon výroben tepelné energie v krajích ČR</t>
  </si>
  <si>
    <t>str. 6</t>
  </si>
  <si>
    <t>str. 7</t>
  </si>
  <si>
    <t>str. 8</t>
  </si>
  <si>
    <t>str. 9</t>
  </si>
  <si>
    <t>str. 10</t>
  </si>
  <si>
    <t>str. 11</t>
  </si>
  <si>
    <t>str. 12</t>
  </si>
  <si>
    <t>str. 13</t>
  </si>
  <si>
    <t>str. 14</t>
  </si>
  <si>
    <t>str. 15</t>
  </si>
  <si>
    <t>str. 16</t>
  </si>
  <si>
    <t>str. 17</t>
  </si>
  <si>
    <t>str. 18</t>
  </si>
  <si>
    <t>str. 19</t>
  </si>
  <si>
    <t>str. 20</t>
  </si>
  <si>
    <t>str. 21</t>
  </si>
  <si>
    <t>str. 22</t>
  </si>
  <si>
    <t>str. 23</t>
  </si>
  <si>
    <t>str. 24</t>
  </si>
  <si>
    <t>str. 25</t>
  </si>
  <si>
    <t>str. 26</t>
  </si>
  <si>
    <t>str. 27</t>
  </si>
  <si>
    <t>str. 28</t>
  </si>
  <si>
    <t>str. 29</t>
  </si>
  <si>
    <t>4.2 Výroba tepla brutto v krajích ČR [TJ]</t>
  </si>
  <si>
    <t>CZ-NACE</t>
  </si>
  <si>
    <t>Klasifikace ekonomických činností CZ-NACE dle Českého statistického úřadu</t>
  </si>
  <si>
    <t>Rostlinné materiály neaglomerované</t>
  </si>
  <si>
    <t>výrobě</t>
  </si>
  <si>
    <t>dodávkách ČR</t>
  </si>
  <si>
    <t>instalovaném výkonu</t>
  </si>
  <si>
    <t>5.1 Dodávky tepla podle paliv [TJ]</t>
  </si>
  <si>
    <t>Dodávky tepla podle paliv [GJ]</t>
  </si>
  <si>
    <t>5.2 Dodávky tepla v krajích ČR [TJ]</t>
  </si>
  <si>
    <t>5.3 Dodávky tepla v krajích ČR [TJ]</t>
  </si>
  <si>
    <t>Dodávky tepla</t>
  </si>
  <si>
    <t>7.1 Spotřeba tepla podle sektorů národního hospodářství [TJ]</t>
  </si>
  <si>
    <t>Spotřeba tepla podle sektorů národního hospodářství</t>
  </si>
  <si>
    <t>7.2 Spotřeba tepla podle sektorů národního hospodářství v krajích ČR [TJ]</t>
  </si>
  <si>
    <t>Spotřeba tepla podle sektorů národního hospodářství v krajích ČR</t>
  </si>
  <si>
    <t>Dodávky tepla podle paliv</t>
  </si>
  <si>
    <t>Dodávky tepla v krajích ČR</t>
  </si>
  <si>
    <t>Dodávky tepla podle paliv v krajích ČR</t>
  </si>
  <si>
    <t>Dodávka tepla =</t>
  </si>
  <si>
    <t>Výroba prodaného tepla bez vlastní spotřeby (vlastní technologická spotřeba a dodávky do vlastního podniku) a bez ztrát (z výroby a rozvodu). Toto teplo obsahuje distribuční ztráty z nakoupeného tepla.</t>
  </si>
  <si>
    <t>Spotřeba tepla =</t>
  </si>
  <si>
    <t>Konečná spotřeba tepla v jednotlivých sektorech národního hospodářství.</t>
  </si>
  <si>
    <t>5.4 Dodávky tepla z uhlí, biomasy a bioplynu [GJ]</t>
  </si>
  <si>
    <t>Dodávky tepla z uhlí, biomasy a bioplynu</t>
  </si>
  <si>
    <t>Výroba tepla brutto - technologická vlastní spotřeba tepla - ztráty - dodávky do vlastního podniku - dodávky cizím subjektům.</t>
  </si>
  <si>
    <t>Spotřeba tepla podle sektorů národního hospodářství [GJ] *</t>
  </si>
  <si>
    <t>KVET</t>
  </si>
  <si>
    <t>Kombinovaná výroba elektřiny a tepla</t>
  </si>
  <si>
    <t>Hlavní město Praha (PHA)</t>
  </si>
  <si>
    <t>Kraj Vysočina (VYS)</t>
  </si>
  <si>
    <t>Kraj Vysočina</t>
  </si>
  <si>
    <t>Hlavní město Praha</t>
  </si>
  <si>
    <t>8.14 Výroba, dodávky a spotřeba tepla: Zlínský kraj</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</si>
  <si>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</si>
  <si>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</si>
  <si>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</si>
  <si>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</si>
  <si>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</si>
  <si>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</si>
  <si>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</si>
  <si>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</si>
  <si>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</si>
  <si>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</si>
  <si>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</si>
  <si>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</si>
  <si>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</si>
  <si>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</si>
  <si>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</si>
  <si>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</si>
  <si>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</si>
  <si>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</si>
  <si>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</si>
  <si>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</si>
  <si>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</si>
  <si>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</si>
  <si>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</si>
  <si>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</si>
  <si>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</si>
  <si>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</si>
  <si>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</si>
  <si>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r>
      <t>6. Instalovaný výkon výroben tepla v krajích ČR [MW</t>
    </r>
    <r>
      <rPr>
        <b/>
        <vertAlign val="subscript"/>
        <sz val="14"/>
        <color theme="2" tint="-0.499984740745262"/>
        <rFont val="Calibri"/>
        <family val="2"/>
        <charset val="238"/>
        <scheme val="minor"/>
      </rPr>
      <t>t</t>
    </r>
    <r>
      <rPr>
        <b/>
        <sz val="14"/>
        <color theme="2" tint="-0.499984740745262"/>
        <rFont val="Calibri"/>
        <family val="2"/>
        <charset val="238"/>
        <scheme val="minor"/>
      </rPr>
      <t>]</t>
    </r>
  </si>
  <si>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</si>
  <si>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</si>
  <si>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</si>
  <si>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</si>
  <si>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</si>
  <si>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</si>
  <si>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</si>
  <si>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</si>
  <si>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</si>
  <si>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</si>
  <si>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</si>
  <si>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</si>
  <si>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</si>
  <si>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</si>
  <si>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</si>
  <si>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</si>
  <si>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</si>
  <si>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Oddělení statistiky a sledování kvality ERÚ, Praha 2018</t>
  </si>
  <si>
    <t>* Nezahrnuje část nezjištěného rozvodu tepla</t>
  </si>
  <si>
    <t>* Rozdíl mezi dodávkou a spotřebou jsou ztráty z nakoupeného tepla, část nezjištěného rozvodu tepla a část spotřeby tepla krytá dodávkou ze Středočeského kraje.</t>
  </si>
  <si>
    <t>* Rozdíl mezi dodávkou a spotřebou jsou ztráty z nakoupeného tepla a část nezjištěného rozvodu tepla.</t>
  </si>
  <si>
    <t>* Rozdíl mezi dodávkou a spotřebou jsou ztráty z nakoupeného tepla, část nezjištěného rozvodu tepla a část spotřeby tepla krytá dodávkou z Pardubického kraje.</t>
  </si>
  <si>
    <t>* Rozdíl mezi dodávkou a spotřebou jsou ztráty z nakoupeného tepla, část nezjištěného rozvodu tepla a část tepla dodaná do SZT Hradec Králové.</t>
  </si>
  <si>
    <t>* Rozdíl mezi dodávkou a spotřebou jsou ztráty z nakoupeného tepla, část nezjištěného rozvodu tepla a část tepla dodaná do SZT Praha.</t>
  </si>
  <si>
    <t>I. čtvrtletí 2018</t>
  </si>
  <si>
    <r>
      <t>9. Výroba tepla netto Q</t>
    </r>
    <r>
      <rPr>
        <b/>
        <vertAlign val="subscript"/>
        <sz val="14"/>
        <color theme="2" tint="-0.499984740745262"/>
        <rFont val="Calibri"/>
        <family val="2"/>
        <charset val="238"/>
        <scheme val="minor"/>
      </rPr>
      <t>netto</t>
    </r>
    <r>
      <rPr>
        <b/>
        <sz val="14"/>
        <color theme="2" tint="-0.499984740745262"/>
        <rFont val="Calibri"/>
        <family val="2"/>
        <charset val="238"/>
        <scheme val="minor"/>
      </rPr>
      <t xml:space="preserve"> a výroba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</si>
  <si>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r>
      <t>Q</t>
    </r>
    <r>
      <rPr>
        <b/>
        <vertAlign val="subscript"/>
        <sz val="9"/>
        <rFont val="Calibri"/>
        <family val="2"/>
        <charset val="238"/>
        <scheme val="minor"/>
      </rPr>
      <t>netto</t>
    </r>
  </si>
  <si>
    <r>
      <t>Q</t>
    </r>
    <r>
      <rPr>
        <b/>
        <vertAlign val="subscript"/>
        <sz val="9"/>
        <rFont val="Calibri"/>
        <family val="2"/>
        <charset val="238"/>
        <scheme val="minor"/>
      </rPr>
      <t>KVET</t>
    </r>
  </si>
  <si>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</si>
  <si>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9</t>
  </si>
  <si>
    <t>Výroba tepla netto a výroba tepla z KVET</t>
  </si>
  <si>
    <t>str. 30</t>
  </si>
  <si>
    <t>Výroba tepla netto</t>
  </si>
  <si>
    <t>Dodávka užitečného tepla z KVET</t>
  </si>
  <si>
    <t>Výroba tepla netto =</t>
  </si>
  <si>
    <t>Výroba tepla brutto bez technologické vlastní spotřeby tepla.</t>
  </si>
  <si>
    <t>str. 31</t>
  </si>
  <si>
    <t>10</t>
  </si>
  <si>
    <t>Meziroční porovnání</t>
  </si>
  <si>
    <t>10. Meziroční porovnání</t>
  </si>
  <si>
    <t>Rozdíl (2018 - 2017)</t>
  </si>
  <si>
    <t>Meziroční změna</t>
  </si>
  <si>
    <t>I. čtvrtletí 2017</t>
  </si>
  <si>
    <t>II. čtvrtletí 2018</t>
  </si>
  <si>
    <t>II. čtvrtletí 2017</t>
  </si>
  <si>
    <t>Výroba tepla brutto [TJ]</t>
  </si>
  <si>
    <t>Dodávky tepla cizím subjektům [TJ]</t>
  </si>
  <si>
    <t xml:space="preserve">Energetický regulační úřad (ERÚ) vydává v souladu s § 17 odst. 7 písm. m) zákona č. 458/2000 Sb. (energetický zákon), Čtvrtletní zprávu o provozu teplárenských soustav ČR za II. čtvrtletí 2018. Veškeré údaje obsažené ve zprávě jsou získané od licencovaných subjektů na základě vyhlášky ERÚ č. 404/2016 Sb., o náležitostech a členění výkazů nezbytných pro zpracování zpráv o provozu soustav v energetických odvětvích, včetně termínů, rozsahu a pravidel pro sestavování výkazů (statistická vyhláška). Pro doplnění uvádíme, že v současné době výkazy dle statistické vyhlášky nezasílají držitelé licence na rozvod tepelné energie (skup. č. 32), tudíž tato oblast není ve zprávě obsažena. Tato skutečnost se týká kapitol 7.1, 7.2 a spotřební části krajských vyhodnocení 8.1 až 8.14.
Čtvrtletní zpráva obsahuje kapitoly, které podávají přehled o statistice teplárenských soustav v ČR a doplňují tak čtvrtletní zprávy o provozu elektrizační soustavy obsahující údaje o kombinované výrobě elektřiny a tepla (KVET). Tato zpráva obsahuje veškeré vyrobené teplo z licencované činnosti, včetně KVET. Veškeré detaily týkající se metodiky vykazování údajů pro statistiku ERÚ jsou uvedeny ve výkladovém stanovisku ERÚ k metodice vyplňování výkazů podle statistické vyhlášky pro oblast elektroenergetiky a teplárenství číslo 11/2017 ze dne 18. července 2017. Výkladové stanovisko a aktuální výkazy jsou zveřejněny na internetových stránkách ERÚ.
Jedná se o pravidelnou zprávu o provozu tepelných soustav ČR vydanou ERÚ na základě novely energetického zákona. Zpráva je tvořena jednotlivými kapitolami, jejichž obsah je uveden na str. 2. Základní kapitolu tvoří bilance tepla, podle které bylo v druhém čtvrtletí 2018 vyrobeno celkem 28 383,8 TJ tepla brutto a oproti druhému čtvrtletí 2017 došlo k poklesu o 15,2 %. V měsíci dubnu 2018 bylo vyrobeno o 3 060,8 TJ méně než v dubnu 2017, v měsíci květnu 2018 bylo vyrobeno o 1 912,5 TJ méně než v květnu 2017 a v měsíci červnu 2018 bylo vyrobeno o 127,7 TJ méně než v červnu 2017, což bylo způsobeno klimatickými podmínkami. Zhruba 38 % z brutto výroby je dodáno do vlastního podniku nebo zařízení (převážně jde o závodní teplárny, které nejsou zařazeny v klasifikaci ekonomických činností (CZ-NACE) ve skupině 35 - Výroba a rozvod elektřiny, plynu, tepla a klimatizovaného vzduchu). Dodávky tepla představují 12 230,1 TJ, což je pokles o 23,3 % oproti druhému čtvrtletí 2017. V následující kapitole je struktura výroby tepla brutto po jednotlivých palivech a v krajském členění. Nejvíce tepla je vyrobeno z hnědého uhlí (41 %), následuje zemní plyn (16 %) a biomasa (14 %), nejvíce tepla je vyrobeno v Moravskoslezském kraji. V páté kapitole je uvedena struktura dodávek tepla podobně jako u výroby tepla brutto (43 % z hnědého uhlí, 25 % ze zemního plynu, 8 % z černého uhlí), ale je dále rozšířena o podrobnější členění dodávek z uhlí, biomasy a bioplynu. V následující šesté kapitole je instalovaný výkon výroben tepelné energie (59 695,4 MW) v rozdělení do jednotlivých krajů ČR. Sedmá kapitola uvádí rozdělení spotřeby tepla v sektorech národního hospodářství. Osmá kapitola obsahuje shrnutí výroby tepla brutto, dodávek a spotřeb tepla v jednotlivých krajích ČR. U Středočeského kraje je větší dodávka než spotřeba tepla, což je způsobeno dodávkou tepla do hlavního města Prahy (SZT Praha). Totéž platí pro Pardubický kraj s dodávkou tepla do Královéhradeckého kraje (SZT Hradec Králové). Celkově bylo vyrobeno z kombinované výroby elektřiny a tepla (KVET) 16 443,5 TJ užitečného tepla, což činí 64 % z výroby tepla netto. Nejvíce se užitečného tepla z KVET vyrábí z hnědého uhlí (54,0 %), následuje biomasa (14,1 %) a zemní plyn (11,0 %). Nízký podíl užitečného tepla ze zemního plynu na teplu netto (42 %) je způsoben vyšším počtem výtopen na zemní plyn než kogeneračních jednotek.
Případné dotazy, komentáře či připomínky směřujte výhradně na adresu teplo.statistika@eru.cz.
</t>
  </si>
  <si>
    <t>Průměrná teplota [°C]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</si>
</sst>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_ "/>
    <numFmt numFmtId="166" formatCode="0.0"/>
    <numFmt numFmtId="167" formatCode="0.0%"/>
  </numFmts>
  <fonts count="61" x14ac:knownFonts="1">
    <font>
      <sz val="10"/>
      <name val="Arial"/>
      <charset val="238"/>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strike/>
      <sz val="10"/>
      <name val="Calibri"/>
      <family val="2"/>
      <charset val="238"/>
      <scheme val="minor"/>
    </font>
    <font>
      <b/>
      <sz val="9"/>
      <color theme="2" tint="-0.499984740745262"/>
      <name val="Calibri"/>
      <family val="2"/>
      <charset val="238"/>
      <scheme val="minor"/>
    </font>
    <font>
      <sz val="9"/>
      <color theme="0"/>
      <name val="Arial"/>
      <family val="2"/>
      <charset val="238"/>
    </font>
    <font>
      <sz val="10"/>
      <name val="Arial CE"/>
      <charset val="238"/>
    </font>
    <font>
      <b/>
      <vertAlign val="subscript"/>
      <sz val="9"/>
      <name val="Calibri"/>
      <family val="2"/>
      <charset val="238"/>
      <scheme val="minor"/>
    </font>
    <font>
      <b/>
      <sz val="9"/>
      <name val="Arial"/>
      <family val="2"/>
      <charset val="238"/>
    </font>
    <font>
      <b/>
      <vertAlign val="subscript"/>
      <sz val="14"/>
      <color theme="2" tint="-0.499984740745262"/>
      <name val="Calibri"/>
      <family val="2"/>
      <charset val="238"/>
      <scheme val="minor"/>
    </font>
    <font>
      <sz val="11"/>
      <name val="Arial"/>
      <family val="2"/>
      <charset val="238"/>
    </font>
    <font>
      <sz val="9"/>
      <color rgb="FFFF0000"/>
      <name val="Arial"/>
      <family val="2"/>
      <charset val="238"/>
    </font>
    <font>
      <b/>
      <sz val="9"/>
      <color theme="2"/>
      <name val="Calibri"/>
      <family val="2"/>
      <charset val="238"/>
      <scheme val="minor"/>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right/>
      <top style="thin">
        <color theme="2" tint="-0.499984740745262"/>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right style="thin">
        <color theme="2" tint="-0.499984740745262"/>
      </right>
      <top style="thin">
        <color theme="0" tint="-0.24994659260841701"/>
      </top>
      <bottom style="thin">
        <color theme="0" tint="-0.24994659260841701"/>
      </bottom>
      <diagonal/>
    </border>
    <border>
      <left style="thin">
        <color theme="2" tint="-0.499984740745262"/>
      </left>
      <right/>
      <top/>
      <bottom style="thin">
        <color theme="0" tint="-0.24994659260841701"/>
      </bottom>
      <diagonal/>
    </border>
    <border>
      <left/>
      <right style="thin">
        <color theme="2" tint="-0.499984740745262"/>
      </right>
      <top/>
      <bottom style="thin">
        <color theme="0" tint="-0.24994659260841701"/>
      </bottom>
      <diagonal/>
    </border>
    <border>
      <left style="thin">
        <color theme="2" tint="-0.499984740745262"/>
      </left>
      <right style="thick">
        <color theme="0"/>
      </right>
      <top style="thin">
        <color theme="0" tint="-0.24994659260841701"/>
      </top>
      <bottom style="thin">
        <color theme="0" tint="-0.24994659260841701"/>
      </bottom>
      <diagonal/>
    </border>
    <border>
      <left style="thick">
        <color theme="0"/>
      </left>
      <right style="thin">
        <color theme="2" tint="-0.499984740745262"/>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theme="2" tint="-0.499984740745262"/>
      </bottom>
      <diagonal/>
    </border>
    <border>
      <left/>
      <right style="thin">
        <color theme="2" tint="-0.499984740745262"/>
      </right>
      <top style="thin">
        <color theme="0" tint="-0.24994659260841701"/>
      </top>
      <bottom style="medium">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style="thin">
        <color theme="0" tint="-0.24994659260841701"/>
      </top>
      <bottom style="thin">
        <color theme="2" tint="-0.499984740745262"/>
      </bottom>
      <diagonal/>
    </border>
    <border>
      <left/>
      <right style="thin">
        <color theme="2" tint="-0.499984740745262"/>
      </right>
      <top style="thin">
        <color theme="0" tint="-0.24994659260841701"/>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0" tint="-0.24994659260841701"/>
      </top>
      <bottom/>
      <diagonal/>
    </border>
    <border>
      <left style="thin">
        <color theme="2" tint="-0.499984740745262"/>
      </left>
      <right/>
      <top style="thin">
        <color theme="2" tint="-0.499984740745262"/>
      </top>
      <bottom style="thin">
        <color theme="0" tint="-0.24994659260841701"/>
      </bottom>
      <diagonal/>
    </border>
    <border>
      <left/>
      <right/>
      <top style="medium">
        <color theme="2" tint="-0.499984740745262"/>
      </top>
      <bottom/>
      <diagonal/>
    </border>
    <border>
      <left style="thin">
        <color theme="2" tint="-0.499984740745262"/>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thick">
        <color theme="2" tint="-9.9948118533890809E-2"/>
      </left>
      <right style="thick">
        <color theme="2" tint="-9.9948118533890809E-2"/>
      </right>
      <top/>
      <bottom style="thin">
        <color theme="0" tint="-0.24994659260841701"/>
      </bottom>
      <diagonal/>
    </border>
    <border>
      <left style="thin">
        <color theme="2" tint="-0.499984740745262"/>
      </left>
      <right style="medium">
        <color theme="0"/>
      </right>
      <top style="thin">
        <color theme="0" tint="-0.24994659260841701"/>
      </top>
      <bottom style="medium">
        <color theme="2" tint="-0.499984740745262"/>
      </bottom>
      <diagonal/>
    </border>
    <border>
      <left/>
      <right style="medium">
        <color theme="0"/>
      </right>
      <top style="thin">
        <color theme="0" tint="-0.24994659260841701"/>
      </top>
      <bottom style="medium">
        <color theme="2" tint="-0.499984740745262"/>
      </bottom>
      <diagonal/>
    </border>
    <border>
      <left style="medium">
        <color theme="0"/>
      </left>
      <right style="medium">
        <color theme="0"/>
      </right>
      <top style="thin">
        <color theme="0" tint="-0.24994659260841701"/>
      </top>
      <bottom style="medium">
        <color theme="2" tint="-0.499984740745262"/>
      </bottom>
      <diagonal/>
    </border>
    <border>
      <left/>
      <right style="thin">
        <color theme="2" tint="-0.499984740745262"/>
      </right>
      <top style="thin">
        <color theme="2" tint="-0.499984740745262"/>
      </top>
      <bottom style="thin">
        <color theme="0" tint="-0.24994659260841701"/>
      </bottom>
      <diagonal/>
    </border>
    <border>
      <left/>
      <right style="thin">
        <color theme="2" tint="-0.499984740745262"/>
      </right>
      <top style="thin">
        <color theme="2" tint="-0.499984740745262"/>
      </top>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6" fillId="12" borderId="1"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2" fillId="4" borderId="5" applyNumberFormat="0" applyFont="0" applyAlignment="0" applyProtection="0"/>
    <xf numFmtId="0" fontId="12" fillId="0" borderId="6" applyNumberFormat="0" applyFill="0" applyAlignment="0" applyProtection="0"/>
    <xf numFmtId="0" fontId="13" fillId="6" borderId="0" applyNumberFormat="0" applyBorder="0" applyAlignment="0" applyProtection="0"/>
    <xf numFmtId="0" fontId="12" fillId="0" borderId="0" applyNumberFormat="0" applyFill="0" applyBorder="0" applyAlignment="0" applyProtection="0"/>
    <xf numFmtId="0" fontId="14" fillId="7" borderId="7" applyNumberFormat="0" applyAlignment="0" applyProtection="0"/>
    <xf numFmtId="0" fontId="15" fillId="13" borderId="7" applyNumberFormat="0" applyAlignment="0" applyProtection="0"/>
    <xf numFmtId="0" fontId="16" fillId="13" borderId="8" applyNumberFormat="0" applyAlignment="0" applyProtection="0"/>
    <xf numFmtId="0" fontId="17" fillId="0" borderId="0" applyNumberFormat="0" applyFill="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9" fontId="21" fillId="0" borderId="0" applyFont="0" applyFill="0" applyBorder="0" applyAlignment="0" applyProtection="0"/>
    <xf numFmtId="0" fontId="54" fillId="0" borderId="0"/>
    <xf numFmtId="0" fontId="1" fillId="0" borderId="0"/>
    <xf numFmtId="9" fontId="1" fillId="0" borderId="0" applyFont="0" applyFill="0" applyBorder="0" applyAlignment="0" applyProtection="0"/>
    <xf numFmtId="0" fontId="58" fillId="0" borderId="0"/>
  </cellStyleXfs>
  <cellXfs count="451">
    <xf numFmtId="0" fontId="0" fillId="0" borderId="0" xfId="0"/>
    <xf numFmtId="0" fontId="20" fillId="0" borderId="0" xfId="0" applyFont="1" applyFill="1" applyBorder="1" applyAlignment="1">
      <alignment horizontal="right" vertical="center"/>
    </xf>
    <xf numFmtId="164" fontId="24" fillId="0" borderId="0" xfId="0" applyNumberFormat="1" applyFont="1" applyFill="1" applyBorder="1"/>
    <xf numFmtId="0" fontId="20" fillId="0" borderId="0" xfId="0" applyFont="1" applyFill="1" applyBorder="1"/>
    <xf numFmtId="0" fontId="27" fillId="0" borderId="0" xfId="0" applyFont="1" applyFill="1" applyBorder="1" applyAlignment="1">
      <alignment horizontal="right" vertical="top"/>
    </xf>
    <xf numFmtId="0" fontId="23" fillId="0" borderId="0" xfId="0" applyFont="1" applyFill="1" applyBorder="1"/>
    <xf numFmtId="164" fontId="22" fillId="0" borderId="10" xfId="0" applyNumberFormat="1" applyFont="1" applyFill="1" applyBorder="1"/>
    <xf numFmtId="164" fontId="22" fillId="0" borderId="14" xfId="0" applyNumberFormat="1" applyFont="1" applyFill="1" applyBorder="1"/>
    <xf numFmtId="164" fontId="22" fillId="0" borderId="15" xfId="0" applyNumberFormat="1" applyFont="1" applyFill="1" applyBorder="1"/>
    <xf numFmtId="0" fontId="24" fillId="0" borderId="0" xfId="0" applyFont="1" applyFill="1" applyBorder="1" applyAlignment="1">
      <alignment vertical="center"/>
    </xf>
    <xf numFmtId="164" fontId="29" fillId="0" borderId="0" xfId="0" applyNumberFormat="1" applyFont="1" applyFill="1" applyBorder="1" applyAlignment="1" applyProtection="1">
      <alignment horizontal="right" vertical="center"/>
    </xf>
    <xf numFmtId="164" fontId="29" fillId="0" borderId="12" xfId="0" applyNumberFormat="1" applyFont="1" applyFill="1" applyBorder="1" applyAlignment="1" applyProtection="1">
      <alignment horizontal="right" vertical="center"/>
    </xf>
    <xf numFmtId="164" fontId="29" fillId="0" borderId="14" xfId="0" applyNumberFormat="1" applyFont="1" applyFill="1" applyBorder="1" applyAlignment="1" applyProtection="1">
      <alignment horizontal="right" vertical="center"/>
    </xf>
    <xf numFmtId="0" fontId="22" fillId="0" borderId="0" xfId="0" applyFont="1" applyFill="1" applyBorder="1"/>
    <xf numFmtId="164" fontId="22" fillId="0" borderId="0" xfId="0" applyNumberFormat="1" applyFont="1" applyFill="1" applyBorder="1"/>
    <xf numFmtId="0" fontId="24" fillId="0" borderId="0" xfId="0" applyFont="1" applyFill="1" applyBorder="1" applyAlignment="1">
      <alignment horizontal="right"/>
    </xf>
    <xf numFmtId="164" fontId="22" fillId="0" borderId="12" xfId="0" applyNumberFormat="1" applyFont="1" applyFill="1" applyBorder="1"/>
    <xf numFmtId="0" fontId="26" fillId="0" borderId="0" xfId="0" applyFont="1" applyFill="1" applyBorder="1"/>
    <xf numFmtId="9" fontId="26" fillId="0" borderId="0" xfId="41" applyFont="1" applyFill="1" applyBorder="1"/>
    <xf numFmtId="164" fontId="22" fillId="0" borderId="9" xfId="0" applyNumberFormat="1" applyFont="1" applyFill="1" applyBorder="1"/>
    <xf numFmtId="0" fontId="35" fillId="0" borderId="0" xfId="0" applyFont="1" applyFill="1" applyBorder="1" applyAlignment="1">
      <alignment horizontal="right" vertical="center"/>
    </xf>
    <xf numFmtId="0" fontId="44" fillId="0" borderId="0" xfId="0" applyFont="1" applyFill="1" applyBorder="1"/>
    <xf numFmtId="0" fontId="22" fillId="0" borderId="0" xfId="0" applyFont="1" applyFill="1" applyBorder="1" applyAlignment="1">
      <alignment vertical="top" wrapText="1"/>
    </xf>
    <xf numFmtId="0" fontId="24" fillId="19" borderId="0" xfId="0" applyFont="1" applyFill="1" applyBorder="1" applyAlignment="1">
      <alignment horizontal="right" vertical="top" wrapText="1"/>
    </xf>
    <xf numFmtId="0" fontId="22" fillId="19" borderId="9" xfId="0" applyFont="1" applyFill="1" applyBorder="1"/>
    <xf numFmtId="0" fontId="22" fillId="0" borderId="15" xfId="0" applyFont="1" applyFill="1" applyBorder="1" applyAlignment="1">
      <alignment horizontal="left" vertical="center" indent="1"/>
    </xf>
    <xf numFmtId="0" fontId="22" fillId="19" borderId="0" xfId="0" applyFont="1" applyFill="1" applyBorder="1"/>
    <xf numFmtId="0" fontId="22" fillId="0" borderId="15"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0" borderId="0" xfId="0" applyFont="1" applyFill="1" applyBorder="1" applyAlignment="1">
      <alignment horizontal="left" vertical="center" indent="1"/>
    </xf>
    <xf numFmtId="164" fontId="22" fillId="0" borderId="16" xfId="0" applyNumberFormat="1" applyFont="1" applyFill="1" applyBorder="1"/>
    <xf numFmtId="0" fontId="22" fillId="0" borderId="0" xfId="0" applyFont="1" applyFill="1" applyBorder="1" applyAlignment="1">
      <alignment horizontal="left" wrapText="1" indent="1"/>
    </xf>
    <xf numFmtId="0" fontId="22" fillId="0" borderId="15" xfId="0" applyFont="1" applyFill="1" applyBorder="1" applyAlignment="1">
      <alignment horizontal="left" wrapText="1" indent="1"/>
    </xf>
    <xf numFmtId="164" fontId="22" fillId="0" borderId="16" xfId="0" applyNumberFormat="1" applyFont="1" applyFill="1" applyBorder="1" applyAlignment="1"/>
    <xf numFmtId="0" fontId="22" fillId="0" borderId="25" xfId="0" applyFont="1" applyFill="1" applyBorder="1" applyAlignment="1">
      <alignment horizontal="left" indent="1"/>
    </xf>
    <xf numFmtId="164" fontId="22" fillId="0" borderId="0" xfId="0" applyNumberFormat="1" applyFont="1" applyFill="1" applyBorder="1" applyAlignment="1"/>
    <xf numFmtId="0" fontId="22" fillId="0" borderId="9" xfId="0" applyFont="1" applyFill="1" applyBorder="1" applyAlignment="1">
      <alignment horizontal="left" indent="1"/>
    </xf>
    <xf numFmtId="0" fontId="22" fillId="0" borderId="14" xfId="0" applyFont="1" applyFill="1" applyBorder="1" applyAlignment="1">
      <alignment horizontal="left" indent="1"/>
    </xf>
    <xf numFmtId="0" fontId="22" fillId="0" borderId="0" xfId="0" applyNumberFormat="1" applyFont="1" applyFill="1" applyBorder="1" applyAlignment="1"/>
    <xf numFmtId="164" fontId="22" fillId="20" borderId="9" xfId="0" applyNumberFormat="1" applyFont="1" applyFill="1" applyBorder="1" applyAlignment="1">
      <alignment horizontal="right"/>
    </xf>
    <xf numFmtId="164" fontId="22" fillId="20" borderId="16" xfId="0" applyNumberFormat="1" applyFont="1" applyFill="1" applyBorder="1" applyAlignment="1">
      <alignment horizontal="right"/>
    </xf>
    <xf numFmtId="164" fontId="22" fillId="20" borderId="14" xfId="0" applyNumberFormat="1" applyFont="1" applyFill="1" applyBorder="1" applyAlignment="1">
      <alignment horizontal="right"/>
    </xf>
    <xf numFmtId="0" fontId="24" fillId="19" borderId="20" xfId="0" applyFont="1" applyFill="1" applyBorder="1" applyAlignment="1">
      <alignment horizontal="center" vertical="center"/>
    </xf>
    <xf numFmtId="164" fontId="22" fillId="0" borderId="14" xfId="0" applyNumberFormat="1" applyFont="1" applyFill="1" applyBorder="1" applyAlignment="1"/>
    <xf numFmtId="164" fontId="22" fillId="0" borderId="26" xfId="0" applyNumberFormat="1" applyFont="1" applyFill="1" applyBorder="1"/>
    <xf numFmtId="0" fontId="24" fillId="0" borderId="0" xfId="0" applyFont="1" applyFill="1" applyBorder="1"/>
    <xf numFmtId="0" fontId="22" fillId="0" borderId="16" xfId="0" applyFont="1" applyFill="1" applyBorder="1" applyAlignment="1">
      <alignment horizontal="left" wrapText="1" indent="1"/>
    </xf>
    <xf numFmtId="0" fontId="22" fillId="0" borderId="16" xfId="0" applyFont="1" applyFill="1" applyBorder="1" applyAlignment="1">
      <alignment horizontal="left" indent="1"/>
    </xf>
    <xf numFmtId="0" fontId="24" fillId="19" borderId="21" xfId="0" applyFont="1" applyFill="1" applyBorder="1" applyAlignment="1">
      <alignment horizontal="center" vertical="center"/>
    </xf>
    <xf numFmtId="164" fontId="22" fillId="20" borderId="9" xfId="0" applyNumberFormat="1" applyFont="1" applyFill="1" applyBorder="1"/>
    <xf numFmtId="164" fontId="22" fillId="20" borderId="16" xfId="0" applyNumberFormat="1" applyFont="1" applyFill="1" applyBorder="1"/>
    <xf numFmtId="164" fontId="22" fillId="0" borderId="28" xfId="0" applyNumberFormat="1" applyFont="1" applyFill="1" applyBorder="1"/>
    <xf numFmtId="164" fontId="26" fillId="0" borderId="0" xfId="0" applyNumberFormat="1" applyFont="1" applyFill="1" applyBorder="1"/>
    <xf numFmtId="0" fontId="27" fillId="0" borderId="0" xfId="0" applyFont="1" applyFill="1" applyBorder="1" applyAlignment="1"/>
    <xf numFmtId="0" fontId="22" fillId="0" borderId="25" xfId="0" applyFont="1" applyFill="1" applyBorder="1" applyAlignment="1">
      <alignment horizontal="left" vertical="center" indent="1"/>
    </xf>
    <xf numFmtId="0" fontId="22" fillId="19" borderId="0" xfId="0" applyFont="1" applyFill="1"/>
    <xf numFmtId="0" fontId="24" fillId="19" borderId="0" xfId="0" applyFont="1" applyFill="1" applyBorder="1" applyAlignment="1">
      <alignment horizontal="right"/>
    </xf>
    <xf numFmtId="0" fontId="22" fillId="0" borderId="16" xfId="0" applyFont="1" applyFill="1" applyBorder="1" applyAlignment="1">
      <alignment horizontal="left" vertical="center" indent="1"/>
    </xf>
    <xf numFmtId="0" fontId="22" fillId="0" borderId="14" xfId="0" applyFont="1" applyFill="1" applyBorder="1" applyAlignment="1">
      <alignment horizontal="left" vertical="center" indent="1"/>
    </xf>
    <xf numFmtId="0" fontId="24" fillId="19" borderId="21" xfId="0" applyFont="1" applyFill="1" applyBorder="1" applyAlignment="1">
      <alignment horizontal="center" vertical="center"/>
    </xf>
    <xf numFmtId="0" fontId="24" fillId="19" borderId="20" xfId="0" applyFont="1" applyFill="1" applyBorder="1" applyAlignment="1">
      <alignment horizontal="center"/>
    </xf>
    <xf numFmtId="0" fontId="24" fillId="19" borderId="21" xfId="0" applyFont="1" applyFill="1" applyBorder="1" applyAlignment="1">
      <alignment horizontal="center"/>
    </xf>
    <xf numFmtId="164" fontId="24" fillId="18" borderId="28" xfId="0" applyNumberFormat="1" applyFont="1" applyFill="1" applyBorder="1"/>
    <xf numFmtId="164" fontId="24" fillId="18" borderId="9" xfId="0" applyNumberFormat="1" applyFont="1" applyFill="1" applyBorder="1"/>
    <xf numFmtId="0" fontId="22" fillId="0" borderId="13" xfId="0" applyFont="1" applyFill="1" applyBorder="1" applyAlignment="1">
      <alignment horizontal="left" vertical="center" indent="1"/>
    </xf>
    <xf numFmtId="164" fontId="24" fillId="18" borderId="9" xfId="0" applyNumberFormat="1" applyFont="1" applyFill="1" applyBorder="1" applyAlignment="1">
      <alignment horizontal="right"/>
    </xf>
    <xf numFmtId="164" fontId="24" fillId="18" borderId="16" xfId="0" applyNumberFormat="1" applyFont="1" applyFill="1" applyBorder="1"/>
    <xf numFmtId="0" fontId="22" fillId="19" borderId="0" xfId="0" applyFont="1" applyFill="1" applyBorder="1" applyAlignment="1">
      <alignment horizontal="right" vertical="center"/>
    </xf>
    <xf numFmtId="0" fontId="24" fillId="19" borderId="17"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67" fontId="22" fillId="0" borderId="0" xfId="41" applyNumberFormat="1" applyFont="1" applyFill="1" applyBorder="1"/>
    <xf numFmtId="167" fontId="22" fillId="0" borderId="16" xfId="0" applyNumberFormat="1" applyFont="1" applyFill="1" applyBorder="1" applyAlignment="1">
      <alignment vertical="center"/>
    </xf>
    <xf numFmtId="167" fontId="22" fillId="0" borderId="14" xfId="0" applyNumberFormat="1" applyFont="1" applyFill="1" applyBorder="1" applyAlignment="1">
      <alignment vertical="center"/>
    </xf>
    <xf numFmtId="167" fontId="22" fillId="0" borderId="0" xfId="0" applyNumberFormat="1" applyFont="1" applyFill="1" applyBorder="1"/>
    <xf numFmtId="0" fontId="24" fillId="18" borderId="16" xfId="0" applyFont="1" applyFill="1" applyBorder="1" applyAlignment="1">
      <alignment horizontal="left"/>
    </xf>
    <xf numFmtId="167" fontId="22" fillId="18" borderId="16" xfId="41" applyNumberFormat="1" applyFont="1" applyFill="1" applyBorder="1" applyAlignment="1"/>
    <xf numFmtId="167" fontId="22" fillId="18" borderId="16" xfId="0" applyNumberFormat="1" applyFont="1" applyFill="1" applyBorder="1" applyAlignment="1">
      <alignment vertical="center"/>
    </xf>
    <xf numFmtId="0" fontId="22" fillId="19" borderId="18" xfId="0" applyFont="1" applyFill="1" applyBorder="1"/>
    <xf numFmtId="0" fontId="24" fillId="19" borderId="21" xfId="0" applyFont="1" applyFill="1" applyBorder="1" applyAlignment="1">
      <alignment horizontal="center"/>
    </xf>
    <xf numFmtId="0" fontId="24" fillId="19" borderId="0" xfId="0" applyFont="1" applyFill="1" applyBorder="1" applyAlignment="1">
      <alignment horizontal="right"/>
    </xf>
    <xf numFmtId="0" fontId="26" fillId="0" borderId="0" xfId="41" applyNumberFormat="1" applyFont="1" applyFill="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27" xfId="0" applyNumberFormat="1" applyFont="1" applyFill="1" applyBorder="1" applyAlignment="1">
      <alignment vertical="center"/>
    </xf>
    <xf numFmtId="164" fontId="22" fillId="0" borderId="29" xfId="0" applyNumberFormat="1" applyFont="1" applyFill="1" applyBorder="1" applyAlignment="1">
      <alignment vertical="center"/>
    </xf>
    <xf numFmtId="0" fontId="24" fillId="0" borderId="0" xfId="0" applyFont="1" applyFill="1" applyBorder="1" applyAlignment="1">
      <alignment horizontal="center"/>
    </xf>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Fill="1" applyBorder="1" applyAlignment="1">
      <alignment wrapText="1"/>
    </xf>
    <xf numFmtId="0" fontId="24" fillId="19" borderId="9" xfId="0" applyFont="1" applyFill="1" applyBorder="1" applyAlignment="1">
      <alignment horizontal="center"/>
    </xf>
    <xf numFmtId="0" fontId="24" fillId="19" borderId="22" xfId="0" applyFont="1" applyFill="1" applyBorder="1" applyAlignment="1">
      <alignment horizontal="center"/>
    </xf>
    <xf numFmtId="0" fontId="24" fillId="19" borderId="20" xfId="0" applyFont="1" applyFill="1" applyBorder="1" applyAlignment="1">
      <alignment horizontal="center" vertical="center"/>
    </xf>
    <xf numFmtId="0" fontId="1" fillId="0" borderId="0" xfId="0" applyFont="1" applyFill="1"/>
    <xf numFmtId="0" fontId="20" fillId="0" borderId="0" xfId="0" applyFont="1" applyFill="1" applyBorder="1" applyAlignment="1"/>
    <xf numFmtId="0" fontId="38" fillId="0" borderId="0" xfId="0" applyFont="1" applyFill="1" applyBorder="1" applyAlignment="1">
      <alignment horizontal="center" vertical="center"/>
    </xf>
    <xf numFmtId="49" fontId="42" fillId="0" borderId="0" xfId="0" applyNumberFormat="1" applyFont="1" applyFill="1" applyBorder="1" applyAlignment="1">
      <alignment vertical="center"/>
    </xf>
    <xf numFmtId="0" fontId="34" fillId="0" borderId="0" xfId="0" applyFont="1" applyFill="1" applyBorder="1"/>
    <xf numFmtId="0" fontId="37" fillId="0" borderId="0" xfId="0" applyFont="1" applyFill="1" applyBorder="1" applyAlignment="1"/>
    <xf numFmtId="0" fontId="20" fillId="0" borderId="0" xfId="0" applyFont="1" applyFill="1" applyBorder="1" applyAlignment="1">
      <alignment horizontal="left" vertical="center"/>
    </xf>
    <xf numFmtId="0" fontId="37" fillId="0" borderId="0" xfId="0" applyFont="1" applyFill="1" applyBorder="1" applyAlignment="1">
      <alignment horizontal="center"/>
    </xf>
    <xf numFmtId="0" fontId="20" fillId="0" borderId="0" xfId="0" applyFont="1" applyFill="1" applyBorder="1" applyAlignment="1">
      <alignment horizontal="left" vertical="center" indent="1"/>
    </xf>
    <xf numFmtId="0" fontId="35" fillId="0" borderId="0" xfId="0" applyFont="1" applyFill="1" applyBorder="1"/>
    <xf numFmtId="0" fontId="35" fillId="0" borderId="0" xfId="0" applyFont="1" applyFill="1" applyBorder="1" applyAlignment="1">
      <alignment horizontal="left" vertical="center" indent="1"/>
    </xf>
    <xf numFmtId="49" fontId="43" fillId="0" borderId="0" xfId="0" applyNumberFormat="1" applyFont="1" applyFill="1" applyAlignment="1">
      <alignment vertical="center"/>
    </xf>
    <xf numFmtId="0" fontId="0" fillId="0" borderId="0" xfId="0" applyFill="1"/>
    <xf numFmtId="0" fontId="24" fillId="19" borderId="20" xfId="0" applyFont="1" applyFill="1" applyBorder="1" applyAlignment="1">
      <alignment horizontal="center" vertical="center"/>
    </xf>
    <xf numFmtId="0" fontId="22" fillId="0" borderId="0" xfId="0" applyFont="1" applyFill="1" applyBorder="1" applyAlignment="1"/>
    <xf numFmtId="49" fontId="45" fillId="0" borderId="0" xfId="0" applyNumberFormat="1" applyFont="1" applyFill="1" applyBorder="1" applyAlignment="1">
      <alignment horizontal="right"/>
    </xf>
    <xf numFmtId="0" fontId="19" fillId="0" borderId="0" xfId="0" applyFont="1" applyFill="1"/>
    <xf numFmtId="164" fontId="22" fillId="0" borderId="12" xfId="0" applyNumberFormat="1" applyFont="1" applyFill="1" applyBorder="1" applyAlignment="1">
      <alignment horizontal="right"/>
    </xf>
    <xf numFmtId="164" fontId="22" fillId="0" borderId="14" xfId="0" applyNumberFormat="1" applyFont="1" applyFill="1" applyBorder="1" applyAlignment="1">
      <alignment horizontal="right"/>
    </xf>
    <xf numFmtId="0" fontId="36" fillId="0" borderId="0" xfId="0" applyFont="1" applyFill="1" applyBorder="1"/>
    <xf numFmtId="164" fontId="36" fillId="0" borderId="0" xfId="0" applyNumberFormat="1" applyFont="1" applyFill="1" applyBorder="1"/>
    <xf numFmtId="165" fontId="22" fillId="0" borderId="0" xfId="0" applyNumberFormat="1" applyFont="1" applyFill="1" applyBorder="1" applyAlignment="1">
      <alignment horizontal="right"/>
    </xf>
    <xf numFmtId="0" fontId="20" fillId="0" borderId="0" xfId="0" applyNumberFormat="1" applyFont="1" applyFill="1" applyBorder="1"/>
    <xf numFmtId="0" fontId="27" fillId="0" borderId="0" xfId="0" applyFont="1" applyFill="1" applyBorder="1" applyAlignment="1">
      <alignment vertical="top"/>
    </xf>
    <xf numFmtId="164" fontId="22" fillId="0" borderId="9" xfId="0" applyNumberFormat="1" applyFont="1" applyFill="1" applyBorder="1" applyAlignment="1">
      <alignment horizontal="right"/>
    </xf>
    <xf numFmtId="0" fontId="48" fillId="0" borderId="0" xfId="0" applyFont="1" applyFill="1" applyBorder="1"/>
    <xf numFmtId="0" fontId="52" fillId="0" borderId="0" xfId="0" applyFont="1" applyFill="1" applyBorder="1"/>
    <xf numFmtId="0" fontId="22" fillId="0" borderId="0" xfId="0" applyFont="1" applyFill="1"/>
    <xf numFmtId="0" fontId="23" fillId="0" borderId="0" xfId="0" applyFont="1" applyFill="1"/>
    <xf numFmtId="0" fontId="28" fillId="0" borderId="0" xfId="0" applyFont="1" applyFill="1" applyBorder="1" applyAlignment="1"/>
    <xf numFmtId="0" fontId="50" fillId="0" borderId="0" xfId="0" applyFont="1" applyFill="1"/>
    <xf numFmtId="0" fontId="18" fillId="0" borderId="0" xfId="0" applyFont="1" applyFill="1"/>
    <xf numFmtId="164" fontId="22" fillId="0" borderId="0" xfId="0" applyNumberFormat="1" applyFont="1" applyFill="1"/>
    <xf numFmtId="0" fontId="19" fillId="0" borderId="0" xfId="0" applyFont="1" applyFill="1" applyAlignment="1"/>
    <xf numFmtId="49" fontId="45" fillId="0" borderId="0" xfId="0" applyNumberFormat="1" applyFont="1" applyFill="1" applyAlignment="1">
      <alignment horizontal="left" vertical="center"/>
    </xf>
    <xf numFmtId="0" fontId="22" fillId="0" borderId="0" xfId="0" applyFont="1" applyFill="1" applyAlignment="1">
      <alignment horizontal="right"/>
    </xf>
    <xf numFmtId="0" fontId="31" fillId="0" borderId="0" xfId="0" applyFont="1" applyFill="1" applyAlignment="1">
      <alignment horizontal="center" vertical="center"/>
    </xf>
    <xf numFmtId="0" fontId="31" fillId="0" borderId="0" xfId="0" applyFont="1" applyFill="1" applyAlignment="1">
      <alignment horizontal="right" vertical="center"/>
    </xf>
    <xf numFmtId="49" fontId="32" fillId="0" borderId="0" xfId="0" applyNumberFormat="1" applyFont="1" applyFill="1" applyAlignment="1">
      <alignment vertical="center"/>
    </xf>
    <xf numFmtId="0" fontId="33" fillId="0" borderId="0" xfId="0" applyFont="1" applyFill="1"/>
    <xf numFmtId="0" fontId="24" fillId="0" borderId="0" xfId="0" applyFont="1" applyFill="1" applyAlignment="1"/>
    <xf numFmtId="0" fontId="44" fillId="0" borderId="0" xfId="0" applyFont="1" applyFill="1" applyAlignment="1">
      <alignment horizontal="left" vertical="center"/>
    </xf>
    <xf numFmtId="0" fontId="45" fillId="0" borderId="0" xfId="0" applyFont="1" applyFill="1" applyAlignment="1">
      <alignment horizontal="left" vertical="center"/>
    </xf>
    <xf numFmtId="0" fontId="20" fillId="0" borderId="0" xfId="0" applyFont="1" applyFill="1"/>
    <xf numFmtId="0" fontId="20" fillId="0" borderId="0" xfId="0" applyFont="1" applyFill="1" applyAlignment="1">
      <alignment horizontal="right"/>
    </xf>
    <xf numFmtId="0" fontId="37" fillId="0" borderId="0" xfId="0" applyFont="1" applyFill="1" applyAlignment="1"/>
    <xf numFmtId="49" fontId="37" fillId="0" borderId="9" xfId="0" applyNumberFormat="1" applyFont="1" applyFill="1" applyBorder="1" applyAlignment="1">
      <alignment horizontal="left" vertical="center"/>
    </xf>
    <xf numFmtId="0" fontId="20" fillId="0" borderId="9" xfId="0" applyFont="1" applyFill="1" applyBorder="1" applyAlignment="1">
      <alignment horizontal="left" vertical="center"/>
    </xf>
    <xf numFmtId="0" fontId="20" fillId="0" borderId="9" xfId="0" applyFont="1" applyFill="1" applyBorder="1"/>
    <xf numFmtId="0" fontId="20" fillId="0" borderId="9" xfId="0" applyFont="1" applyFill="1" applyBorder="1" applyAlignment="1">
      <alignment horizontal="right"/>
    </xf>
    <xf numFmtId="0" fontId="20" fillId="0" borderId="9" xfId="0" applyFont="1" applyFill="1" applyBorder="1" applyAlignment="1">
      <alignment horizontal="left" vertical="center" indent="1"/>
    </xf>
    <xf numFmtId="0" fontId="37" fillId="0" borderId="9" xfId="0" applyFont="1" applyFill="1" applyBorder="1" applyAlignment="1"/>
    <xf numFmtId="0" fontId="20" fillId="0" borderId="9" xfId="0" applyFont="1" applyFill="1" applyBorder="1" applyAlignment="1">
      <alignment horizontal="right" vertical="center" indent="1"/>
    </xf>
    <xf numFmtId="0" fontId="20" fillId="0" borderId="16" xfId="0" applyFont="1" applyFill="1" applyBorder="1" applyAlignment="1">
      <alignment horizontal="left" vertical="center"/>
    </xf>
    <xf numFmtId="0" fontId="20" fillId="0" borderId="16" xfId="0" applyFont="1" applyFill="1" applyBorder="1"/>
    <xf numFmtId="0" fontId="20" fillId="0" borderId="16" xfId="0" applyFont="1" applyFill="1" applyBorder="1" applyAlignment="1">
      <alignment horizontal="left" vertical="center" indent="1"/>
    </xf>
    <xf numFmtId="0" fontId="51" fillId="0" borderId="16" xfId="0" applyFont="1" applyFill="1" applyBorder="1"/>
    <xf numFmtId="0" fontId="44" fillId="0" borderId="0" xfId="0" applyFont="1" applyFill="1" applyAlignment="1">
      <alignment horizontal="left" vertical="top"/>
    </xf>
    <xf numFmtId="0" fontId="49" fillId="0" borderId="0" xfId="0" applyFont="1" applyFill="1"/>
    <xf numFmtId="0" fontId="24" fillId="0" borderId="0" xfId="0" applyFont="1" applyFill="1"/>
    <xf numFmtId="0" fontId="28" fillId="0" borderId="0" xfId="0" applyFont="1" applyFill="1"/>
    <xf numFmtId="0" fontId="47" fillId="0" borderId="0" xfId="0" applyFont="1" applyFill="1"/>
    <xf numFmtId="0" fontId="46" fillId="0" borderId="0" xfId="0" applyFont="1" applyFill="1" applyAlignment="1"/>
    <xf numFmtId="0" fontId="47" fillId="0" borderId="0" xfId="0" applyFont="1" applyFill="1" applyBorder="1"/>
    <xf numFmtId="0" fontId="28" fillId="0" borderId="0" xfId="0" applyFont="1" applyFill="1" applyAlignment="1">
      <alignment vertical="top"/>
    </xf>
    <xf numFmtId="0" fontId="22" fillId="0" borderId="0" xfId="0" applyFont="1" applyFill="1" applyAlignment="1">
      <alignment vertical="top"/>
    </xf>
    <xf numFmtId="0" fontId="47" fillId="0" borderId="0" xfId="0" applyFont="1" applyFill="1" applyAlignment="1">
      <alignment vertical="top"/>
    </xf>
    <xf numFmtId="0" fontId="22" fillId="0" borderId="0" xfId="0" applyFont="1" applyFill="1" applyAlignment="1"/>
    <xf numFmtId="0" fontId="47" fillId="0" borderId="0" xfId="0" applyFont="1" applyFill="1" applyAlignment="1"/>
    <xf numFmtId="0" fontId="44" fillId="0" borderId="0" xfId="0" applyFont="1" applyFill="1"/>
    <xf numFmtId="0" fontId="45" fillId="0" borderId="0" xfId="0" applyFont="1" applyFill="1" applyAlignment="1">
      <alignment horizontal="right"/>
    </xf>
    <xf numFmtId="164" fontId="22" fillId="0" borderId="27" xfId="0" applyNumberFormat="1" applyFont="1" applyFill="1" applyBorder="1"/>
    <xf numFmtId="167" fontId="22" fillId="0" borderId="16" xfId="41" applyNumberFormat="1" applyFont="1" applyFill="1" applyBorder="1" applyAlignment="1"/>
    <xf numFmtId="164" fontId="26" fillId="0" borderId="0" xfId="0" applyNumberFormat="1" applyFont="1" applyFill="1"/>
    <xf numFmtId="167" fontId="22" fillId="0" borderId="16" xfId="41" applyNumberFormat="1" applyFont="1" applyFill="1" applyBorder="1"/>
    <xf numFmtId="167" fontId="22" fillId="0" borderId="14" xfId="41" applyNumberFormat="1" applyFont="1" applyFill="1" applyBorder="1" applyAlignment="1"/>
    <xf numFmtId="167" fontId="22" fillId="0" borderId="14" xfId="41" applyNumberFormat="1" applyFont="1" applyFill="1" applyBorder="1"/>
    <xf numFmtId="167" fontId="22" fillId="0" borderId="15" xfId="41" applyNumberFormat="1" applyFont="1" applyFill="1" applyBorder="1"/>
    <xf numFmtId="166" fontId="22" fillId="0" borderId="0" xfId="0" applyNumberFormat="1" applyFont="1" applyFill="1" applyBorder="1"/>
    <xf numFmtId="0" fontId="27" fillId="0" borderId="0" xfId="0" applyFont="1" applyFill="1" applyAlignment="1">
      <alignment horizontal="right"/>
    </xf>
    <xf numFmtId="0" fontId="30" fillId="0" borderId="0" xfId="0" applyFont="1" applyFill="1" applyAlignment="1">
      <alignment horizontal="right"/>
    </xf>
    <xf numFmtId="166" fontId="26" fillId="0" borderId="0" xfId="0" applyNumberFormat="1" applyFont="1" applyFill="1" applyBorder="1"/>
    <xf numFmtId="167" fontId="26" fillId="0" borderId="0" xfId="41" applyNumberFormat="1" applyFont="1" applyFill="1" applyBorder="1"/>
    <xf numFmtId="0" fontId="26" fillId="0" borderId="0" xfId="0" applyFont="1" applyFill="1"/>
    <xf numFmtId="167" fontId="26" fillId="0" borderId="0" xfId="41" applyNumberFormat="1" applyFont="1" applyFill="1"/>
    <xf numFmtId="167" fontId="26" fillId="0" borderId="0" xfId="0" applyNumberFormat="1" applyFont="1" applyFill="1"/>
    <xf numFmtId="0" fontId="22" fillId="0" borderId="0" xfId="0" applyNumberFormat="1" applyFont="1" applyFill="1" applyAlignment="1"/>
    <xf numFmtId="0" fontId="26" fillId="0" borderId="0" xfId="41" applyNumberFormat="1" applyFont="1" applyFill="1" applyAlignment="1"/>
    <xf numFmtId="0" fontId="26" fillId="0" borderId="0" xfId="0" applyNumberFormat="1" applyFont="1" applyFill="1" applyAlignment="1"/>
    <xf numFmtId="0" fontId="26" fillId="0" borderId="0" xfId="0" applyNumberFormat="1" applyFont="1" applyFill="1" applyBorder="1" applyAlignment="1"/>
    <xf numFmtId="0" fontId="24" fillId="19" borderId="20" xfId="0" applyFont="1" applyFill="1" applyBorder="1" applyAlignment="1">
      <alignment horizontal="center" vertical="center"/>
    </xf>
    <xf numFmtId="0" fontId="22" fillId="0" borderId="0" xfId="0" applyFont="1" applyFill="1" applyBorder="1" applyAlignment="1"/>
    <xf numFmtId="0" fontId="24" fillId="19" borderId="20" xfId="0" applyFont="1" applyFill="1" applyBorder="1" applyAlignment="1">
      <alignment horizontal="center" vertical="center"/>
    </xf>
    <xf numFmtId="0" fontId="53" fillId="0" borderId="0" xfId="0" applyFont="1" applyFill="1"/>
    <xf numFmtId="164" fontId="53" fillId="0" borderId="0" xfId="0" applyNumberFormat="1" applyFont="1" applyFill="1"/>
    <xf numFmtId="0" fontId="24" fillId="19" borderId="9" xfId="0" applyFont="1" applyFill="1" applyBorder="1" applyAlignment="1">
      <alignment horizontal="center" vertical="center"/>
    </xf>
    <xf numFmtId="9" fontId="26" fillId="0" borderId="0" xfId="41" applyFont="1" applyFill="1"/>
    <xf numFmtId="0" fontId="24" fillId="19" borderId="9" xfId="42" applyFont="1" applyFill="1" applyBorder="1" applyAlignment="1">
      <alignment horizontal="right"/>
    </xf>
    <xf numFmtId="0" fontId="24" fillId="18" borderId="16" xfId="0" applyFont="1" applyFill="1" applyBorder="1" applyAlignment="1">
      <alignment vertical="center" wrapText="1"/>
    </xf>
    <xf numFmtId="0" fontId="25" fillId="0" borderId="0" xfId="42" applyFont="1" applyFill="1" applyBorder="1" applyAlignment="1">
      <alignment horizontal="right"/>
    </xf>
    <xf numFmtId="164" fontId="22" fillId="0" borderId="10" xfId="0" applyNumberFormat="1" applyFont="1" applyFill="1" applyBorder="1" applyAlignment="1">
      <alignment horizontal="right"/>
    </xf>
    <xf numFmtId="164" fontId="24" fillId="18" borderId="16" xfId="0" applyNumberFormat="1" applyFont="1" applyFill="1" applyBorder="1" applyAlignment="1">
      <alignment horizontal="right"/>
    </xf>
    <xf numFmtId="164" fontId="22" fillId="0" borderId="31" xfId="0" applyNumberFormat="1" applyFont="1" applyFill="1" applyBorder="1" applyAlignment="1">
      <alignment horizontal="right"/>
    </xf>
    <xf numFmtId="167" fontId="22" fillId="18" borderId="9" xfId="0" applyNumberFormat="1" applyFont="1" applyFill="1" applyBorder="1" applyAlignment="1">
      <alignment vertical="center"/>
    </xf>
    <xf numFmtId="167" fontId="22" fillId="18" borderId="33" xfId="41" applyNumberFormat="1" applyFont="1" applyFill="1" applyBorder="1" applyAlignment="1"/>
    <xf numFmtId="164" fontId="24" fillId="18" borderId="33" xfId="0" applyNumberFormat="1" applyFont="1" applyFill="1" applyBorder="1"/>
    <xf numFmtId="164" fontId="24" fillId="18" borderId="37" xfId="0" applyNumberFormat="1" applyFont="1" applyFill="1" applyBorder="1" applyAlignment="1">
      <alignment horizontal="right"/>
    </xf>
    <xf numFmtId="164" fontId="24" fillId="18" borderId="38" xfId="0" applyNumberFormat="1" applyFont="1" applyFill="1" applyBorder="1" applyAlignment="1">
      <alignment horizontal="right"/>
    </xf>
    <xf numFmtId="164" fontId="22" fillId="0" borderId="37" xfId="0" applyNumberFormat="1" applyFont="1" applyFill="1" applyBorder="1"/>
    <xf numFmtId="164" fontId="22" fillId="0" borderId="38" xfId="0" applyNumberFormat="1" applyFont="1" applyFill="1" applyBorder="1" applyAlignment="1">
      <alignment horizontal="right"/>
    </xf>
    <xf numFmtId="164" fontId="22" fillId="0" borderId="39" xfId="0" applyNumberFormat="1" applyFont="1" applyFill="1" applyBorder="1"/>
    <xf numFmtId="164" fontId="22" fillId="0" borderId="40" xfId="0" applyNumberFormat="1" applyFont="1" applyFill="1" applyBorder="1" applyAlignment="1">
      <alignment horizontal="right"/>
    </xf>
    <xf numFmtId="164" fontId="22" fillId="0" borderId="37" xfId="0" applyNumberFormat="1" applyFont="1" applyFill="1" applyBorder="1" applyAlignment="1">
      <alignment horizontal="right"/>
    </xf>
    <xf numFmtId="164" fontId="22" fillId="0" borderId="39" xfId="0" applyNumberFormat="1" applyFont="1" applyFill="1" applyBorder="1" applyAlignment="1">
      <alignment horizontal="right"/>
    </xf>
    <xf numFmtId="164" fontId="22" fillId="0" borderId="41" xfId="0" applyNumberFormat="1" applyFont="1" applyFill="1" applyBorder="1" applyAlignment="1">
      <alignment horizontal="right"/>
    </xf>
    <xf numFmtId="164" fontId="22" fillId="0" borderId="42" xfId="0" applyNumberFormat="1" applyFont="1" applyFill="1" applyBorder="1" applyAlignment="1">
      <alignment horizontal="right"/>
    </xf>
    <xf numFmtId="164" fontId="24" fillId="18" borderId="37" xfId="0" applyNumberFormat="1" applyFont="1" applyFill="1" applyBorder="1"/>
    <xf numFmtId="164" fontId="24" fillId="18" borderId="38" xfId="0" applyNumberFormat="1" applyFont="1" applyFill="1" applyBorder="1"/>
    <xf numFmtId="164" fontId="22" fillId="0" borderId="43" xfId="0" applyNumberFormat="1" applyFont="1" applyFill="1" applyBorder="1" applyAlignment="1"/>
    <xf numFmtId="164" fontId="22" fillId="0" borderId="44" xfId="0" applyNumberFormat="1" applyFont="1" applyFill="1" applyBorder="1" applyAlignment="1"/>
    <xf numFmtId="164" fontId="22" fillId="0" borderId="40" xfId="0" applyNumberFormat="1" applyFont="1" applyFill="1" applyBorder="1"/>
    <xf numFmtId="164" fontId="22" fillId="0" borderId="45" xfId="0" applyNumberFormat="1" applyFont="1" applyFill="1" applyBorder="1"/>
    <xf numFmtId="164" fontId="22" fillId="0" borderId="46" xfId="0" applyNumberFormat="1" applyFont="1" applyFill="1" applyBorder="1"/>
    <xf numFmtId="164" fontId="22" fillId="0" borderId="47" xfId="0" applyNumberFormat="1" applyFont="1" applyFill="1" applyBorder="1" applyAlignment="1">
      <alignment horizontal="right"/>
    </xf>
    <xf numFmtId="164" fontId="22" fillId="0" borderId="48" xfId="0" applyNumberFormat="1" applyFont="1" applyFill="1" applyBorder="1" applyAlignment="1">
      <alignment horizontal="right"/>
    </xf>
    <xf numFmtId="164" fontId="22" fillId="0" borderId="43" xfId="0" applyNumberFormat="1" applyFont="1" applyFill="1" applyBorder="1"/>
    <xf numFmtId="164" fontId="22" fillId="0" borderId="41" xfId="0" applyNumberFormat="1" applyFont="1" applyFill="1" applyBorder="1"/>
    <xf numFmtId="164" fontId="24" fillId="18" borderId="49" xfId="0" applyNumberFormat="1" applyFont="1" applyFill="1" applyBorder="1"/>
    <xf numFmtId="164" fontId="22" fillId="0" borderId="35" xfId="0" applyNumberFormat="1" applyFont="1" applyFill="1" applyBorder="1" applyAlignment="1">
      <alignment vertical="center"/>
    </xf>
    <xf numFmtId="164" fontId="22" fillId="0" borderId="41" xfId="0" applyNumberFormat="1" applyFont="1" applyFill="1" applyBorder="1" applyAlignment="1">
      <alignment vertical="center"/>
    </xf>
    <xf numFmtId="0" fontId="22" fillId="0" borderId="31" xfId="0" applyFont="1" applyFill="1" applyBorder="1" applyAlignment="1">
      <alignment horizontal="left" vertical="center" indent="1"/>
    </xf>
    <xf numFmtId="164" fontId="22" fillId="0" borderId="47" xfId="0" applyNumberFormat="1" applyFont="1" applyFill="1" applyBorder="1" applyAlignment="1">
      <alignment vertical="center"/>
    </xf>
    <xf numFmtId="167" fontId="22" fillId="0" borderId="31" xfId="0" applyNumberFormat="1" applyFont="1" applyFill="1" applyBorder="1" applyAlignment="1">
      <alignment vertical="center"/>
    </xf>
    <xf numFmtId="164" fontId="22" fillId="0" borderId="31" xfId="0" applyNumberFormat="1" applyFont="1" applyFill="1" applyBorder="1" applyAlignment="1"/>
    <xf numFmtId="167" fontId="26" fillId="0" borderId="0" xfId="0" applyNumberFormat="1" applyFont="1" applyFill="1" applyBorder="1"/>
    <xf numFmtId="0" fontId="24" fillId="19" borderId="9" xfId="0" applyFont="1" applyFill="1" applyBorder="1" applyAlignment="1">
      <alignment horizontal="center" vertical="center"/>
    </xf>
    <xf numFmtId="0" fontId="56" fillId="0" borderId="0" xfId="0" applyFont="1" applyFill="1"/>
    <xf numFmtId="9" fontId="19" fillId="0" borderId="0" xfId="41" applyFont="1" applyFill="1"/>
    <xf numFmtId="0" fontId="28" fillId="0" borderId="0" xfId="0" applyFont="1" applyFill="1" applyAlignment="1">
      <alignment vertical="top" wrapText="1"/>
    </xf>
    <xf numFmtId="0" fontId="28" fillId="0" borderId="0" xfId="0" applyFont="1" applyAlignment="1">
      <alignment vertical="top" wrapText="1"/>
    </xf>
    <xf numFmtId="0" fontId="26" fillId="0" borderId="0" xfId="0" applyFont="1" applyFill="1" applyBorder="1" applyAlignment="1">
      <alignment horizontal="left" indent="1"/>
    </xf>
    <xf numFmtId="0" fontId="24" fillId="19" borderId="21" xfId="0" applyFont="1" applyFill="1" applyBorder="1" applyAlignment="1">
      <alignment horizontal="center"/>
    </xf>
    <xf numFmtId="164" fontId="24" fillId="0" borderId="0" xfId="0" applyNumberFormat="1" applyFont="1" applyFill="1"/>
    <xf numFmtId="167" fontId="19" fillId="0" borderId="0" xfId="41" applyNumberFormat="1" applyFont="1" applyFill="1"/>
    <xf numFmtId="164" fontId="22" fillId="0" borderId="42" xfId="0" applyNumberFormat="1" applyFont="1" applyFill="1" applyBorder="1"/>
    <xf numFmtId="167" fontId="22" fillId="0" borderId="12" xfId="0" applyNumberFormat="1" applyFont="1" applyFill="1" applyBorder="1" applyAlignment="1">
      <alignment vertical="center"/>
    </xf>
    <xf numFmtId="164" fontId="22" fillId="0" borderId="12" xfId="0" applyNumberFormat="1" applyFont="1" applyFill="1" applyBorder="1" applyAlignment="1"/>
    <xf numFmtId="164" fontId="22" fillId="0" borderId="39" xfId="0" applyNumberFormat="1" applyFont="1" applyFill="1" applyBorder="1" applyAlignment="1"/>
    <xf numFmtId="164" fontId="22" fillId="0" borderId="44" xfId="0" applyNumberFormat="1" applyFont="1" applyFill="1" applyBorder="1"/>
    <xf numFmtId="164" fontId="22" fillId="0" borderId="40" xfId="0" applyNumberFormat="1" applyFont="1" applyFill="1" applyBorder="1" applyAlignment="1"/>
    <xf numFmtId="0" fontId="27" fillId="0" borderId="0" xfId="0" applyFont="1" applyFill="1" applyBorder="1"/>
    <xf numFmtId="0" fontId="24" fillId="19" borderId="0" xfId="0" applyFont="1" applyFill="1" applyBorder="1" applyAlignment="1">
      <alignment vertical="center" wrapText="1"/>
    </xf>
    <xf numFmtId="0" fontId="27" fillId="0" borderId="52" xfId="0" applyFont="1" applyFill="1" applyBorder="1" applyAlignment="1">
      <alignment vertical="top" wrapText="1"/>
    </xf>
    <xf numFmtId="9" fontId="19" fillId="0" borderId="0" xfId="41" applyFont="1" applyFill="1" applyAlignment="1"/>
    <xf numFmtId="9" fontId="22" fillId="0" borderId="0" xfId="41" applyFont="1" applyFill="1" applyBorder="1"/>
    <xf numFmtId="0" fontId="19" fillId="0" borderId="0" xfId="0" applyFont="1" applyFill="1" applyAlignment="1">
      <alignment horizontal="center"/>
    </xf>
    <xf numFmtId="0" fontId="19" fillId="0" borderId="0" xfId="0" applyFont="1" applyFill="1" applyBorder="1"/>
    <xf numFmtId="0" fontId="24" fillId="19" borderId="20" xfId="0" applyFont="1" applyFill="1" applyBorder="1" applyAlignment="1">
      <alignment horizontal="center" vertical="center" wrapText="1"/>
    </xf>
    <xf numFmtId="0" fontId="24" fillId="19" borderId="21" xfId="0" applyFont="1" applyFill="1" applyBorder="1" applyAlignment="1">
      <alignment horizontal="center" vertical="center" wrapText="1"/>
    </xf>
    <xf numFmtId="0" fontId="24" fillId="18" borderId="36" xfId="0" applyFont="1" applyFill="1" applyBorder="1" applyAlignment="1">
      <alignment horizontal="center" vertical="center"/>
    </xf>
    <xf numFmtId="164" fontId="24" fillId="18" borderId="16" xfId="0" applyNumberFormat="1" applyFont="1" applyFill="1" applyBorder="1" applyAlignment="1">
      <alignment vertical="center"/>
    </xf>
    <xf numFmtId="9" fontId="24" fillId="18" borderId="16" xfId="44" applyFont="1" applyFill="1" applyBorder="1" applyAlignment="1">
      <alignment vertical="center"/>
    </xf>
    <xf numFmtId="164" fontId="24" fillId="18" borderId="35" xfId="0" applyNumberFormat="1" applyFont="1" applyFill="1" applyBorder="1" applyAlignment="1">
      <alignment vertical="center"/>
    </xf>
    <xf numFmtId="164" fontId="24" fillId="20" borderId="35" xfId="0" applyNumberFormat="1" applyFont="1" applyFill="1" applyBorder="1" applyAlignment="1">
      <alignment vertical="center"/>
    </xf>
    <xf numFmtId="164" fontId="24" fillId="20" borderId="9" xfId="0" applyNumberFormat="1" applyFont="1" applyFill="1" applyBorder="1" applyAlignment="1">
      <alignment vertical="center"/>
    </xf>
    <xf numFmtId="9" fontId="24" fillId="20" borderId="9" xfId="44" applyFont="1" applyFill="1" applyBorder="1" applyAlignment="1">
      <alignment vertical="center"/>
    </xf>
    <xf numFmtId="164" fontId="19" fillId="0" borderId="0" xfId="0" applyNumberFormat="1" applyFont="1" applyFill="1"/>
    <xf numFmtId="164" fontId="22" fillId="0" borderId="35" xfId="0" applyNumberFormat="1" applyFont="1" applyFill="1" applyBorder="1" applyAlignment="1">
      <alignment horizontal="right"/>
    </xf>
    <xf numFmtId="164" fontId="22" fillId="0" borderId="16" xfId="0" applyNumberFormat="1" applyFont="1" applyFill="1" applyBorder="1" applyAlignment="1">
      <alignment horizontal="right"/>
    </xf>
    <xf numFmtId="9" fontId="22" fillId="0" borderId="16" xfId="44" applyFont="1" applyFill="1" applyBorder="1" applyAlignment="1">
      <alignment horizontal="right"/>
    </xf>
    <xf numFmtId="9" fontId="22" fillId="0" borderId="36" xfId="44" applyFont="1" applyFill="1" applyBorder="1" applyAlignment="1">
      <alignment horizontal="right"/>
    </xf>
    <xf numFmtId="164" fontId="24" fillId="20" borderId="16" xfId="0" applyNumberFormat="1" applyFont="1" applyFill="1" applyBorder="1" applyAlignment="1">
      <alignment horizontal="right"/>
    </xf>
    <xf numFmtId="9" fontId="22" fillId="20" borderId="16" xfId="44" applyFont="1" applyFill="1" applyBorder="1" applyAlignment="1">
      <alignment horizontal="right"/>
    </xf>
    <xf numFmtId="167" fontId="19" fillId="0" borderId="0" xfId="44" applyNumberFormat="1" applyFont="1" applyFill="1"/>
    <xf numFmtId="164" fontId="22" fillId="0" borderId="53" xfId="0" applyNumberFormat="1" applyFont="1" applyFill="1" applyBorder="1" applyAlignment="1">
      <alignment horizontal="right"/>
    </xf>
    <xf numFmtId="164" fontId="22" fillId="0" borderId="54" xfId="0" applyNumberFormat="1" applyFont="1" applyFill="1" applyBorder="1" applyAlignment="1">
      <alignment horizontal="right"/>
    </xf>
    <xf numFmtId="164" fontId="22" fillId="0" borderId="55" xfId="0" applyNumberFormat="1" applyFont="1" applyFill="1" applyBorder="1" applyAlignment="1">
      <alignment horizontal="right"/>
    </xf>
    <xf numFmtId="164" fontId="24" fillId="20" borderId="9" xfId="0" applyNumberFormat="1" applyFont="1" applyFill="1" applyBorder="1" applyAlignment="1">
      <alignment horizontal="right"/>
    </xf>
    <xf numFmtId="164" fontId="24" fillId="20" borderId="56" xfId="0" applyNumberFormat="1" applyFont="1" applyFill="1" applyBorder="1" applyAlignment="1">
      <alignment horizontal="right"/>
    </xf>
    <xf numFmtId="9" fontId="22" fillId="20" borderId="9" xfId="44" applyFont="1" applyFill="1" applyBorder="1" applyAlignment="1">
      <alignment horizontal="right"/>
    </xf>
    <xf numFmtId="164" fontId="22" fillId="0" borderId="57" xfId="0" applyNumberFormat="1" applyFont="1" applyFill="1" applyBorder="1" applyAlignment="1">
      <alignment horizontal="right"/>
    </xf>
    <xf numFmtId="164" fontId="22" fillId="0" borderId="58" xfId="0" applyNumberFormat="1" applyFont="1" applyFill="1" applyBorder="1" applyAlignment="1">
      <alignment horizontal="right"/>
    </xf>
    <xf numFmtId="9" fontId="22" fillId="0" borderId="42" xfId="44" applyFont="1" applyFill="1" applyBorder="1" applyAlignment="1">
      <alignment horizontal="right"/>
    </xf>
    <xf numFmtId="164" fontId="22" fillId="0" borderId="59" xfId="0" applyNumberFormat="1" applyFont="1" applyFill="1" applyBorder="1" applyAlignment="1">
      <alignment horizontal="right"/>
    </xf>
    <xf numFmtId="164" fontId="24" fillId="20" borderId="14" xfId="0" applyNumberFormat="1" applyFont="1" applyFill="1" applyBorder="1" applyAlignment="1">
      <alignment horizontal="right"/>
    </xf>
    <xf numFmtId="9" fontId="22" fillId="20" borderId="14" xfId="44" applyFont="1" applyFill="1" applyBorder="1" applyAlignment="1">
      <alignment horizontal="right"/>
    </xf>
    <xf numFmtId="49" fontId="45" fillId="0" borderId="0" xfId="0" applyNumberFormat="1" applyFont="1" applyFill="1" applyAlignment="1">
      <alignment horizontal="right"/>
    </xf>
    <xf numFmtId="0" fontId="24" fillId="0" borderId="0" xfId="43" applyFont="1" applyFill="1"/>
    <xf numFmtId="0" fontId="28" fillId="0" borderId="0" xfId="43" applyFont="1" applyFill="1"/>
    <xf numFmtId="0" fontId="24" fillId="0" borderId="0" xfId="43" applyFont="1" applyFill="1"/>
    <xf numFmtId="0" fontId="28" fillId="0" borderId="0" xfId="43" applyFont="1" applyFill="1"/>
    <xf numFmtId="0" fontId="59" fillId="0" borderId="0" xfId="0" applyFont="1" applyFill="1"/>
    <xf numFmtId="164" fontId="24" fillId="20" borderId="35" xfId="0" applyNumberFormat="1" applyFont="1" applyFill="1" applyBorder="1" applyAlignment="1">
      <alignment horizontal="right"/>
    </xf>
    <xf numFmtId="0" fontId="50" fillId="0" borderId="0" xfId="0" applyFont="1" applyFill="1" applyBorder="1"/>
    <xf numFmtId="0" fontId="19" fillId="0" borderId="0" xfId="0" applyFont="1" applyFill="1" applyBorder="1" applyAlignment="1">
      <alignment horizontal="center"/>
    </xf>
    <xf numFmtId="9" fontId="19" fillId="0" borderId="0" xfId="41" applyFont="1" applyFill="1" applyBorder="1" applyAlignment="1"/>
    <xf numFmtId="0" fontId="19" fillId="0" borderId="0" xfId="0" applyFont="1" applyFill="1" applyBorder="1" applyAlignment="1"/>
    <xf numFmtId="0" fontId="18" fillId="0" borderId="0" xfId="0" applyFont="1" applyFill="1" applyBorder="1"/>
    <xf numFmtId="0" fontId="53" fillId="0" borderId="0" xfId="0" applyFont="1" applyFill="1" applyBorder="1"/>
    <xf numFmtId="164" fontId="26" fillId="0" borderId="31" xfId="0" applyNumberFormat="1" applyFont="1" applyFill="1" applyBorder="1" applyAlignment="1">
      <alignment horizontal="right"/>
    </xf>
    <xf numFmtId="164" fontId="26" fillId="0" borderId="47" xfId="0" applyNumberFormat="1" applyFont="1" applyFill="1" applyBorder="1" applyAlignment="1">
      <alignment horizontal="right"/>
    </xf>
    <xf numFmtId="164" fontId="26" fillId="0" borderId="48" xfId="0" applyNumberFormat="1" applyFont="1" applyFill="1" applyBorder="1" applyAlignment="1">
      <alignment horizontal="right"/>
    </xf>
    <xf numFmtId="164" fontId="26" fillId="0" borderId="14" xfId="0" applyNumberFormat="1" applyFont="1" applyFill="1" applyBorder="1" applyAlignment="1">
      <alignment horizontal="right"/>
    </xf>
    <xf numFmtId="164" fontId="26" fillId="0" borderId="41" xfId="0" applyNumberFormat="1" applyFont="1" applyFill="1" applyBorder="1" applyAlignment="1">
      <alignment horizontal="right"/>
    </xf>
    <xf numFmtId="164" fontId="26" fillId="0" borderId="42" xfId="0" applyNumberFormat="1" applyFont="1" applyFill="1" applyBorder="1" applyAlignment="1">
      <alignment horizontal="right"/>
    </xf>
    <xf numFmtId="164" fontId="26" fillId="0" borderId="9" xfId="0" applyNumberFormat="1" applyFont="1" applyFill="1" applyBorder="1" applyAlignment="1">
      <alignment horizontal="right"/>
    </xf>
    <xf numFmtId="164" fontId="26" fillId="0" borderId="37" xfId="0" applyNumberFormat="1" applyFont="1" applyFill="1" applyBorder="1" applyAlignment="1">
      <alignment horizontal="right"/>
    </xf>
    <xf numFmtId="164" fontId="26" fillId="0" borderId="38" xfId="0" applyNumberFormat="1" applyFont="1" applyFill="1" applyBorder="1" applyAlignment="1">
      <alignment horizontal="right"/>
    </xf>
    <xf numFmtId="164" fontId="26" fillId="0" borderId="12" xfId="0" applyNumberFormat="1" applyFont="1" applyFill="1" applyBorder="1" applyAlignment="1">
      <alignment horizontal="right"/>
    </xf>
    <xf numFmtId="164" fontId="26" fillId="0" borderId="39" xfId="0" applyNumberFormat="1" applyFont="1" applyFill="1" applyBorder="1" applyAlignment="1">
      <alignment horizontal="right"/>
    </xf>
    <xf numFmtId="164" fontId="26" fillId="0" borderId="40" xfId="0" applyNumberFormat="1" applyFont="1" applyFill="1" applyBorder="1" applyAlignment="1">
      <alignment horizontal="right"/>
    </xf>
    <xf numFmtId="164" fontId="26" fillId="0" borderId="43" xfId="0" applyNumberFormat="1" applyFont="1" applyFill="1" applyBorder="1"/>
    <xf numFmtId="164" fontId="26" fillId="0" borderId="44" xfId="0" applyNumberFormat="1" applyFont="1" applyFill="1" applyBorder="1"/>
    <xf numFmtId="164" fontId="26" fillId="0" borderId="11" xfId="0" applyNumberFormat="1" applyFont="1" applyFill="1" applyBorder="1" applyAlignment="1"/>
    <xf numFmtId="164" fontId="26" fillId="0" borderId="12" xfId="0" applyNumberFormat="1" applyFont="1" applyFill="1" applyBorder="1" applyAlignment="1"/>
    <xf numFmtId="164" fontId="26" fillId="0" borderId="10" xfId="0" applyNumberFormat="1" applyFont="1" applyFill="1" applyBorder="1" applyAlignment="1"/>
    <xf numFmtId="164" fontId="26" fillId="0" borderId="39" xfId="0" applyNumberFormat="1" applyFont="1" applyFill="1" applyBorder="1" applyAlignment="1"/>
    <xf numFmtId="164" fontId="26" fillId="0" borderId="40" xfId="0" applyNumberFormat="1" applyFont="1" applyFill="1" applyBorder="1" applyAlignment="1"/>
    <xf numFmtId="164" fontId="26" fillId="0" borderId="11" xfId="0" applyNumberFormat="1" applyFont="1" applyFill="1" applyBorder="1"/>
    <xf numFmtId="164" fontId="26" fillId="0" borderId="12" xfId="0" applyNumberFormat="1" applyFont="1" applyFill="1" applyBorder="1"/>
    <xf numFmtId="164" fontId="26" fillId="0" borderId="10" xfId="0" applyNumberFormat="1" applyFont="1" applyFill="1" applyBorder="1"/>
    <xf numFmtId="164" fontId="26" fillId="0" borderId="39" xfId="0" applyNumberFormat="1" applyFont="1" applyFill="1" applyBorder="1"/>
    <xf numFmtId="164" fontId="26" fillId="0" borderId="40" xfId="0" applyNumberFormat="1" applyFont="1" applyFill="1" applyBorder="1"/>
    <xf numFmtId="164" fontId="26" fillId="0" borderId="15" xfId="0" applyNumberFormat="1" applyFont="1" applyFill="1" applyBorder="1"/>
    <xf numFmtId="164" fontId="26" fillId="0" borderId="45" xfId="0" applyNumberFormat="1" applyFont="1" applyFill="1" applyBorder="1"/>
    <xf numFmtId="164" fontId="26" fillId="0" borderId="46" xfId="0" applyNumberFormat="1" applyFont="1" applyFill="1" applyBorder="1"/>
    <xf numFmtId="164" fontId="26" fillId="0" borderId="9" xfId="0" applyNumberFormat="1" applyFont="1" applyFill="1" applyBorder="1"/>
    <xf numFmtId="164" fontId="26" fillId="0" borderId="37" xfId="0" applyNumberFormat="1" applyFont="1" applyFill="1" applyBorder="1"/>
    <xf numFmtId="164" fontId="26" fillId="0" borderId="0" xfId="0" applyNumberFormat="1" applyFont="1" applyFill="1" applyBorder="1" applyAlignment="1"/>
    <xf numFmtId="164" fontId="26" fillId="0" borderId="43" xfId="0" applyNumberFormat="1" applyFont="1" applyFill="1" applyBorder="1" applyAlignment="1"/>
    <xf numFmtId="164" fontId="26" fillId="0" borderId="44" xfId="0" applyNumberFormat="1" applyFont="1" applyFill="1" applyBorder="1" applyAlignment="1"/>
    <xf numFmtId="164" fontId="26" fillId="0" borderId="14" xfId="0" applyNumberFormat="1" applyFont="1" applyFill="1" applyBorder="1"/>
    <xf numFmtId="164" fontId="26" fillId="0" borderId="41" xfId="0" applyNumberFormat="1" applyFont="1" applyFill="1" applyBorder="1"/>
    <xf numFmtId="164" fontId="26" fillId="0" borderId="42" xfId="0" applyNumberFormat="1" applyFont="1" applyFill="1" applyBorder="1"/>
    <xf numFmtId="167" fontId="22" fillId="0" borderId="47" xfId="41" applyNumberFormat="1" applyFont="1" applyFill="1" applyBorder="1" applyAlignment="1">
      <alignment horizontal="right"/>
    </xf>
    <xf numFmtId="167" fontId="22" fillId="0" borderId="31" xfId="41" applyNumberFormat="1" applyFont="1" applyFill="1" applyBorder="1" applyAlignment="1">
      <alignment horizontal="right"/>
    </xf>
    <xf numFmtId="0" fontId="24" fillId="19" borderId="21" xfId="0" applyFont="1" applyFill="1" applyBorder="1" applyAlignment="1">
      <alignment horizontal="center"/>
    </xf>
    <xf numFmtId="0" fontId="37" fillId="0" borderId="0" xfId="0" applyFont="1" applyFill="1" applyAlignment="1">
      <alignment horizontal="right"/>
    </xf>
    <xf numFmtId="0" fontId="22" fillId="0" borderId="0" xfId="0" applyNumberFormat="1" applyFont="1" applyFill="1" applyBorder="1" applyAlignment="1">
      <alignment horizontal="center"/>
    </xf>
    <xf numFmtId="0" fontId="22" fillId="0" borderId="0" xfId="0" applyNumberFormat="1" applyFont="1" applyFill="1" applyBorder="1"/>
    <xf numFmtId="0" fontId="22" fillId="0" borderId="0" xfId="41" applyNumberFormat="1" applyFont="1" applyFill="1" applyBorder="1" applyAlignment="1"/>
    <xf numFmtId="167" fontId="22" fillId="0" borderId="0" xfId="41" applyNumberFormat="1" applyFont="1" applyFill="1"/>
    <xf numFmtId="164" fontId="22" fillId="0" borderId="0" xfId="41" applyNumberFormat="1" applyFont="1" applyFill="1" applyBorder="1"/>
    <xf numFmtId="0" fontId="24" fillId="18" borderId="50" xfId="0" applyFont="1" applyFill="1" applyBorder="1" applyAlignment="1">
      <alignment vertical="center" wrapText="1"/>
    </xf>
    <xf numFmtId="0" fontId="24" fillId="18" borderId="61" xfId="0" applyFont="1" applyFill="1" applyBorder="1" applyAlignment="1">
      <alignment vertical="center" wrapText="1"/>
    </xf>
    <xf numFmtId="0" fontId="27" fillId="0" borderId="52" xfId="0" applyFont="1" applyFill="1" applyBorder="1" applyAlignment="1">
      <alignment vertical="top"/>
    </xf>
    <xf numFmtId="0" fontId="27" fillId="0" borderId="52" xfId="0" applyFont="1" applyFill="1" applyBorder="1" applyAlignment="1">
      <alignment vertical="top" wrapText="1"/>
    </xf>
    <xf numFmtId="0" fontId="27" fillId="0" borderId="0" xfId="0" applyFont="1" applyFill="1" applyBorder="1" applyAlignment="1">
      <alignment vertical="top" wrapText="1"/>
    </xf>
    <xf numFmtId="0" fontId="24" fillId="19" borderId="21" xfId="0" applyFont="1" applyFill="1" applyBorder="1" applyAlignment="1">
      <alignment horizontal="center"/>
    </xf>
    <xf numFmtId="0" fontId="27" fillId="0" borderId="52" xfId="0" applyFont="1" applyFill="1" applyBorder="1" applyAlignment="1">
      <alignment horizontal="left" vertical="top"/>
    </xf>
    <xf numFmtId="164" fontId="22" fillId="0" borderId="11" xfId="0" applyNumberFormat="1" applyFont="1" applyFill="1" applyBorder="1" applyAlignment="1">
      <alignment horizontal="right"/>
    </xf>
    <xf numFmtId="164" fontId="22" fillId="0" borderId="11" xfId="0" applyNumberFormat="1" applyFont="1" applyFill="1" applyBorder="1" applyAlignment="1"/>
    <xf numFmtId="164" fontId="22" fillId="0" borderId="10" xfId="0" applyNumberFormat="1" applyFont="1" applyFill="1" applyBorder="1" applyAlignment="1"/>
    <xf numFmtId="164" fontId="22" fillId="0" borderId="11" xfId="0" applyNumberFormat="1" applyFont="1" applyFill="1" applyBorder="1"/>
    <xf numFmtId="0" fontId="24" fillId="19" borderId="20" xfId="43" applyFont="1" applyFill="1" applyBorder="1" applyAlignment="1">
      <alignment horizontal="center" vertical="center"/>
    </xf>
    <xf numFmtId="0" fontId="24" fillId="19" borderId="20" xfId="43" applyFont="1" applyFill="1" applyBorder="1" applyAlignment="1">
      <alignment horizontal="center" vertical="center"/>
    </xf>
    <xf numFmtId="0" fontId="24" fillId="19" borderId="20" xfId="43" applyFont="1" applyFill="1" applyBorder="1" applyAlignment="1">
      <alignment horizontal="center" vertical="center"/>
    </xf>
    <xf numFmtId="0" fontId="24" fillId="19" borderId="20" xfId="43" applyFont="1" applyFill="1" applyBorder="1" applyAlignment="1">
      <alignment horizontal="center" vertical="center"/>
    </xf>
    <xf numFmtId="164" fontId="60" fillId="18" borderId="37" xfId="0" applyNumberFormat="1" applyFont="1" applyFill="1" applyBorder="1" applyAlignment="1">
      <alignment horizontal="right"/>
    </xf>
    <xf numFmtId="164" fontId="60" fillId="18" borderId="9" xfId="0" applyNumberFormat="1" applyFont="1" applyFill="1" applyBorder="1" applyAlignment="1">
      <alignment horizontal="right"/>
    </xf>
    <xf numFmtId="164" fontId="60" fillId="18" borderId="38" xfId="0" applyNumberFormat="1" applyFont="1" applyFill="1" applyBorder="1" applyAlignment="1">
      <alignment horizontal="right"/>
    </xf>
    <xf numFmtId="164" fontId="60" fillId="18" borderId="37" xfId="0" applyNumberFormat="1" applyFont="1" applyFill="1" applyBorder="1"/>
    <xf numFmtId="164" fontId="60" fillId="18" borderId="9" xfId="0" applyNumberFormat="1" applyFont="1" applyFill="1" applyBorder="1"/>
    <xf numFmtId="164" fontId="60" fillId="18" borderId="38" xfId="0" applyNumberFormat="1" applyFont="1" applyFill="1" applyBorder="1"/>
    <xf numFmtId="0" fontId="24" fillId="19" borderId="21" xfId="43" applyFont="1" applyFill="1" applyBorder="1" applyAlignment="1">
      <alignment horizontal="center" vertical="center"/>
    </xf>
    <xf numFmtId="0" fontId="39" fillId="0" borderId="0" xfId="0" applyFont="1" applyFill="1" applyBorder="1" applyAlignment="1">
      <alignment horizontal="center" wrapText="1"/>
    </xf>
    <xf numFmtId="0" fontId="39" fillId="0" borderId="0" xfId="0" applyFont="1" applyFill="1" applyBorder="1" applyAlignment="1">
      <alignment horizontal="center"/>
    </xf>
    <xf numFmtId="49" fontId="41" fillId="0" borderId="0" xfId="0" applyNumberFormat="1" applyFont="1" applyFill="1" applyBorder="1" applyAlignment="1">
      <alignment horizontal="center" vertical="center"/>
    </xf>
    <xf numFmtId="49" fontId="40" fillId="0" borderId="0" xfId="0" applyNumberFormat="1" applyFont="1" applyFill="1" applyBorder="1" applyAlignment="1">
      <alignment horizontal="center" vertical="center"/>
    </xf>
    <xf numFmtId="0" fontId="28" fillId="0" borderId="0" xfId="0" applyFont="1" applyFill="1" applyAlignment="1">
      <alignment vertical="top" wrapText="1"/>
    </xf>
    <xf numFmtId="0" fontId="20" fillId="0" borderId="0" xfId="0" applyFont="1" applyFill="1" applyBorder="1" applyAlignment="1">
      <alignment horizontal="justify" vertical="top" wrapText="1"/>
    </xf>
    <xf numFmtId="164" fontId="24" fillId="20" borderId="9" xfId="0" applyNumberFormat="1" applyFont="1" applyFill="1" applyBorder="1" applyAlignment="1">
      <alignment horizontal="right" vertical="center"/>
    </xf>
    <xf numFmtId="164" fontId="24" fillId="20" borderId="31" xfId="0" applyNumberFormat="1" applyFont="1" applyFill="1" applyBorder="1" applyAlignment="1">
      <alignment horizontal="right" vertical="center"/>
    </xf>
    <xf numFmtId="0" fontId="22" fillId="0" borderId="9" xfId="0" applyFont="1" applyFill="1" applyBorder="1" applyAlignment="1">
      <alignment horizontal="left" vertical="center" wrapText="1" indent="1"/>
    </xf>
    <xf numFmtId="0" fontId="22" fillId="0" borderId="31" xfId="0" applyFont="1" applyFill="1" applyBorder="1" applyAlignment="1">
      <alignment horizontal="left" vertical="center" wrapText="1" indent="1"/>
    </xf>
    <xf numFmtId="0" fontId="22" fillId="0" borderId="16" xfId="0" applyFont="1" applyFill="1" applyBorder="1" applyAlignment="1">
      <alignment horizontal="left" vertical="center" wrapText="1" indent="1"/>
    </xf>
    <xf numFmtId="164" fontId="22" fillId="0" borderId="35" xfId="0" applyNumberFormat="1" applyFont="1" applyFill="1" applyBorder="1" applyAlignment="1">
      <alignment horizontal="center"/>
    </xf>
    <xf numFmtId="164" fontId="22" fillId="0" borderId="16" xfId="0" applyNumberFormat="1" applyFont="1" applyFill="1" applyBorder="1" applyAlignment="1">
      <alignment horizontal="center"/>
    </xf>
    <xf numFmtId="164" fontId="22" fillId="0" borderId="36" xfId="0" applyNumberFormat="1" applyFont="1" applyFill="1" applyBorder="1" applyAlignment="1">
      <alignment horizontal="center"/>
    </xf>
    <xf numFmtId="0" fontId="24" fillId="19" borderId="0" xfId="0" applyFont="1" applyFill="1" applyBorder="1" applyAlignment="1">
      <alignment horizontal="center" vertical="center"/>
    </xf>
    <xf numFmtId="0" fontId="24" fillId="19" borderId="9" xfId="0" applyFont="1" applyFill="1" applyBorder="1" applyAlignment="1">
      <alignment horizontal="center" vertical="center"/>
    </xf>
    <xf numFmtId="0" fontId="24" fillId="19" borderId="24" xfId="0" applyFont="1" applyFill="1" applyBorder="1" applyAlignment="1">
      <alignment horizontal="center" vertical="center"/>
    </xf>
    <xf numFmtId="164" fontId="26" fillId="0" borderId="35" xfId="0" applyNumberFormat="1" applyFont="1" applyFill="1" applyBorder="1" applyAlignment="1">
      <alignment horizontal="center"/>
    </xf>
    <xf numFmtId="164" fontId="26" fillId="0" borderId="16" xfId="0" applyNumberFormat="1" applyFont="1" applyFill="1" applyBorder="1" applyAlignment="1">
      <alignment horizontal="center"/>
    </xf>
    <xf numFmtId="164" fontId="26" fillId="0" borderId="36" xfId="0" applyNumberFormat="1" applyFont="1" applyFill="1" applyBorder="1" applyAlignment="1">
      <alignment horizontal="center"/>
    </xf>
    <xf numFmtId="164" fontId="24" fillId="20" borderId="16" xfId="0" applyNumberFormat="1" applyFont="1" applyFill="1" applyBorder="1" applyAlignment="1">
      <alignment horizontal="right" vertical="center"/>
    </xf>
    <xf numFmtId="164" fontId="22" fillId="0" borderId="37" xfId="0" applyNumberFormat="1" applyFont="1" applyFill="1" applyBorder="1" applyAlignment="1">
      <alignment horizontal="center"/>
    </xf>
    <xf numFmtId="164" fontId="22" fillId="0" borderId="9" xfId="0" applyNumberFormat="1" applyFont="1" applyFill="1" applyBorder="1" applyAlignment="1">
      <alignment horizontal="center"/>
    </xf>
    <xf numFmtId="164" fontId="22" fillId="0" borderId="38" xfId="0" applyNumberFormat="1" applyFont="1" applyFill="1" applyBorder="1" applyAlignment="1">
      <alignment horizontal="center"/>
    </xf>
    <xf numFmtId="164" fontId="26" fillId="0" borderId="37" xfId="0" applyNumberFormat="1" applyFont="1" applyFill="1" applyBorder="1" applyAlignment="1">
      <alignment horizontal="center"/>
    </xf>
    <xf numFmtId="164" fontId="26" fillId="0" borderId="9" xfId="0" applyNumberFormat="1" applyFont="1" applyFill="1" applyBorder="1" applyAlignment="1">
      <alignment horizontal="center"/>
    </xf>
    <xf numFmtId="164" fontId="26" fillId="0" borderId="38" xfId="0" applyNumberFormat="1" applyFont="1" applyFill="1" applyBorder="1" applyAlignment="1">
      <alignment horizontal="center"/>
    </xf>
    <xf numFmtId="164" fontId="24" fillId="20" borderId="51" xfId="0" applyNumberFormat="1" applyFont="1" applyFill="1" applyBorder="1" applyAlignment="1">
      <alignment horizontal="right" vertical="center"/>
    </xf>
    <xf numFmtId="164" fontId="24" fillId="20" borderId="41" xfId="0" applyNumberFormat="1" applyFont="1" applyFill="1" applyBorder="1" applyAlignment="1">
      <alignment horizontal="right" vertical="center"/>
    </xf>
    <xf numFmtId="0" fontId="22" fillId="0" borderId="34"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164" fontId="24" fillId="20" borderId="13" xfId="0" applyNumberFormat="1" applyFont="1" applyFill="1" applyBorder="1" applyAlignment="1">
      <alignment horizontal="right" vertical="center"/>
    </xf>
    <xf numFmtId="0" fontId="24" fillId="18" borderId="13" xfId="0" applyFont="1" applyFill="1" applyBorder="1" applyAlignment="1">
      <alignment horizontal="left" vertical="center" wrapText="1"/>
    </xf>
    <xf numFmtId="0" fontId="24" fillId="18" borderId="9" xfId="0" applyFont="1" applyFill="1" applyBorder="1" applyAlignment="1">
      <alignment horizontal="left" vertical="center" wrapText="1"/>
    </xf>
    <xf numFmtId="164" fontId="24" fillId="18" borderId="35" xfId="0" applyNumberFormat="1" applyFont="1" applyFill="1" applyBorder="1" applyAlignment="1">
      <alignment horizontal="center"/>
    </xf>
    <xf numFmtId="164" fontId="24" fillId="18" borderId="16" xfId="0" applyNumberFormat="1" applyFont="1" applyFill="1" applyBorder="1" applyAlignment="1">
      <alignment horizontal="center"/>
    </xf>
    <xf numFmtId="164" fontId="24" fillId="18" borderId="36" xfId="0" applyNumberFormat="1" applyFont="1" applyFill="1" applyBorder="1" applyAlignment="1">
      <alignment horizontal="center"/>
    </xf>
    <xf numFmtId="164" fontId="60" fillId="18" borderId="35" xfId="0" applyNumberFormat="1" applyFont="1" applyFill="1" applyBorder="1" applyAlignment="1">
      <alignment horizontal="center"/>
    </xf>
    <xf numFmtId="164" fontId="60" fillId="18" borderId="16" xfId="0" applyNumberFormat="1" applyFont="1" applyFill="1" applyBorder="1" applyAlignment="1">
      <alignment horizontal="center"/>
    </xf>
    <xf numFmtId="164" fontId="60" fillId="18" borderId="36" xfId="0" applyNumberFormat="1" applyFont="1" applyFill="1" applyBorder="1" applyAlignment="1">
      <alignment horizontal="center"/>
    </xf>
    <xf numFmtId="0" fontId="24" fillId="19" borderId="23" xfId="0" applyFont="1" applyFill="1" applyBorder="1" applyAlignment="1">
      <alignment horizontal="center" vertical="center"/>
    </xf>
    <xf numFmtId="0" fontId="24" fillId="19" borderId="19" xfId="0" applyFont="1" applyFill="1" applyBorder="1" applyAlignment="1">
      <alignment horizontal="center" vertical="center"/>
    </xf>
    <xf numFmtId="0" fontId="24" fillId="19" borderId="17" xfId="0" applyFont="1" applyFill="1" applyBorder="1" applyAlignment="1">
      <alignment horizontal="center" vertical="center"/>
    </xf>
    <xf numFmtId="0" fontId="24" fillId="19" borderId="18" xfId="0" applyFont="1" applyFill="1" applyBorder="1" applyAlignment="1">
      <alignment horizontal="center" vertical="center"/>
    </xf>
    <xf numFmtId="0" fontId="24" fillId="18" borderId="0" xfId="0" applyFont="1" applyFill="1" applyBorder="1" applyAlignment="1">
      <alignment horizontal="left" vertical="center" wrapText="1"/>
    </xf>
    <xf numFmtId="0" fontId="24" fillId="18" borderId="50" xfId="0" applyFont="1" applyFill="1" applyBorder="1" applyAlignment="1">
      <alignment horizontal="left" vertical="center" wrapText="1"/>
    </xf>
    <xf numFmtId="0" fontId="24" fillId="18" borderId="38" xfId="0" applyFont="1" applyFill="1" applyBorder="1" applyAlignment="1">
      <alignment horizontal="left" vertical="center" wrapText="1"/>
    </xf>
    <xf numFmtId="0" fontId="25" fillId="19" borderId="17" xfId="0" applyFont="1" applyFill="1" applyBorder="1" applyAlignment="1">
      <alignment horizontal="center" vertical="center" wrapText="1"/>
    </xf>
    <xf numFmtId="49" fontId="24" fillId="19" borderId="24" xfId="0" applyNumberFormat="1" applyFont="1" applyFill="1" applyBorder="1" applyAlignment="1">
      <alignment horizontal="center" vertical="center"/>
    </xf>
    <xf numFmtId="0" fontId="24" fillId="18" borderId="0" xfId="0" applyFont="1" applyFill="1" applyBorder="1" applyAlignment="1">
      <alignment horizontal="left" vertical="center"/>
    </xf>
    <xf numFmtId="0" fontId="24" fillId="18" borderId="9" xfId="0" applyFont="1" applyFill="1" applyBorder="1" applyAlignment="1">
      <alignment horizontal="left" vertical="center"/>
    </xf>
    <xf numFmtId="0" fontId="24" fillId="19" borderId="17" xfId="0" applyFont="1" applyFill="1" applyBorder="1" applyAlignment="1">
      <alignment horizontal="right" vertical="center" wrapText="1"/>
    </xf>
    <xf numFmtId="0" fontId="24" fillId="18" borderId="13" xfId="0" applyFont="1" applyFill="1" applyBorder="1" applyAlignment="1">
      <alignment horizontal="left" vertical="center"/>
    </xf>
    <xf numFmtId="0" fontId="24" fillId="0" borderId="0" xfId="0" applyFont="1" applyFill="1" applyBorder="1" applyAlignment="1">
      <alignment horizontal="center" vertical="center"/>
    </xf>
    <xf numFmtId="0" fontId="24" fillId="19" borderId="19" xfId="0" applyFont="1" applyFill="1" applyBorder="1" applyAlignment="1">
      <alignment horizontal="center"/>
    </xf>
    <xf numFmtId="0" fontId="24" fillId="19" borderId="9" xfId="0" applyFont="1" applyFill="1" applyBorder="1" applyAlignment="1">
      <alignment horizontal="center"/>
    </xf>
    <xf numFmtId="0" fontId="24" fillId="19" borderId="18" xfId="0" applyFont="1" applyFill="1" applyBorder="1" applyAlignment="1">
      <alignment horizontal="center"/>
    </xf>
    <xf numFmtId="164" fontId="24" fillId="18" borderId="13" xfId="0" applyNumberFormat="1" applyFont="1" applyFill="1" applyBorder="1" applyAlignment="1">
      <alignment horizontal="left" vertical="center"/>
    </xf>
    <xf numFmtId="164" fontId="24" fillId="18" borderId="9" xfId="0" applyNumberFormat="1" applyFont="1" applyFill="1" applyBorder="1" applyAlignment="1">
      <alignment horizontal="left" vertical="center"/>
    </xf>
    <xf numFmtId="164" fontId="24" fillId="18" borderId="30" xfId="0" applyNumberFormat="1" applyFont="1" applyFill="1" applyBorder="1" applyAlignment="1">
      <alignment horizontal="center"/>
    </xf>
    <xf numFmtId="164" fontId="24" fillId="18" borderId="31" xfId="0" applyNumberFormat="1" applyFont="1" applyFill="1" applyBorder="1" applyAlignment="1">
      <alignment horizontal="center"/>
    </xf>
    <xf numFmtId="164" fontId="24" fillId="18" borderId="32" xfId="0" applyNumberFormat="1" applyFont="1" applyFill="1" applyBorder="1" applyAlignment="1">
      <alignment horizontal="center"/>
    </xf>
    <xf numFmtId="0" fontId="24" fillId="19" borderId="0" xfId="0" applyFont="1" applyFill="1" applyBorder="1" applyAlignment="1">
      <alignment horizontal="right"/>
    </xf>
    <xf numFmtId="0" fontId="24" fillId="19" borderId="17" xfId="0" applyFont="1" applyFill="1" applyBorder="1" applyAlignment="1">
      <alignment horizontal="right"/>
    </xf>
    <xf numFmtId="0" fontId="22" fillId="19" borderId="19" xfId="0" applyFont="1" applyFill="1" applyBorder="1" applyAlignment="1">
      <alignment horizontal="right" vertical="center"/>
    </xf>
    <xf numFmtId="0" fontId="22" fillId="19" borderId="9" xfId="0" applyFont="1" applyFill="1" applyBorder="1" applyAlignment="1">
      <alignment horizontal="right" vertical="center"/>
    </xf>
    <xf numFmtId="0" fontId="24" fillId="19" borderId="16" xfId="0" applyFont="1" applyFill="1" applyBorder="1" applyAlignment="1">
      <alignment horizontal="center"/>
    </xf>
    <xf numFmtId="0" fontId="24" fillId="19" borderId="22" xfId="0" applyFont="1" applyFill="1" applyBorder="1" applyAlignment="1">
      <alignment horizontal="center"/>
    </xf>
    <xf numFmtId="0" fontId="24" fillId="19" borderId="21" xfId="0" applyFont="1" applyFill="1" applyBorder="1" applyAlignment="1">
      <alignment horizontal="center"/>
    </xf>
    <xf numFmtId="0" fontId="24" fillId="19" borderId="23" xfId="0" applyFont="1" applyFill="1" applyBorder="1" applyAlignment="1">
      <alignment horizontal="right"/>
    </xf>
    <xf numFmtId="0" fontId="22" fillId="19" borderId="19" xfId="0" applyFont="1" applyFill="1" applyBorder="1" applyAlignment="1">
      <alignment horizontal="right"/>
    </xf>
    <xf numFmtId="0" fontId="22" fillId="19" borderId="9" xfId="0" applyFont="1" applyFill="1" applyBorder="1" applyAlignment="1">
      <alignment horizontal="right"/>
    </xf>
    <xf numFmtId="0" fontId="22" fillId="19" borderId="18" xfId="0" applyFont="1" applyFill="1" applyBorder="1" applyAlignment="1">
      <alignment horizontal="right"/>
    </xf>
    <xf numFmtId="0" fontId="27" fillId="0" borderId="52" xfId="0" applyFont="1" applyFill="1" applyBorder="1" applyAlignment="1">
      <alignment vertical="top" wrapText="1"/>
    </xf>
    <xf numFmtId="0" fontId="27" fillId="0" borderId="0" xfId="0" applyFont="1" applyFill="1" applyBorder="1" applyAlignment="1">
      <alignment vertical="top" wrapText="1"/>
    </xf>
    <xf numFmtId="164" fontId="24" fillId="0" borderId="35" xfId="0" applyNumberFormat="1" applyFont="1" applyFill="1" applyBorder="1" applyAlignment="1">
      <alignment horizontal="center"/>
    </xf>
    <xf numFmtId="164" fontId="24" fillId="0" borderId="16" xfId="0" applyNumberFormat="1" applyFont="1" applyFill="1" applyBorder="1" applyAlignment="1">
      <alignment horizontal="center"/>
    </xf>
    <xf numFmtId="164" fontId="24" fillId="0" borderId="36" xfId="0" applyNumberFormat="1" applyFont="1" applyFill="1" applyBorder="1" applyAlignment="1">
      <alignment horizontal="center"/>
    </xf>
    <xf numFmtId="167" fontId="24" fillId="0" borderId="37" xfId="41" applyNumberFormat="1" applyFont="1" applyFill="1" applyBorder="1" applyAlignment="1">
      <alignment horizontal="center"/>
    </xf>
    <xf numFmtId="167" fontId="24" fillId="0" borderId="9" xfId="41" applyNumberFormat="1" applyFont="1" applyFill="1" applyBorder="1" applyAlignment="1">
      <alignment horizontal="center"/>
    </xf>
    <xf numFmtId="164" fontId="24" fillId="0" borderId="37" xfId="0" applyNumberFormat="1" applyFont="1" applyFill="1" applyBorder="1" applyAlignment="1">
      <alignment horizontal="center"/>
    </xf>
    <xf numFmtId="164" fontId="24" fillId="0" borderId="9" xfId="0" applyNumberFormat="1" applyFont="1" applyFill="1" applyBorder="1" applyAlignment="1">
      <alignment horizontal="center"/>
    </xf>
    <xf numFmtId="164" fontId="24" fillId="0" borderId="38" xfId="0" applyNumberFormat="1" applyFont="1" applyFill="1" applyBorder="1" applyAlignment="1">
      <alignment horizontal="center"/>
    </xf>
    <xf numFmtId="10" fontId="22" fillId="0" borderId="51" xfId="41" applyNumberFormat="1" applyFont="1" applyFill="1" applyBorder="1" applyAlignment="1">
      <alignment horizontal="center"/>
    </xf>
    <xf numFmtId="10" fontId="22" fillId="0" borderId="34" xfId="41" applyNumberFormat="1" applyFont="1" applyFill="1" applyBorder="1" applyAlignment="1">
      <alignment horizontal="center"/>
    </xf>
    <xf numFmtId="10" fontId="22" fillId="0" borderId="60" xfId="41" applyNumberFormat="1" applyFont="1" applyFill="1" applyBorder="1" applyAlignment="1">
      <alignment horizontal="center"/>
    </xf>
    <xf numFmtId="167" fontId="24" fillId="0" borderId="35" xfId="41" applyNumberFormat="1" applyFont="1" applyFill="1" applyBorder="1" applyAlignment="1">
      <alignment horizontal="center"/>
    </xf>
    <xf numFmtId="167" fontId="24" fillId="0" borderId="16" xfId="41" applyNumberFormat="1" applyFont="1" applyFill="1" applyBorder="1" applyAlignment="1">
      <alignment horizontal="center"/>
    </xf>
  </cellXfs>
  <cellStyles count="46">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hybně" xfId="19" builtinId="27"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Normální 2" xfId="43"/>
    <cellStyle name="Normální 3" xfId="45"/>
    <cellStyle name="normální_meszpr 12_2011-draft pro úpravy" xfId="42"/>
    <cellStyle name="Poznámka" xfId="27" builtinId="10" customBuiltin="1"/>
    <cellStyle name="Procenta" xfId="41" builtinId="5"/>
    <cellStyle name="Procenta 2" xfId="44"/>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FF97FF"/>
      <color rgb="FFFFFF66"/>
      <color rgb="FFD2CDAE"/>
      <color rgb="FFFFFF00"/>
      <color rgb="FFD9AAA9"/>
      <color rgb="FFC0504D"/>
      <color rgb="FF9E413E"/>
      <color rgb="FF40699C"/>
      <color rgb="FFAABAD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General</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General</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General</c:formatCode>
                <c:ptCount val="1"/>
              </c:numCache>
            </c:numRef>
          </c:val>
        </c:ser>
        <c:dLbls>
          <c:showLegendKey val="0"/>
          <c:showVal val="0"/>
          <c:showCatName val="0"/>
          <c:showSerName val="0"/>
          <c:showPercent val="0"/>
          <c:showBubbleSize val="0"/>
        </c:dLbls>
        <c:gapWidth val="150"/>
        <c:axId val="222114176"/>
        <c:axId val="222115712"/>
      </c:barChart>
      <c:catAx>
        <c:axId val="222114176"/>
        <c:scaling>
          <c:orientation val="minMax"/>
        </c:scaling>
        <c:delete val="1"/>
        <c:axPos val="b"/>
        <c:numFmt formatCode="General" sourceLinked="1"/>
        <c:majorTickMark val="out"/>
        <c:minorTickMark val="none"/>
        <c:tickLblPos val="nextTo"/>
        <c:crossAx val="222115712"/>
        <c:crosses val="autoZero"/>
        <c:auto val="1"/>
        <c:lblAlgn val="ctr"/>
        <c:lblOffset val="100"/>
        <c:noMultiLvlLbl val="0"/>
      </c:catAx>
      <c:valAx>
        <c:axId val="222115712"/>
        <c:scaling>
          <c:orientation val="minMax"/>
        </c:scaling>
        <c:delete val="1"/>
        <c:axPos val="l"/>
        <c:numFmt formatCode="General" sourceLinked="1"/>
        <c:majorTickMark val="out"/>
        <c:minorTickMark val="none"/>
        <c:tickLblPos val="nextTo"/>
        <c:crossAx val="2221141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264609152"/>
        <c:axId val="264623232"/>
      </c:barChart>
      <c:catAx>
        <c:axId val="264609152"/>
        <c:scaling>
          <c:orientation val="minMax"/>
        </c:scaling>
        <c:delete val="1"/>
        <c:axPos val="b"/>
        <c:numFmt formatCode="General" sourceLinked="1"/>
        <c:majorTickMark val="out"/>
        <c:minorTickMark val="none"/>
        <c:tickLblPos val="nextTo"/>
        <c:crossAx val="264623232"/>
        <c:crosses val="autoZero"/>
        <c:auto val="1"/>
        <c:lblAlgn val="ctr"/>
        <c:lblOffset val="100"/>
        <c:noMultiLvlLbl val="0"/>
      </c:catAx>
      <c:valAx>
        <c:axId val="264623232"/>
        <c:scaling>
          <c:orientation val="minMax"/>
        </c:scaling>
        <c:delete val="1"/>
        <c:axPos val="l"/>
        <c:numFmt formatCode="General" sourceLinked="1"/>
        <c:majorTickMark val="out"/>
        <c:minorTickMark val="none"/>
        <c:tickLblPos val="nextTo"/>
        <c:crossAx val="2646091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ser>
        <c:dLbls>
          <c:showLegendKey val="0"/>
          <c:showVal val="0"/>
          <c:showCatName val="0"/>
          <c:showSerName val="0"/>
          <c:showPercent val="0"/>
          <c:showBubbleSize val="0"/>
        </c:dLbls>
        <c:gapWidth val="150"/>
        <c:overlap val="100"/>
        <c:axId val="336821632"/>
        <c:axId val="336835712"/>
      </c:barChart>
      <c:catAx>
        <c:axId val="336821632"/>
        <c:scaling>
          <c:orientation val="minMax"/>
        </c:scaling>
        <c:delete val="0"/>
        <c:axPos val="b"/>
        <c:numFmt formatCode="General" sourceLinked="1"/>
        <c:majorTickMark val="none"/>
        <c:minorTickMark val="none"/>
        <c:tickLblPos val="nextTo"/>
        <c:txPr>
          <a:bodyPr/>
          <a:lstStyle/>
          <a:p>
            <a:pPr>
              <a:defRPr sz="900"/>
            </a:pPr>
            <a:endParaRPr lang="cs-CZ"/>
          </a:p>
        </c:txPr>
        <c:crossAx val="336835712"/>
        <c:crosses val="autoZero"/>
        <c:auto val="1"/>
        <c:lblAlgn val="ctr"/>
        <c:lblOffset val="100"/>
        <c:noMultiLvlLbl val="0"/>
      </c:catAx>
      <c:valAx>
        <c:axId val="3368357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36821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ser>
        <c:dLbls>
          <c:showLegendKey val="0"/>
          <c:showVal val="0"/>
          <c:showCatName val="0"/>
          <c:showSerName val="0"/>
          <c:showPercent val="0"/>
          <c:showBubbleSize val="0"/>
        </c:dLbls>
        <c:gapWidth val="150"/>
        <c:axId val="281150976"/>
        <c:axId val="281152512"/>
      </c:barChart>
      <c:catAx>
        <c:axId val="281150976"/>
        <c:scaling>
          <c:orientation val="minMax"/>
        </c:scaling>
        <c:delete val="0"/>
        <c:axPos val="l"/>
        <c:numFmt formatCode="General" sourceLinked="1"/>
        <c:majorTickMark val="none"/>
        <c:minorTickMark val="none"/>
        <c:tickLblPos val="nextTo"/>
        <c:txPr>
          <a:bodyPr/>
          <a:lstStyle/>
          <a:p>
            <a:pPr>
              <a:defRPr sz="900"/>
            </a:pPr>
            <a:endParaRPr lang="cs-CZ"/>
          </a:p>
        </c:txPr>
        <c:crossAx val="281152512"/>
        <c:crosses val="autoZero"/>
        <c:auto val="1"/>
        <c:lblAlgn val="ctr"/>
        <c:lblOffset val="100"/>
        <c:noMultiLvlLbl val="0"/>
      </c:catAx>
      <c:valAx>
        <c:axId val="2811525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11509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'14.13'!$J$19:$J$26</c:f>
              <c:numCache>
                <c:formatCode>General</c:formatCode>
                <c:ptCount val="8"/>
              </c:numCache>
            </c:numRef>
          </c:cat>
          <c:val>
            <c:numRef>
              <c:f>'14.13'!$K$19:$K$26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ser>
        <c:dLbls>
          <c:showLegendKey val="0"/>
          <c:showVal val="0"/>
          <c:showCatName val="0"/>
          <c:showSerName val="0"/>
          <c:showPercent val="0"/>
          <c:showBubbleSize val="0"/>
        </c:dLbls>
        <c:gapWidth val="150"/>
        <c:axId val="336894208"/>
        <c:axId val="336904192"/>
      </c:barChart>
      <c:catAx>
        <c:axId val="336894208"/>
        <c:scaling>
          <c:orientation val="maxMin"/>
        </c:scaling>
        <c:delete val="0"/>
        <c:axPos val="l"/>
        <c:numFmt formatCode="0.0" sourceLinked="1"/>
        <c:majorTickMark val="none"/>
        <c:minorTickMark val="none"/>
        <c:tickLblPos val="nextTo"/>
        <c:txPr>
          <a:bodyPr/>
          <a:lstStyle/>
          <a:p>
            <a:pPr>
              <a:defRPr sz="900"/>
            </a:pPr>
            <a:endParaRPr lang="cs-CZ"/>
          </a:p>
        </c:txPr>
        <c:crossAx val="336904192"/>
        <c:crosses val="autoZero"/>
        <c:auto val="1"/>
        <c:lblAlgn val="ctr"/>
        <c:lblOffset val="100"/>
        <c:noMultiLvlLbl val="0"/>
      </c:catAx>
      <c:valAx>
        <c:axId val="33690419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3689420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ser>
        <c:dLbls>
          <c:showLegendKey val="0"/>
          <c:showVal val="0"/>
          <c:showCatName val="0"/>
          <c:showSerName val="0"/>
          <c:showPercent val="0"/>
          <c:showBubbleSize val="0"/>
        </c:dLbls>
        <c:gapWidth val="150"/>
        <c:axId val="336919936"/>
        <c:axId val="270853248"/>
      </c:barChart>
      <c:catAx>
        <c:axId val="336919936"/>
        <c:scaling>
          <c:orientation val="minMax"/>
        </c:scaling>
        <c:delete val="0"/>
        <c:axPos val="l"/>
        <c:numFmt formatCode="General" sourceLinked="1"/>
        <c:majorTickMark val="none"/>
        <c:minorTickMark val="none"/>
        <c:tickLblPos val="nextTo"/>
        <c:txPr>
          <a:bodyPr/>
          <a:lstStyle/>
          <a:p>
            <a:pPr>
              <a:defRPr sz="900"/>
            </a:pPr>
            <a:endParaRPr lang="cs-CZ"/>
          </a:p>
        </c:txPr>
        <c:crossAx val="270853248"/>
        <c:crosses val="autoZero"/>
        <c:auto val="1"/>
        <c:lblAlgn val="ctr"/>
        <c:lblOffset val="100"/>
        <c:noMultiLvlLbl val="0"/>
      </c:catAx>
      <c:valAx>
        <c:axId val="2708532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369199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ser>
        <c:dLbls>
          <c:showLegendKey val="0"/>
          <c:showVal val="0"/>
          <c:showCatName val="0"/>
          <c:showSerName val="0"/>
          <c:showPercent val="0"/>
          <c:showBubbleSize val="0"/>
        </c:dLbls>
        <c:gapWidth val="150"/>
        <c:overlap val="100"/>
        <c:axId val="337074432"/>
        <c:axId val="337080320"/>
      </c:barChart>
      <c:catAx>
        <c:axId val="337074432"/>
        <c:scaling>
          <c:orientation val="minMax"/>
        </c:scaling>
        <c:delete val="0"/>
        <c:axPos val="b"/>
        <c:numFmt formatCode="General" sourceLinked="1"/>
        <c:majorTickMark val="none"/>
        <c:minorTickMark val="none"/>
        <c:tickLblPos val="nextTo"/>
        <c:txPr>
          <a:bodyPr/>
          <a:lstStyle/>
          <a:p>
            <a:pPr>
              <a:defRPr sz="900"/>
            </a:pPr>
            <a:endParaRPr lang="cs-CZ"/>
          </a:p>
        </c:txPr>
        <c:crossAx val="337080320"/>
        <c:crosses val="autoZero"/>
        <c:auto val="1"/>
        <c:lblAlgn val="ctr"/>
        <c:lblOffset val="100"/>
        <c:noMultiLvlLbl val="0"/>
      </c:catAx>
      <c:valAx>
        <c:axId val="3370803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370744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ser>
        <c:dLbls>
          <c:showLegendKey val="0"/>
          <c:showVal val="0"/>
          <c:showCatName val="0"/>
          <c:showSerName val="0"/>
          <c:showPercent val="0"/>
          <c:showBubbleSize val="0"/>
        </c:dLbls>
        <c:gapWidth val="150"/>
        <c:axId val="337105280"/>
        <c:axId val="337106816"/>
      </c:barChart>
      <c:catAx>
        <c:axId val="337105280"/>
        <c:scaling>
          <c:orientation val="minMax"/>
        </c:scaling>
        <c:delete val="0"/>
        <c:axPos val="l"/>
        <c:numFmt formatCode="General" sourceLinked="1"/>
        <c:majorTickMark val="none"/>
        <c:minorTickMark val="none"/>
        <c:tickLblPos val="nextTo"/>
        <c:txPr>
          <a:bodyPr/>
          <a:lstStyle/>
          <a:p>
            <a:pPr>
              <a:defRPr sz="900"/>
            </a:pPr>
            <a:endParaRPr lang="cs-CZ"/>
          </a:p>
        </c:txPr>
        <c:crossAx val="337106816"/>
        <c:crosses val="autoZero"/>
        <c:auto val="1"/>
        <c:lblAlgn val="ctr"/>
        <c:lblOffset val="100"/>
        <c:noMultiLvlLbl val="0"/>
      </c:catAx>
      <c:valAx>
        <c:axId val="3371068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371052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'14.14'!$J$19:$J$26</c:f>
              <c:numCache>
                <c:formatCode>General</c:formatCode>
                <c:ptCount val="8"/>
              </c:numCache>
            </c:numRef>
          </c:cat>
          <c:val>
            <c:numRef>
              <c:f>'14.14'!$K$19:$K$26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ser>
        <c:dLbls>
          <c:showLegendKey val="0"/>
          <c:showVal val="0"/>
          <c:showCatName val="0"/>
          <c:showSerName val="0"/>
          <c:showPercent val="0"/>
          <c:showBubbleSize val="0"/>
        </c:dLbls>
        <c:gapWidth val="150"/>
        <c:axId val="337159296"/>
        <c:axId val="337160832"/>
      </c:barChart>
      <c:catAx>
        <c:axId val="337159296"/>
        <c:scaling>
          <c:orientation val="maxMin"/>
        </c:scaling>
        <c:delete val="0"/>
        <c:axPos val="l"/>
        <c:numFmt formatCode="0.0" sourceLinked="1"/>
        <c:majorTickMark val="none"/>
        <c:minorTickMark val="none"/>
        <c:tickLblPos val="nextTo"/>
        <c:txPr>
          <a:bodyPr/>
          <a:lstStyle/>
          <a:p>
            <a:pPr>
              <a:defRPr sz="900"/>
            </a:pPr>
            <a:endParaRPr lang="cs-CZ"/>
          </a:p>
        </c:txPr>
        <c:crossAx val="337160832"/>
        <c:crosses val="autoZero"/>
        <c:auto val="1"/>
        <c:lblAlgn val="ctr"/>
        <c:lblOffset val="100"/>
        <c:noMultiLvlLbl val="0"/>
      </c:catAx>
      <c:valAx>
        <c:axId val="3371608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371592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ser>
        <c:dLbls>
          <c:showLegendKey val="0"/>
          <c:showVal val="0"/>
          <c:showCatName val="0"/>
          <c:showSerName val="0"/>
          <c:showPercent val="0"/>
          <c:showBubbleSize val="0"/>
        </c:dLbls>
        <c:gapWidth val="150"/>
        <c:axId val="337172736"/>
        <c:axId val="338296832"/>
      </c:barChart>
      <c:catAx>
        <c:axId val="337172736"/>
        <c:scaling>
          <c:orientation val="minMax"/>
        </c:scaling>
        <c:delete val="0"/>
        <c:axPos val="l"/>
        <c:numFmt formatCode="General" sourceLinked="1"/>
        <c:majorTickMark val="none"/>
        <c:minorTickMark val="none"/>
        <c:tickLblPos val="nextTo"/>
        <c:txPr>
          <a:bodyPr/>
          <a:lstStyle/>
          <a:p>
            <a:pPr>
              <a:defRPr sz="900"/>
            </a:pPr>
            <a:endParaRPr lang="cs-CZ"/>
          </a:p>
        </c:txPr>
        <c:crossAx val="338296832"/>
        <c:crosses val="autoZero"/>
        <c:auto val="1"/>
        <c:lblAlgn val="ctr"/>
        <c:lblOffset val="100"/>
        <c:noMultiLvlLbl val="0"/>
      </c:catAx>
      <c:valAx>
        <c:axId val="3382968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371727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'5.1'!$A$7</c:f>
              <c:strCache>
                <c:ptCount val="1"/>
                <c:pt idx="0">
                  <c:v>Biomasa</c:v>
                </c:pt>
              </c:strCache>
            </c:strRef>
          </c:tx>
          <c:invertIfNegative val="0"/>
          <c:val>
            <c:numRef>
              <c:f>'5.1'!$B$7:$M$7</c:f>
              <c:numCache>
                <c:formatCode>#,##0.0</c:formatCode>
                <c:ptCount val="12"/>
                <c:pt idx="0">
                  <c:v>687.82513799999992</c:v>
                </c:pt>
                <c:pt idx="1">
                  <c:v>693.50695500000006</c:v>
                </c:pt>
                <c:pt idx="2">
                  <c:v>733.6470149999999</c:v>
                </c:pt>
                <c:pt idx="3">
                  <c:v>419.00927799999994</c:v>
                </c:pt>
                <c:pt idx="4">
                  <c:v>326.75183799999991</c:v>
                </c:pt>
                <c:pt idx="5">
                  <c:v>283.766007</c:v>
                </c:pt>
                <c:pt idx="6">
                  <c:v>0</c:v>
                </c:pt>
                <c:pt idx="7">
                  <c:v>0</c:v>
                </c:pt>
                <c:pt idx="8">
                  <c:v>0</c:v>
                </c:pt>
                <c:pt idx="9">
                  <c:v>0</c:v>
                </c:pt>
                <c:pt idx="10">
                  <c:v>0</c:v>
                </c:pt>
                <c:pt idx="11">
                  <c:v>0</c:v>
                </c:pt>
              </c:numCache>
            </c:numRef>
          </c:val>
        </c:ser>
        <c:ser>
          <c:idx val="1"/>
          <c:order val="1"/>
          <c:tx>
            <c:strRef>
              <c:f>'5.1'!$A$8</c:f>
              <c:strCache>
                <c:ptCount val="1"/>
                <c:pt idx="0">
                  <c:v>Bioplyn</c:v>
                </c:pt>
              </c:strCache>
            </c:strRef>
          </c:tx>
          <c:invertIfNegative val="0"/>
          <c:val>
            <c:numRef>
              <c:f>'5.1'!$B$8:$M$8</c:f>
              <c:numCache>
                <c:formatCode>#,##0.0</c:formatCode>
                <c:ptCount val="12"/>
                <c:pt idx="0">
                  <c:v>65.259239999999991</c:v>
                </c:pt>
                <c:pt idx="1">
                  <c:v>58.643044000000003</c:v>
                </c:pt>
                <c:pt idx="2">
                  <c:v>63.544930999999998</c:v>
                </c:pt>
                <c:pt idx="3">
                  <c:v>40.026408000000004</c:v>
                </c:pt>
                <c:pt idx="4">
                  <c:v>31.328270999999997</c:v>
                </c:pt>
                <c:pt idx="5">
                  <c:v>28.686565999999992</c:v>
                </c:pt>
                <c:pt idx="6">
                  <c:v>0</c:v>
                </c:pt>
                <c:pt idx="7">
                  <c:v>0</c:v>
                </c:pt>
                <c:pt idx="8">
                  <c:v>0</c:v>
                </c:pt>
                <c:pt idx="9">
                  <c:v>0</c:v>
                </c:pt>
                <c:pt idx="10">
                  <c:v>0</c:v>
                </c:pt>
                <c:pt idx="11">
                  <c:v>0</c:v>
                </c:pt>
              </c:numCache>
            </c:numRef>
          </c:val>
        </c:ser>
        <c:ser>
          <c:idx val="2"/>
          <c:order val="2"/>
          <c:tx>
            <c:strRef>
              <c:f>'5.1'!$A$9</c:f>
              <c:strCache>
                <c:ptCount val="1"/>
                <c:pt idx="0">
                  <c:v>Černé uhlí</c:v>
                </c:pt>
              </c:strCache>
            </c:strRef>
          </c:tx>
          <c:invertIfNegative val="0"/>
          <c:val>
            <c:numRef>
              <c:f>'5.1'!$B$9:$M$9</c:f>
              <c:numCache>
                <c:formatCode>#,##0.0</c:formatCode>
                <c:ptCount val="12"/>
                <c:pt idx="0">
                  <c:v>1868.3205230000001</c:v>
                </c:pt>
                <c:pt idx="1">
                  <c:v>1968.7483709999999</c:v>
                </c:pt>
                <c:pt idx="2">
                  <c:v>1829.583059</c:v>
                </c:pt>
                <c:pt idx="3">
                  <c:v>540.32999200000006</c:v>
                </c:pt>
                <c:pt idx="4">
                  <c:v>256.851922</c:v>
                </c:pt>
                <c:pt idx="5">
                  <c:v>239.95507900000004</c:v>
                </c:pt>
                <c:pt idx="6">
                  <c:v>0</c:v>
                </c:pt>
                <c:pt idx="7">
                  <c:v>0</c:v>
                </c:pt>
                <c:pt idx="8">
                  <c:v>0</c:v>
                </c:pt>
                <c:pt idx="9">
                  <c:v>0</c:v>
                </c:pt>
                <c:pt idx="10">
                  <c:v>0</c:v>
                </c:pt>
                <c:pt idx="11">
                  <c:v>0</c:v>
                </c:pt>
              </c:numCache>
            </c:numRef>
          </c:val>
        </c:ser>
        <c:ser>
          <c:idx val="3"/>
          <c:order val="3"/>
          <c:tx>
            <c:strRef>
              <c:f>'5.1'!$A$10</c:f>
              <c:strCache>
                <c:ptCount val="1"/>
                <c:pt idx="0">
                  <c:v>Elektrická energie</c:v>
                </c:pt>
              </c:strCache>
            </c:strRef>
          </c:tx>
          <c:invertIfNegative val="0"/>
          <c:val>
            <c:numRef>
              <c:f>'5.1'!$B$10:$M$10</c:f>
              <c:numCache>
                <c:formatCode>#,##0.0</c:formatCode>
                <c:ptCount val="12"/>
                <c:pt idx="0">
                  <c:v>0.72893999999999992</c:v>
                </c:pt>
                <c:pt idx="1">
                  <c:v>0.66009000000000007</c:v>
                </c:pt>
                <c:pt idx="2">
                  <c:v>0.73429400000000011</c:v>
                </c:pt>
                <c:pt idx="3">
                  <c:v>0.75749100000000003</c:v>
                </c:pt>
                <c:pt idx="4">
                  <c:v>0.99268599999999996</c:v>
                </c:pt>
                <c:pt idx="5">
                  <c:v>0.62790400000000002</c:v>
                </c:pt>
                <c:pt idx="6">
                  <c:v>0</c:v>
                </c:pt>
                <c:pt idx="7">
                  <c:v>0</c:v>
                </c:pt>
                <c:pt idx="8">
                  <c:v>0</c:v>
                </c:pt>
                <c:pt idx="9">
                  <c:v>0</c:v>
                </c:pt>
                <c:pt idx="10">
                  <c:v>0</c:v>
                </c:pt>
                <c:pt idx="11">
                  <c:v>0</c:v>
                </c:pt>
              </c:numCache>
            </c:numRef>
          </c:val>
        </c:ser>
        <c:ser>
          <c:idx val="4"/>
          <c:order val="4"/>
          <c:tx>
            <c:strRef>
              <c:f>'5.1'!$A$11</c:f>
              <c:strCache>
                <c:ptCount val="1"/>
                <c:pt idx="0">
                  <c:v>Energie prostředí (tepelné čerpadlo)</c:v>
                </c:pt>
              </c:strCache>
            </c:strRef>
          </c:tx>
          <c:invertIfNegative val="0"/>
          <c:val>
            <c:numRef>
              <c:f>'5.1'!$B$11:$M$11</c:f>
              <c:numCache>
                <c:formatCode>#,##0.0</c:formatCode>
                <c:ptCount val="12"/>
                <c:pt idx="0">
                  <c:v>1.3066500000000001</c:v>
                </c:pt>
                <c:pt idx="1">
                  <c:v>1.0558099999999999</c:v>
                </c:pt>
                <c:pt idx="2">
                  <c:v>1.17058</c:v>
                </c:pt>
                <c:pt idx="3">
                  <c:v>0.39066999999999996</c:v>
                </c:pt>
                <c:pt idx="4">
                  <c:v>0.70234000000000008</c:v>
                </c:pt>
                <c:pt idx="5">
                  <c:v>0.79553999999999991</c:v>
                </c:pt>
                <c:pt idx="6">
                  <c:v>0</c:v>
                </c:pt>
                <c:pt idx="7">
                  <c:v>0</c:v>
                </c:pt>
                <c:pt idx="8">
                  <c:v>0</c:v>
                </c:pt>
                <c:pt idx="9">
                  <c:v>0</c:v>
                </c:pt>
                <c:pt idx="10">
                  <c:v>0</c:v>
                </c:pt>
                <c:pt idx="11">
                  <c:v>0</c:v>
                </c:pt>
              </c:numCache>
            </c:numRef>
          </c:val>
        </c:ser>
        <c:ser>
          <c:idx val="5"/>
          <c:order val="5"/>
          <c:tx>
            <c:strRef>
              <c:f>'5.1'!$A$12</c:f>
              <c:strCache>
                <c:ptCount val="1"/>
                <c:pt idx="0">
                  <c:v>Energie Slunce (solární kolektor)</c:v>
                </c:pt>
              </c:strCache>
            </c:strRef>
          </c:tx>
          <c:invertIfNegative val="0"/>
          <c:val>
            <c:numRef>
              <c:f>'5.1'!$B$12:$M$12</c:f>
              <c:numCache>
                <c:formatCode>#,##0.0</c:formatCode>
                <c:ptCount val="12"/>
                <c:pt idx="0">
                  <c:v>6.3600000000000002E-3</c:v>
                </c:pt>
                <c:pt idx="1">
                  <c:v>1.6800000000000002E-2</c:v>
                </c:pt>
                <c:pt idx="2">
                  <c:v>2.4709999999999999E-2</c:v>
                </c:pt>
                <c:pt idx="3">
                  <c:v>0.44020999999999999</c:v>
                </c:pt>
                <c:pt idx="4">
                  <c:v>7.594999999999999E-2</c:v>
                </c:pt>
                <c:pt idx="5">
                  <c:v>6.7419999999999994E-2</c:v>
                </c:pt>
                <c:pt idx="6">
                  <c:v>0</c:v>
                </c:pt>
                <c:pt idx="7">
                  <c:v>0</c:v>
                </c:pt>
                <c:pt idx="8">
                  <c:v>0</c:v>
                </c:pt>
                <c:pt idx="9">
                  <c:v>0</c:v>
                </c:pt>
                <c:pt idx="10">
                  <c:v>0</c:v>
                </c:pt>
                <c:pt idx="11">
                  <c:v>0</c:v>
                </c:pt>
              </c:numCache>
            </c:numRef>
          </c:val>
        </c:ser>
        <c:ser>
          <c:idx val="6"/>
          <c:order val="6"/>
          <c:tx>
            <c:strRef>
              <c:f>'5.1'!$A$13</c:f>
              <c:strCache>
                <c:ptCount val="1"/>
                <c:pt idx="0">
                  <c:v>Hnědé uhlí</c:v>
                </c:pt>
              </c:strCache>
            </c:strRef>
          </c:tx>
          <c:invertIfNegative val="0"/>
          <c:val>
            <c:numRef>
              <c:f>'5.1'!$B$13:$M$13</c:f>
              <c:numCache>
                <c:formatCode>#,##0.0</c:formatCode>
                <c:ptCount val="12"/>
                <c:pt idx="0">
                  <c:v>5844.2530990000005</c:v>
                </c:pt>
                <c:pt idx="1">
                  <c:v>6163.5595190000031</c:v>
                </c:pt>
                <c:pt idx="2">
                  <c:v>5910.945792999999</c:v>
                </c:pt>
                <c:pt idx="3">
                  <c:v>2556.3618260000003</c:v>
                </c:pt>
                <c:pt idx="4">
                  <c:v>1576.0911739999999</c:v>
                </c:pt>
                <c:pt idx="5">
                  <c:v>1187.250747</c:v>
                </c:pt>
                <c:pt idx="6">
                  <c:v>0</c:v>
                </c:pt>
                <c:pt idx="7">
                  <c:v>0</c:v>
                </c:pt>
                <c:pt idx="8">
                  <c:v>0</c:v>
                </c:pt>
                <c:pt idx="9">
                  <c:v>0</c:v>
                </c:pt>
                <c:pt idx="10">
                  <c:v>0</c:v>
                </c:pt>
                <c:pt idx="11">
                  <c:v>0</c:v>
                </c:pt>
              </c:numCache>
            </c:numRef>
          </c:val>
        </c:ser>
        <c:ser>
          <c:idx val="7"/>
          <c:order val="7"/>
          <c:tx>
            <c:strRef>
              <c:f>'5.1'!$A$14</c:f>
              <c:strCache>
                <c:ptCount val="1"/>
                <c:pt idx="0">
                  <c:v>Jaderné palivo</c:v>
                </c:pt>
              </c:strCache>
            </c:strRef>
          </c:tx>
          <c:invertIfNegative val="0"/>
          <c:val>
            <c:numRef>
              <c:f>'5.1'!$B$14:$M$14</c:f>
              <c:numCache>
                <c:formatCode>#,##0.0</c:formatCode>
                <c:ptCount val="12"/>
                <c:pt idx="0">
                  <c:v>36.419580000000003</c:v>
                </c:pt>
                <c:pt idx="1">
                  <c:v>35.58325</c:v>
                </c:pt>
                <c:pt idx="2">
                  <c:v>29.057650000000002</c:v>
                </c:pt>
                <c:pt idx="3">
                  <c:v>18.132360000000002</c:v>
                </c:pt>
                <c:pt idx="4">
                  <c:v>8.6640499999999996</c:v>
                </c:pt>
                <c:pt idx="5">
                  <c:v>7.6055599999999997</c:v>
                </c:pt>
                <c:pt idx="6">
                  <c:v>0</c:v>
                </c:pt>
                <c:pt idx="7">
                  <c:v>0</c:v>
                </c:pt>
                <c:pt idx="8">
                  <c:v>0</c:v>
                </c:pt>
                <c:pt idx="9">
                  <c:v>0</c:v>
                </c:pt>
                <c:pt idx="10">
                  <c:v>0</c:v>
                </c:pt>
                <c:pt idx="11">
                  <c:v>0</c:v>
                </c:pt>
              </c:numCache>
            </c:numRef>
          </c:val>
        </c:ser>
        <c:ser>
          <c:idx val="8"/>
          <c:order val="8"/>
          <c:tx>
            <c:strRef>
              <c:f>'5.1'!$A$15</c:f>
              <c:strCache>
                <c:ptCount val="1"/>
                <c:pt idx="0">
                  <c:v>Koks</c:v>
                </c:pt>
              </c:strCache>
            </c:strRef>
          </c:tx>
          <c:invertIfNegative val="0"/>
          <c:val>
            <c:numRef>
              <c:f>'5.1'!$B$15:$M$15</c:f>
              <c:numCache>
                <c:formatCode>#,##0.0</c:formatCode>
                <c:ptCount val="12"/>
                <c:pt idx="0">
                  <c:v>0.14965999999999999</c:v>
                </c:pt>
                <c:pt idx="1">
                  <c:v>4.3270000000000003E-2</c:v>
                </c:pt>
                <c:pt idx="2">
                  <c:v>0.11637500000000001</c:v>
                </c:pt>
                <c:pt idx="3">
                  <c:v>2.3257999999999997E-2</c:v>
                </c:pt>
                <c:pt idx="4">
                  <c:v>0</c:v>
                </c:pt>
                <c:pt idx="5">
                  <c:v>0</c:v>
                </c:pt>
                <c:pt idx="6">
                  <c:v>0</c:v>
                </c:pt>
                <c:pt idx="7">
                  <c:v>0</c:v>
                </c:pt>
                <c:pt idx="8">
                  <c:v>0</c:v>
                </c:pt>
                <c:pt idx="9">
                  <c:v>0</c:v>
                </c:pt>
                <c:pt idx="10">
                  <c:v>0</c:v>
                </c:pt>
                <c:pt idx="11">
                  <c:v>0</c:v>
                </c:pt>
              </c:numCache>
            </c:numRef>
          </c:val>
        </c:ser>
        <c:ser>
          <c:idx val="9"/>
          <c:order val="9"/>
          <c:tx>
            <c:strRef>
              <c:f>'5.1'!$A$16</c:f>
              <c:strCache>
                <c:ptCount val="1"/>
                <c:pt idx="0">
                  <c:v>Odpadní teplo</c:v>
                </c:pt>
              </c:strCache>
            </c:strRef>
          </c:tx>
          <c:invertIfNegative val="0"/>
          <c:val>
            <c:numRef>
              <c:f>'5.1'!$B$16:$M$16</c:f>
              <c:numCache>
                <c:formatCode>#,##0.0</c:formatCode>
                <c:ptCount val="12"/>
                <c:pt idx="0">
                  <c:v>37.902497999999994</c:v>
                </c:pt>
                <c:pt idx="1">
                  <c:v>37.832937000000001</c:v>
                </c:pt>
                <c:pt idx="2">
                  <c:v>38.176971999999992</c:v>
                </c:pt>
                <c:pt idx="3">
                  <c:v>29.564432999999998</c:v>
                </c:pt>
                <c:pt idx="4">
                  <c:v>35.693623999999993</c:v>
                </c:pt>
                <c:pt idx="5">
                  <c:v>43.299330999999995</c:v>
                </c:pt>
                <c:pt idx="6">
                  <c:v>0</c:v>
                </c:pt>
                <c:pt idx="7">
                  <c:v>0</c:v>
                </c:pt>
                <c:pt idx="8">
                  <c:v>0</c:v>
                </c:pt>
                <c:pt idx="9">
                  <c:v>0</c:v>
                </c:pt>
                <c:pt idx="10">
                  <c:v>0</c:v>
                </c:pt>
                <c:pt idx="11">
                  <c:v>0</c:v>
                </c:pt>
              </c:numCache>
            </c:numRef>
          </c:val>
        </c:ser>
        <c:ser>
          <c:idx val="10"/>
          <c:order val="10"/>
          <c:tx>
            <c:strRef>
              <c:f>'5.1'!$A$17</c:f>
              <c:strCache>
                <c:ptCount val="1"/>
                <c:pt idx="0">
                  <c:v>Ostatní kapalná paliva</c:v>
                </c:pt>
              </c:strCache>
            </c:strRef>
          </c:tx>
          <c:invertIfNegative val="0"/>
          <c:val>
            <c:numRef>
              <c:f>'5.1'!$B$17:$M$17</c:f>
              <c:numCache>
                <c:formatCode>#,##0.0</c:formatCode>
                <c:ptCount val="12"/>
                <c:pt idx="0">
                  <c:v>9.4366699999999994</c:v>
                </c:pt>
                <c:pt idx="1">
                  <c:v>13.41132</c:v>
                </c:pt>
                <c:pt idx="2">
                  <c:v>12.308181999999999</c:v>
                </c:pt>
                <c:pt idx="3">
                  <c:v>6.2185119999999996</c:v>
                </c:pt>
                <c:pt idx="4">
                  <c:v>2.8446130000000003</c:v>
                </c:pt>
                <c:pt idx="5">
                  <c:v>17.054107999999999</c:v>
                </c:pt>
                <c:pt idx="6">
                  <c:v>0</c:v>
                </c:pt>
                <c:pt idx="7">
                  <c:v>0</c:v>
                </c:pt>
                <c:pt idx="8">
                  <c:v>0</c:v>
                </c:pt>
                <c:pt idx="9">
                  <c:v>0</c:v>
                </c:pt>
                <c:pt idx="10">
                  <c:v>0</c:v>
                </c:pt>
                <c:pt idx="11">
                  <c:v>0</c:v>
                </c:pt>
              </c:numCache>
            </c:numRef>
          </c:val>
        </c:ser>
        <c:ser>
          <c:idx val="11"/>
          <c:order val="11"/>
          <c:tx>
            <c:strRef>
              <c:f>'5.1'!$A$18</c:f>
              <c:strCache>
                <c:ptCount val="1"/>
                <c:pt idx="0">
                  <c:v>Ostatní pevná paliva</c:v>
                </c:pt>
              </c:strCache>
            </c:strRef>
          </c:tx>
          <c:invertIfNegative val="0"/>
          <c:val>
            <c:numRef>
              <c:f>'5.1'!$B$18:$M$18</c:f>
              <c:numCache>
                <c:formatCode>#,##0.0</c:formatCode>
                <c:ptCount val="12"/>
                <c:pt idx="0">
                  <c:v>295.68346833766509</c:v>
                </c:pt>
                <c:pt idx="1">
                  <c:v>285.51237229357628</c:v>
                </c:pt>
                <c:pt idx="2">
                  <c:v>259.73845761410524</c:v>
                </c:pt>
                <c:pt idx="3">
                  <c:v>195.35830012149268</c:v>
                </c:pt>
                <c:pt idx="4">
                  <c:v>234.37320943536909</c:v>
                </c:pt>
                <c:pt idx="5">
                  <c:v>233.04471815995532</c:v>
                </c:pt>
                <c:pt idx="6">
                  <c:v>0</c:v>
                </c:pt>
                <c:pt idx="7">
                  <c:v>0</c:v>
                </c:pt>
                <c:pt idx="8">
                  <c:v>0</c:v>
                </c:pt>
                <c:pt idx="9">
                  <c:v>0</c:v>
                </c:pt>
                <c:pt idx="10">
                  <c:v>0</c:v>
                </c:pt>
                <c:pt idx="11">
                  <c:v>0</c:v>
                </c:pt>
              </c:numCache>
            </c:numRef>
          </c:val>
        </c:ser>
        <c:ser>
          <c:idx val="12"/>
          <c:order val="12"/>
          <c:tx>
            <c:strRef>
              <c:f>'5.1'!$A$19</c:f>
              <c:strCache>
                <c:ptCount val="1"/>
                <c:pt idx="0">
                  <c:v>Ostatní plyny</c:v>
                </c:pt>
              </c:strCache>
            </c:strRef>
          </c:tx>
          <c:invertIfNegative val="0"/>
          <c:val>
            <c:numRef>
              <c:f>'5.1'!$B$19:$M$19</c:f>
              <c:numCache>
                <c:formatCode>#,##0.0</c:formatCode>
                <c:ptCount val="12"/>
                <c:pt idx="0">
                  <c:v>405.9192910000001</c:v>
                </c:pt>
                <c:pt idx="1">
                  <c:v>407.01547200000005</c:v>
                </c:pt>
                <c:pt idx="2">
                  <c:v>443.74559300000004</c:v>
                </c:pt>
                <c:pt idx="3">
                  <c:v>252.45102799999998</c:v>
                </c:pt>
                <c:pt idx="4">
                  <c:v>275.66464300000001</c:v>
                </c:pt>
                <c:pt idx="5">
                  <c:v>258.542913</c:v>
                </c:pt>
                <c:pt idx="6">
                  <c:v>0</c:v>
                </c:pt>
                <c:pt idx="7">
                  <c:v>0</c:v>
                </c:pt>
                <c:pt idx="8">
                  <c:v>0</c:v>
                </c:pt>
                <c:pt idx="9">
                  <c:v>0</c:v>
                </c:pt>
                <c:pt idx="10">
                  <c:v>0</c:v>
                </c:pt>
                <c:pt idx="11">
                  <c:v>0</c:v>
                </c:pt>
              </c:numCache>
            </c:numRef>
          </c:val>
        </c:ser>
        <c:ser>
          <c:idx val="13"/>
          <c:order val="13"/>
          <c:tx>
            <c:strRef>
              <c:f>'5.1'!$A$20</c:f>
              <c:strCache>
                <c:ptCount val="1"/>
                <c:pt idx="0">
                  <c:v>Ostatní</c:v>
                </c:pt>
              </c:strCache>
            </c:strRef>
          </c:tx>
          <c:invertIfNegative val="0"/>
          <c:val>
            <c:numRef>
              <c:f>'5.1'!$B$20:$M$20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'5.1'!$A$21</c:f>
              <c:strCache>
                <c:ptCount val="1"/>
                <c:pt idx="0">
                  <c:v>Topné oleje</c:v>
                </c:pt>
              </c:strCache>
            </c:strRef>
          </c:tx>
          <c:invertIfNegative val="0"/>
          <c:val>
            <c:numRef>
              <c:f>'5.1'!$B$21:$M$21</c:f>
              <c:numCache>
                <c:formatCode>#,##0.0</c:formatCode>
                <c:ptCount val="12"/>
                <c:pt idx="0">
                  <c:v>11.713988000000001</c:v>
                </c:pt>
                <c:pt idx="1">
                  <c:v>15.469733</c:v>
                </c:pt>
                <c:pt idx="2">
                  <c:v>14.14701</c:v>
                </c:pt>
                <c:pt idx="3">
                  <c:v>3.2987340000000001</c:v>
                </c:pt>
                <c:pt idx="4">
                  <c:v>1.9472609999999997</c:v>
                </c:pt>
                <c:pt idx="5">
                  <c:v>3.8854510000000002</c:v>
                </c:pt>
                <c:pt idx="6">
                  <c:v>0</c:v>
                </c:pt>
                <c:pt idx="7">
                  <c:v>0</c:v>
                </c:pt>
                <c:pt idx="8">
                  <c:v>0</c:v>
                </c:pt>
                <c:pt idx="9">
                  <c:v>0</c:v>
                </c:pt>
                <c:pt idx="10">
                  <c:v>0</c:v>
                </c:pt>
                <c:pt idx="11">
                  <c:v>0</c:v>
                </c:pt>
              </c:numCache>
            </c:numRef>
          </c:val>
        </c:ser>
        <c:ser>
          <c:idx val="15"/>
          <c:order val="15"/>
          <c:tx>
            <c:strRef>
              <c:f>'5.1'!$A$22</c:f>
              <c:strCache>
                <c:ptCount val="1"/>
                <c:pt idx="0">
                  <c:v>Zemní plyn</c:v>
                </c:pt>
              </c:strCache>
            </c:strRef>
          </c:tx>
          <c:invertIfNegative val="0"/>
          <c:val>
            <c:numRef>
              <c:f>'5.1'!$B$22:$M$22</c:f>
              <c:numCache>
                <c:formatCode>#,##0.0</c:formatCode>
                <c:ptCount val="12"/>
                <c:pt idx="0">
                  <c:v>3086.7147647618831</c:v>
                </c:pt>
                <c:pt idx="1">
                  <c:v>3347.6787320063172</c:v>
                </c:pt>
                <c:pt idx="2">
                  <c:v>3172.1342347927857</c:v>
                </c:pt>
                <c:pt idx="3">
                  <c:v>1358.3821988785073</c:v>
                </c:pt>
                <c:pt idx="4">
                  <c:v>946.20098556463074</c:v>
                </c:pt>
                <c:pt idx="5">
                  <c:v>806.55922184004464</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64918144"/>
        <c:axId val="264919680"/>
      </c:barChart>
      <c:catAx>
        <c:axId val="264918144"/>
        <c:scaling>
          <c:orientation val="minMax"/>
        </c:scaling>
        <c:delete val="0"/>
        <c:axPos val="b"/>
        <c:majorTickMark val="none"/>
        <c:minorTickMark val="none"/>
        <c:tickLblPos val="low"/>
        <c:txPr>
          <a:bodyPr/>
          <a:lstStyle/>
          <a:p>
            <a:pPr>
              <a:defRPr sz="900"/>
            </a:pPr>
            <a:endParaRPr lang="cs-CZ"/>
          </a:p>
        </c:txPr>
        <c:crossAx val="264919680"/>
        <c:crosses val="autoZero"/>
        <c:auto val="1"/>
        <c:lblAlgn val="ctr"/>
        <c:lblOffset val="100"/>
        <c:noMultiLvlLbl val="0"/>
      </c:catAx>
      <c:valAx>
        <c:axId val="264919680"/>
        <c:scaling>
          <c:orientation val="minMax"/>
          <c:max val="14000"/>
        </c:scaling>
        <c:delete val="0"/>
        <c:axPos val="l"/>
        <c:majorGridlines/>
        <c:numFmt formatCode="#,##0" sourceLinked="0"/>
        <c:majorTickMark val="out"/>
        <c:minorTickMark val="none"/>
        <c:tickLblPos val="nextTo"/>
        <c:spPr>
          <a:ln>
            <a:noFill/>
          </a:ln>
        </c:spPr>
        <c:txPr>
          <a:bodyPr/>
          <a:lstStyle/>
          <a:p>
            <a:pPr>
              <a:defRPr sz="900"/>
            </a:pPr>
            <a:endParaRPr lang="cs-CZ"/>
          </a:p>
        </c:txPr>
        <c:crossAx val="2649181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ser>
        <c:dLbls>
          <c:showLegendKey val="0"/>
          <c:showVal val="0"/>
          <c:showCatName val="0"/>
          <c:showSerName val="0"/>
          <c:showPercent val="0"/>
          <c:showBubbleSize val="0"/>
        </c:dLbls>
        <c:gapWidth val="150"/>
        <c:overlap val="100"/>
        <c:axId val="338347136"/>
        <c:axId val="338348672"/>
      </c:barChart>
      <c:catAx>
        <c:axId val="338347136"/>
        <c:scaling>
          <c:orientation val="minMax"/>
        </c:scaling>
        <c:delete val="0"/>
        <c:axPos val="b"/>
        <c:numFmt formatCode="General" sourceLinked="1"/>
        <c:majorTickMark val="none"/>
        <c:minorTickMark val="none"/>
        <c:tickLblPos val="nextTo"/>
        <c:txPr>
          <a:bodyPr/>
          <a:lstStyle/>
          <a:p>
            <a:pPr>
              <a:defRPr sz="900"/>
            </a:pPr>
            <a:endParaRPr lang="cs-CZ"/>
          </a:p>
        </c:txPr>
        <c:crossAx val="338348672"/>
        <c:crosses val="autoZero"/>
        <c:auto val="1"/>
        <c:lblAlgn val="ctr"/>
        <c:lblOffset val="100"/>
        <c:noMultiLvlLbl val="0"/>
      </c:catAx>
      <c:valAx>
        <c:axId val="3383486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383471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ser>
        <c:dLbls>
          <c:showLegendKey val="0"/>
          <c:showVal val="0"/>
          <c:showCatName val="0"/>
          <c:showSerName val="0"/>
          <c:showPercent val="0"/>
          <c:showBubbleSize val="0"/>
        </c:dLbls>
        <c:gapWidth val="150"/>
        <c:axId val="338373632"/>
        <c:axId val="338387712"/>
      </c:barChart>
      <c:catAx>
        <c:axId val="338373632"/>
        <c:scaling>
          <c:orientation val="minMax"/>
        </c:scaling>
        <c:delete val="0"/>
        <c:axPos val="l"/>
        <c:numFmt formatCode="General" sourceLinked="1"/>
        <c:majorTickMark val="none"/>
        <c:minorTickMark val="none"/>
        <c:tickLblPos val="nextTo"/>
        <c:txPr>
          <a:bodyPr/>
          <a:lstStyle/>
          <a:p>
            <a:pPr>
              <a:defRPr sz="900"/>
            </a:pPr>
            <a:endParaRPr lang="cs-CZ"/>
          </a:p>
        </c:txPr>
        <c:crossAx val="338387712"/>
        <c:crosses val="autoZero"/>
        <c:auto val="1"/>
        <c:lblAlgn val="ctr"/>
        <c:lblOffset val="100"/>
        <c:noMultiLvlLbl val="0"/>
      </c:catAx>
      <c:valAx>
        <c:axId val="3383877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383736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'8.3'!$M$9:$M$24</c:f>
              <c:numCache>
                <c:formatCode>0.0%</c:formatCode>
                <c:ptCount val="16"/>
              </c:numCache>
            </c:numRef>
          </c:cat>
          <c:val>
            <c:numRef>
              <c:f>'8.3'!$M$9:$M$24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'8.3'!$M$26:$M$33</c:f>
              <c:numCache>
                <c:formatCode>#,##0.0</c:formatCode>
                <c:ptCount val="8"/>
              </c:numCache>
            </c:numRef>
          </c:cat>
          <c:val>
            <c:numRef>
              <c:f>'8.3'!$M$26:$M$33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'8.3'!$A$26</c:f>
              <c:strCache>
                <c:ptCount val="1"/>
                <c:pt idx="0">
                  <c:v>Průmysl</c:v>
                </c:pt>
              </c:strCache>
            </c:strRef>
          </c:tx>
          <c:invertIfNegative val="0"/>
          <c:cat>
            <c:strRef>
              <c:f>'8.3'!$B$2:$D$2</c:f>
              <c:strCache>
                <c:ptCount val="3"/>
                <c:pt idx="0">
                  <c:v>Duben</c:v>
                </c:pt>
                <c:pt idx="1">
                  <c:v>Květen</c:v>
                </c:pt>
                <c:pt idx="2">
                  <c:v>Červen</c:v>
                </c:pt>
              </c:strCache>
            </c:strRef>
          </c:cat>
          <c:val>
            <c:numRef>
              <c:f>('8.3'!$B$26,'8.3'!$D$26,'8.3'!$F$26)</c:f>
              <c:numCache>
                <c:formatCode>#,##0.0</c:formatCode>
                <c:ptCount val="3"/>
                <c:pt idx="0">
                  <c:v>19915.332000000002</c:v>
                </c:pt>
                <c:pt idx="1">
                  <c:v>15984.3</c:v>
                </c:pt>
                <c:pt idx="2">
                  <c:v>14384.1</c:v>
                </c:pt>
              </c:numCache>
            </c:numRef>
          </c:val>
        </c:ser>
        <c:ser>
          <c:idx val="1"/>
          <c:order val="1"/>
          <c:tx>
            <c:strRef>
              <c:f>'8.3'!$A$27</c:f>
              <c:strCache>
                <c:ptCount val="1"/>
                <c:pt idx="0">
                  <c:v>Energetika</c:v>
                </c:pt>
              </c:strCache>
            </c:strRef>
          </c:tx>
          <c:invertIfNegative val="0"/>
          <c:cat>
            <c:strRef>
              <c:f>'8.3'!$B$2:$D$2</c:f>
              <c:strCache>
                <c:ptCount val="3"/>
                <c:pt idx="0">
                  <c:v>Duben</c:v>
                </c:pt>
                <c:pt idx="1">
                  <c:v>Květen</c:v>
                </c:pt>
                <c:pt idx="2">
                  <c:v>Červen</c:v>
                </c:pt>
              </c:strCache>
            </c:strRef>
          </c:cat>
          <c:val>
            <c:numRef>
              <c:f>('8.3'!$B$27,'8.3'!$D$27,'8.3'!$F$27)</c:f>
              <c:numCache>
                <c:formatCode>#,##0.0</c:formatCode>
                <c:ptCount val="3"/>
                <c:pt idx="0">
                  <c:v>1987.81</c:v>
                </c:pt>
                <c:pt idx="1">
                  <c:v>389.07</c:v>
                </c:pt>
                <c:pt idx="2">
                  <c:v>251.93</c:v>
                </c:pt>
              </c:numCache>
            </c:numRef>
          </c:val>
        </c:ser>
        <c:ser>
          <c:idx val="2"/>
          <c:order val="2"/>
          <c:tx>
            <c:strRef>
              <c:f>'8.3'!$A$28</c:f>
              <c:strCache>
                <c:ptCount val="1"/>
                <c:pt idx="0">
                  <c:v>Doprava</c:v>
                </c:pt>
              </c:strCache>
            </c:strRef>
          </c:tx>
          <c:invertIfNegative val="0"/>
          <c:cat>
            <c:strRef>
              <c:f>'8.3'!$B$2:$D$2</c:f>
              <c:strCache>
                <c:ptCount val="3"/>
                <c:pt idx="0">
                  <c:v>Duben</c:v>
                </c:pt>
                <c:pt idx="1">
                  <c:v>Květen</c:v>
                </c:pt>
                <c:pt idx="2">
                  <c:v>Červen</c:v>
                </c:pt>
              </c:strCache>
            </c:strRef>
          </c:cat>
          <c:val>
            <c:numRef>
              <c:f>('8.3'!$B$28,'8.3'!$D$28,'8.3'!$F$28)</c:f>
              <c:numCache>
                <c:formatCode>#,##0.0</c:formatCode>
                <c:ptCount val="3"/>
                <c:pt idx="0">
                  <c:v>0</c:v>
                </c:pt>
                <c:pt idx="1">
                  <c:v>0</c:v>
                </c:pt>
                <c:pt idx="2">
                  <c:v>0</c:v>
                </c:pt>
              </c:numCache>
            </c:numRef>
          </c:val>
        </c:ser>
        <c:ser>
          <c:idx val="3"/>
          <c:order val="3"/>
          <c:tx>
            <c:strRef>
              <c:f>'8.3'!$A$29</c:f>
              <c:strCache>
                <c:ptCount val="1"/>
                <c:pt idx="0">
                  <c:v>Stavebnictví</c:v>
                </c:pt>
              </c:strCache>
            </c:strRef>
          </c:tx>
          <c:invertIfNegative val="0"/>
          <c:cat>
            <c:strRef>
              <c:f>'8.3'!$B$2:$D$2</c:f>
              <c:strCache>
                <c:ptCount val="3"/>
                <c:pt idx="0">
                  <c:v>Duben</c:v>
                </c:pt>
                <c:pt idx="1">
                  <c:v>Květen</c:v>
                </c:pt>
                <c:pt idx="2">
                  <c:v>Červen</c:v>
                </c:pt>
              </c:strCache>
            </c:strRef>
          </c:cat>
          <c:val>
            <c:numRef>
              <c:f>('8.3'!$B$29,'8.3'!$D$29,'8.3'!$F$29)</c:f>
              <c:numCache>
                <c:formatCode>#,##0.0</c:formatCode>
                <c:ptCount val="3"/>
                <c:pt idx="0">
                  <c:v>0</c:v>
                </c:pt>
                <c:pt idx="1">
                  <c:v>0</c:v>
                </c:pt>
                <c:pt idx="2">
                  <c:v>0</c:v>
                </c:pt>
              </c:numCache>
            </c:numRef>
          </c:val>
        </c:ser>
        <c:ser>
          <c:idx val="4"/>
          <c:order val="4"/>
          <c:tx>
            <c:strRef>
              <c:f>'8.3'!$A$30</c:f>
              <c:strCache>
                <c:ptCount val="1"/>
                <c:pt idx="0">
                  <c:v>Zemědělství a lesnictví</c:v>
                </c:pt>
              </c:strCache>
            </c:strRef>
          </c:tx>
          <c:invertIfNegative val="0"/>
          <c:cat>
            <c:strRef>
              <c:f>'8.3'!$B$2:$D$2</c:f>
              <c:strCache>
                <c:ptCount val="3"/>
                <c:pt idx="0">
                  <c:v>Duben</c:v>
                </c:pt>
                <c:pt idx="1">
                  <c:v>Květen</c:v>
                </c:pt>
                <c:pt idx="2">
                  <c:v>Červen</c:v>
                </c:pt>
              </c:strCache>
            </c:strRef>
          </c:cat>
          <c:val>
            <c:numRef>
              <c:f>('8.3'!$B$30,'8.3'!$D$30,'8.3'!$F$30)</c:f>
              <c:numCache>
                <c:formatCode>#,##0.0</c:formatCode>
                <c:ptCount val="3"/>
                <c:pt idx="0">
                  <c:v>1329</c:v>
                </c:pt>
                <c:pt idx="1">
                  <c:v>736</c:v>
                </c:pt>
                <c:pt idx="2">
                  <c:v>606</c:v>
                </c:pt>
              </c:numCache>
            </c:numRef>
          </c:val>
        </c:ser>
        <c:ser>
          <c:idx val="5"/>
          <c:order val="5"/>
          <c:tx>
            <c:strRef>
              <c:f>'8.3'!$A$31</c:f>
              <c:strCache>
                <c:ptCount val="1"/>
                <c:pt idx="0">
                  <c:v>Domácnosti</c:v>
                </c:pt>
              </c:strCache>
            </c:strRef>
          </c:tx>
          <c:invertIfNegative val="0"/>
          <c:cat>
            <c:strRef>
              <c:f>'8.3'!$B$2:$D$2</c:f>
              <c:strCache>
                <c:ptCount val="3"/>
                <c:pt idx="0">
                  <c:v>Duben</c:v>
                </c:pt>
                <c:pt idx="1">
                  <c:v>Květen</c:v>
                </c:pt>
                <c:pt idx="2">
                  <c:v>Červen</c:v>
                </c:pt>
              </c:strCache>
            </c:strRef>
          </c:cat>
          <c:val>
            <c:numRef>
              <c:f>('8.3'!$B$31,'8.3'!$D$31,'8.3'!$F$31)</c:f>
              <c:numCache>
                <c:formatCode>#,##0.0</c:formatCode>
                <c:ptCount val="3"/>
                <c:pt idx="0">
                  <c:v>133191.04299999998</c:v>
                </c:pt>
                <c:pt idx="1">
                  <c:v>83145.398000000001</c:v>
                </c:pt>
                <c:pt idx="2">
                  <c:v>73383.075999999986</c:v>
                </c:pt>
              </c:numCache>
            </c:numRef>
          </c:val>
        </c:ser>
        <c:ser>
          <c:idx val="6"/>
          <c:order val="6"/>
          <c:tx>
            <c:strRef>
              <c:f>'8.3'!$A$32</c:f>
              <c:strCache>
                <c:ptCount val="1"/>
                <c:pt idx="0">
                  <c:v>Obchod, služby, školství, zdravotnictví</c:v>
                </c:pt>
              </c:strCache>
            </c:strRef>
          </c:tx>
          <c:invertIfNegative val="0"/>
          <c:cat>
            <c:strRef>
              <c:f>'8.3'!$B$2:$D$2</c:f>
              <c:strCache>
                <c:ptCount val="3"/>
                <c:pt idx="0">
                  <c:v>Duben</c:v>
                </c:pt>
                <c:pt idx="1">
                  <c:v>Květen</c:v>
                </c:pt>
                <c:pt idx="2">
                  <c:v>Červen</c:v>
                </c:pt>
              </c:strCache>
            </c:strRef>
          </c:cat>
          <c:val>
            <c:numRef>
              <c:f>('8.3'!$B$32,'8.3'!$D$32,'8.3'!$F$32)</c:f>
              <c:numCache>
                <c:formatCode>#,##0.0</c:formatCode>
                <c:ptCount val="3"/>
                <c:pt idx="0">
                  <c:v>33654.092999999993</c:v>
                </c:pt>
                <c:pt idx="1">
                  <c:v>17807.200999999997</c:v>
                </c:pt>
                <c:pt idx="2">
                  <c:v>14512.184999999999</c:v>
                </c:pt>
              </c:numCache>
            </c:numRef>
          </c:val>
        </c:ser>
        <c:ser>
          <c:idx val="7"/>
          <c:order val="7"/>
          <c:tx>
            <c:strRef>
              <c:f>'8.3'!$A$33</c:f>
              <c:strCache>
                <c:ptCount val="1"/>
                <c:pt idx="0">
                  <c:v>Ostatní</c:v>
                </c:pt>
              </c:strCache>
            </c:strRef>
          </c:tx>
          <c:invertIfNegative val="0"/>
          <c:cat>
            <c:strRef>
              <c:f>'8.3'!$B$2:$D$2</c:f>
              <c:strCache>
                <c:ptCount val="3"/>
                <c:pt idx="0">
                  <c:v>Duben</c:v>
                </c:pt>
                <c:pt idx="1">
                  <c:v>Květen</c:v>
                </c:pt>
                <c:pt idx="2">
                  <c:v>Červen</c:v>
                </c:pt>
              </c:strCache>
            </c:strRef>
          </c:cat>
          <c:val>
            <c:numRef>
              <c:f>('8.3'!$B$33,'8.3'!$D$33,'8.3'!$F$33)</c:f>
              <c:numCache>
                <c:formatCode>#,##0.0</c:formatCode>
                <c:ptCount val="3"/>
                <c:pt idx="0">
                  <c:v>32676.214</c:v>
                </c:pt>
                <c:pt idx="1">
                  <c:v>12807.866</c:v>
                </c:pt>
                <c:pt idx="2">
                  <c:v>11345.581</c:v>
                </c:pt>
              </c:numCache>
            </c:numRef>
          </c:val>
        </c:ser>
        <c:dLbls>
          <c:showLegendKey val="0"/>
          <c:showVal val="0"/>
          <c:showCatName val="0"/>
          <c:showSerName val="0"/>
          <c:showPercent val="0"/>
          <c:showBubbleSize val="0"/>
        </c:dLbls>
        <c:gapWidth val="150"/>
        <c:overlap val="100"/>
        <c:axId val="338573568"/>
        <c:axId val="338579456"/>
      </c:barChart>
      <c:catAx>
        <c:axId val="338573568"/>
        <c:scaling>
          <c:orientation val="minMax"/>
        </c:scaling>
        <c:delete val="0"/>
        <c:axPos val="b"/>
        <c:numFmt formatCode="General" sourceLinked="1"/>
        <c:majorTickMark val="none"/>
        <c:minorTickMark val="none"/>
        <c:tickLblPos val="nextTo"/>
        <c:txPr>
          <a:bodyPr/>
          <a:lstStyle/>
          <a:p>
            <a:pPr>
              <a:defRPr sz="900"/>
            </a:pPr>
            <a:endParaRPr lang="cs-CZ"/>
          </a:p>
        </c:txPr>
        <c:crossAx val="338579456"/>
        <c:crosses val="autoZero"/>
        <c:auto val="1"/>
        <c:lblAlgn val="ctr"/>
        <c:lblOffset val="100"/>
        <c:noMultiLvlLbl val="0"/>
      </c:catAx>
      <c:valAx>
        <c:axId val="338579456"/>
        <c:scaling>
          <c:orientation val="minMax"/>
          <c:max val="3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38573568"/>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'8.3'!$G$38</c:f>
              <c:strCache>
                <c:ptCount val="1"/>
                <c:pt idx="0">
                  <c:v>dodávkách ČR</c:v>
                </c:pt>
              </c:strCache>
            </c:strRef>
          </c:tx>
          <c:invertIfNegative val="0"/>
          <c:val>
            <c:numRef>
              <c:f>'8.3'!$H$38</c:f>
              <c:numCache>
                <c:formatCode>0.0%</c:formatCode>
                <c:ptCount val="1"/>
                <c:pt idx="0">
                  <c:v>5.5617105018849755E-2</c:v>
                </c:pt>
              </c:numCache>
            </c:numRef>
          </c:val>
        </c:ser>
        <c:ser>
          <c:idx val="1"/>
          <c:order val="1"/>
          <c:tx>
            <c:strRef>
              <c:f>'8.3'!$G$37</c:f>
              <c:strCache>
                <c:ptCount val="1"/>
                <c:pt idx="0">
                  <c:v>výrobě</c:v>
                </c:pt>
              </c:strCache>
            </c:strRef>
          </c:tx>
          <c:invertIfNegative val="0"/>
          <c:val>
            <c:numRef>
              <c:f>'8.3'!$H$37</c:f>
              <c:numCache>
                <c:formatCode>0.0%</c:formatCode>
                <c:ptCount val="1"/>
                <c:pt idx="0">
                  <c:v>3.6996215464513239E-2</c:v>
                </c:pt>
              </c:numCache>
            </c:numRef>
          </c:val>
        </c:ser>
        <c:ser>
          <c:idx val="0"/>
          <c:order val="2"/>
          <c:tx>
            <c:strRef>
              <c:f>'8.3'!$G$36</c:f>
              <c:strCache>
                <c:ptCount val="1"/>
                <c:pt idx="0">
                  <c:v>instalovaném výkonu</c:v>
                </c:pt>
              </c:strCache>
            </c:strRef>
          </c:tx>
          <c:invertIfNegative val="0"/>
          <c:val>
            <c:numRef>
              <c:f>'8.3'!$H$36</c:f>
              <c:numCache>
                <c:formatCode>0.0%</c:formatCode>
                <c:ptCount val="1"/>
                <c:pt idx="0">
                  <c:v>3.3152515875642559E-2</c:v>
                </c:pt>
              </c:numCache>
            </c:numRef>
          </c:val>
        </c:ser>
        <c:dLbls>
          <c:showLegendKey val="0"/>
          <c:showVal val="0"/>
          <c:showCatName val="0"/>
          <c:showSerName val="0"/>
          <c:showPercent val="0"/>
          <c:showBubbleSize val="0"/>
        </c:dLbls>
        <c:gapWidth val="150"/>
        <c:axId val="338621568"/>
        <c:axId val="338623104"/>
      </c:barChart>
      <c:catAx>
        <c:axId val="338621568"/>
        <c:scaling>
          <c:orientation val="minMax"/>
        </c:scaling>
        <c:delete val="1"/>
        <c:axPos val="l"/>
        <c:numFmt formatCode="0.0%" sourceLinked="1"/>
        <c:majorTickMark val="none"/>
        <c:minorTickMark val="none"/>
        <c:tickLblPos val="nextTo"/>
        <c:crossAx val="338623104"/>
        <c:crosses val="autoZero"/>
        <c:auto val="1"/>
        <c:lblAlgn val="ctr"/>
        <c:lblOffset val="100"/>
        <c:noMultiLvlLbl val="0"/>
      </c:catAx>
      <c:valAx>
        <c:axId val="3386231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3862156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'8.3'!$A$9</c:f>
              <c:strCache>
                <c:ptCount val="1"/>
                <c:pt idx="0">
                  <c:v>Biomasa</c:v>
                </c:pt>
              </c:strCache>
            </c:strRef>
          </c:tx>
          <c:invertIfNegative val="0"/>
          <c:cat>
            <c:strRef>
              <c:f>'8.3'!$B$2:$D$2</c:f>
              <c:strCache>
                <c:ptCount val="3"/>
                <c:pt idx="0">
                  <c:v>Duben</c:v>
                </c:pt>
                <c:pt idx="1">
                  <c:v>Květen</c:v>
                </c:pt>
                <c:pt idx="2">
                  <c:v>Červen</c:v>
                </c:pt>
              </c:strCache>
            </c:strRef>
          </c:cat>
          <c:val>
            <c:numRef>
              <c:f>('8.3'!$B$9,'8.3'!$D$9,'8.3'!$F$9)</c:f>
              <c:numCache>
                <c:formatCode>#,##0.0</c:formatCode>
                <c:ptCount val="3"/>
                <c:pt idx="0">
                  <c:v>30507.23</c:v>
                </c:pt>
                <c:pt idx="1">
                  <c:v>21263.9</c:v>
                </c:pt>
                <c:pt idx="2">
                  <c:v>18376.75</c:v>
                </c:pt>
              </c:numCache>
            </c:numRef>
          </c:val>
        </c:ser>
        <c:ser>
          <c:idx val="1"/>
          <c:order val="1"/>
          <c:tx>
            <c:strRef>
              <c:f>'8.3'!$A$10</c:f>
              <c:strCache>
                <c:ptCount val="1"/>
                <c:pt idx="0">
                  <c:v>Bioplyn</c:v>
                </c:pt>
              </c:strCache>
            </c:strRef>
          </c:tx>
          <c:invertIfNegative val="0"/>
          <c:cat>
            <c:strRef>
              <c:f>'8.3'!$B$2:$D$2</c:f>
              <c:strCache>
                <c:ptCount val="3"/>
                <c:pt idx="0">
                  <c:v>Duben</c:v>
                </c:pt>
                <c:pt idx="1">
                  <c:v>Květen</c:v>
                </c:pt>
                <c:pt idx="2">
                  <c:v>Červen</c:v>
                </c:pt>
              </c:strCache>
            </c:strRef>
          </c:cat>
          <c:val>
            <c:numRef>
              <c:f>('8.3'!$B$10,'8.3'!$D$10,'8.3'!$F$10)</c:f>
              <c:numCache>
                <c:formatCode>#,##0.0</c:formatCode>
                <c:ptCount val="3"/>
                <c:pt idx="0">
                  <c:v>4060.9</c:v>
                </c:pt>
                <c:pt idx="1">
                  <c:v>2199.0910000000003</c:v>
                </c:pt>
                <c:pt idx="2">
                  <c:v>3160.2370000000001</c:v>
                </c:pt>
              </c:numCache>
            </c:numRef>
          </c:val>
        </c:ser>
        <c:ser>
          <c:idx val="2"/>
          <c:order val="2"/>
          <c:tx>
            <c:strRef>
              <c:f>'8.3'!$A$11</c:f>
              <c:strCache>
                <c:ptCount val="1"/>
                <c:pt idx="0">
                  <c:v>Černé uhlí</c:v>
                </c:pt>
              </c:strCache>
            </c:strRef>
          </c:tx>
          <c:invertIfNegative val="0"/>
          <c:cat>
            <c:strRef>
              <c:f>'8.3'!$B$2:$D$2</c:f>
              <c:strCache>
                <c:ptCount val="3"/>
                <c:pt idx="0">
                  <c:v>Duben</c:v>
                </c:pt>
                <c:pt idx="1">
                  <c:v>Květen</c:v>
                </c:pt>
                <c:pt idx="2">
                  <c:v>Červen</c:v>
                </c:pt>
              </c:strCache>
            </c:strRef>
          </c:cat>
          <c:val>
            <c:numRef>
              <c:f>('8.3'!$B$11,'8.3'!$D$11,'8.3'!$F$11)</c:f>
              <c:numCache>
                <c:formatCode>#,##0.0</c:formatCode>
                <c:ptCount val="3"/>
                <c:pt idx="0">
                  <c:v>0</c:v>
                </c:pt>
                <c:pt idx="1">
                  <c:v>0</c:v>
                </c:pt>
                <c:pt idx="2">
                  <c:v>0</c:v>
                </c:pt>
              </c:numCache>
            </c:numRef>
          </c:val>
        </c:ser>
        <c:ser>
          <c:idx val="3"/>
          <c:order val="3"/>
          <c:tx>
            <c:strRef>
              <c:f>'8.3'!$A$12</c:f>
              <c:strCache>
                <c:ptCount val="1"/>
                <c:pt idx="0">
                  <c:v>Elektrická energie</c:v>
                </c:pt>
              </c:strCache>
            </c:strRef>
          </c:tx>
          <c:invertIfNegative val="0"/>
          <c:cat>
            <c:strRef>
              <c:f>'8.3'!$B$2:$D$2</c:f>
              <c:strCache>
                <c:ptCount val="3"/>
                <c:pt idx="0">
                  <c:v>Duben</c:v>
                </c:pt>
                <c:pt idx="1">
                  <c:v>Květen</c:v>
                </c:pt>
                <c:pt idx="2">
                  <c:v>Červen</c:v>
                </c:pt>
              </c:strCache>
            </c:strRef>
          </c:cat>
          <c:val>
            <c:numRef>
              <c:f>('8.3'!$B$12,'8.3'!$D$12,'8.3'!$F$12)</c:f>
              <c:numCache>
                <c:formatCode>#,##0.0</c:formatCode>
                <c:ptCount val="3"/>
                <c:pt idx="0">
                  <c:v>438</c:v>
                </c:pt>
                <c:pt idx="1">
                  <c:v>558</c:v>
                </c:pt>
                <c:pt idx="2">
                  <c:v>196</c:v>
                </c:pt>
              </c:numCache>
            </c:numRef>
          </c:val>
        </c:ser>
        <c:ser>
          <c:idx val="4"/>
          <c:order val="4"/>
          <c:tx>
            <c:strRef>
              <c:f>'8.3'!$A$13</c:f>
              <c:strCache>
                <c:ptCount val="1"/>
                <c:pt idx="0">
                  <c:v>Energie prostředí (tepelné čerpadlo)</c:v>
                </c:pt>
              </c:strCache>
            </c:strRef>
          </c:tx>
          <c:invertIfNegative val="0"/>
          <c:cat>
            <c:strRef>
              <c:f>'8.3'!$B$2:$D$2</c:f>
              <c:strCache>
                <c:ptCount val="3"/>
                <c:pt idx="0">
                  <c:v>Duben</c:v>
                </c:pt>
                <c:pt idx="1">
                  <c:v>Květen</c:v>
                </c:pt>
                <c:pt idx="2">
                  <c:v>Červen</c:v>
                </c:pt>
              </c:strCache>
            </c:strRef>
          </c:cat>
          <c:val>
            <c:numRef>
              <c:f>('8.3'!$B$13,'8.3'!$D$13,'8.3'!$F$13)</c:f>
              <c:numCache>
                <c:formatCode>#,##0.0</c:formatCode>
                <c:ptCount val="3"/>
                <c:pt idx="0">
                  <c:v>32</c:v>
                </c:pt>
                <c:pt idx="1">
                  <c:v>13</c:v>
                </c:pt>
                <c:pt idx="2">
                  <c:v>9</c:v>
                </c:pt>
              </c:numCache>
            </c:numRef>
          </c:val>
        </c:ser>
        <c:ser>
          <c:idx val="5"/>
          <c:order val="5"/>
          <c:tx>
            <c:strRef>
              <c:f>'8.3'!$A$14</c:f>
              <c:strCache>
                <c:ptCount val="1"/>
                <c:pt idx="0">
                  <c:v>Energie Slunce (solární kolektor)</c:v>
                </c:pt>
              </c:strCache>
            </c:strRef>
          </c:tx>
          <c:invertIfNegative val="0"/>
          <c:cat>
            <c:strRef>
              <c:f>'8.3'!$B$2:$D$2</c:f>
              <c:strCache>
                <c:ptCount val="3"/>
                <c:pt idx="0">
                  <c:v>Duben</c:v>
                </c:pt>
                <c:pt idx="1">
                  <c:v>Květen</c:v>
                </c:pt>
                <c:pt idx="2">
                  <c:v>Červen</c:v>
                </c:pt>
              </c:strCache>
            </c:strRef>
          </c:cat>
          <c:val>
            <c:numRef>
              <c:f>('8.3'!$B$14,'8.3'!$D$14,'8.3'!$F$14)</c:f>
              <c:numCache>
                <c:formatCode>#,##0.0</c:formatCode>
                <c:ptCount val="3"/>
                <c:pt idx="0">
                  <c:v>25</c:v>
                </c:pt>
                <c:pt idx="1">
                  <c:v>31</c:v>
                </c:pt>
                <c:pt idx="2">
                  <c:v>23</c:v>
                </c:pt>
              </c:numCache>
            </c:numRef>
          </c:val>
        </c:ser>
        <c:ser>
          <c:idx val="6"/>
          <c:order val="6"/>
          <c:tx>
            <c:strRef>
              <c:f>'8.3'!$A$15</c:f>
              <c:strCache>
                <c:ptCount val="1"/>
                <c:pt idx="0">
                  <c:v>Hnědé uhlí</c:v>
                </c:pt>
              </c:strCache>
            </c:strRef>
          </c:tx>
          <c:invertIfNegative val="0"/>
          <c:cat>
            <c:strRef>
              <c:f>'8.3'!$B$2:$D$2</c:f>
              <c:strCache>
                <c:ptCount val="3"/>
                <c:pt idx="0">
                  <c:v>Duben</c:v>
                </c:pt>
                <c:pt idx="1">
                  <c:v>Květen</c:v>
                </c:pt>
                <c:pt idx="2">
                  <c:v>Červen</c:v>
                </c:pt>
              </c:strCache>
            </c:strRef>
          </c:cat>
          <c:val>
            <c:numRef>
              <c:f>('8.3'!$B$15,'8.3'!$D$15,'8.3'!$F$15)</c:f>
              <c:numCache>
                <c:formatCode>#,##0.0</c:formatCode>
                <c:ptCount val="3"/>
                <c:pt idx="0">
                  <c:v>197</c:v>
                </c:pt>
                <c:pt idx="1">
                  <c:v>160</c:v>
                </c:pt>
                <c:pt idx="2">
                  <c:v>148</c:v>
                </c:pt>
              </c:numCache>
            </c:numRef>
          </c:val>
        </c:ser>
        <c:ser>
          <c:idx val="7"/>
          <c:order val="7"/>
          <c:tx>
            <c:strRef>
              <c:f>'8.3'!$A$16</c:f>
              <c:strCache>
                <c:ptCount val="1"/>
                <c:pt idx="0">
                  <c:v>Jaderné palivo</c:v>
                </c:pt>
              </c:strCache>
            </c:strRef>
          </c:tx>
          <c:invertIfNegative val="0"/>
          <c:cat>
            <c:strRef>
              <c:f>'8.3'!$B$2:$D$2</c:f>
              <c:strCache>
                <c:ptCount val="3"/>
                <c:pt idx="0">
                  <c:v>Duben</c:v>
                </c:pt>
                <c:pt idx="1">
                  <c:v>Květen</c:v>
                </c:pt>
                <c:pt idx="2">
                  <c:v>Červen</c:v>
                </c:pt>
              </c:strCache>
            </c:strRef>
          </c:cat>
          <c:val>
            <c:numRef>
              <c:f>('8.3'!$B$16,'8.3'!$D$16,'8.3'!$F$16)</c:f>
              <c:numCache>
                <c:formatCode>#,##0.0</c:formatCode>
                <c:ptCount val="3"/>
                <c:pt idx="0">
                  <c:v>0</c:v>
                </c:pt>
                <c:pt idx="1">
                  <c:v>0</c:v>
                </c:pt>
                <c:pt idx="2">
                  <c:v>0</c:v>
                </c:pt>
              </c:numCache>
            </c:numRef>
          </c:val>
        </c:ser>
        <c:ser>
          <c:idx val="8"/>
          <c:order val="8"/>
          <c:tx>
            <c:strRef>
              <c:f>'8.3'!$A$17</c:f>
              <c:strCache>
                <c:ptCount val="1"/>
                <c:pt idx="0">
                  <c:v>Koks</c:v>
                </c:pt>
              </c:strCache>
            </c:strRef>
          </c:tx>
          <c:invertIfNegative val="0"/>
          <c:cat>
            <c:strRef>
              <c:f>'8.3'!$B$2:$D$2</c:f>
              <c:strCache>
                <c:ptCount val="3"/>
                <c:pt idx="0">
                  <c:v>Duben</c:v>
                </c:pt>
                <c:pt idx="1">
                  <c:v>Květen</c:v>
                </c:pt>
                <c:pt idx="2">
                  <c:v>Červen</c:v>
                </c:pt>
              </c:strCache>
            </c:strRef>
          </c:cat>
          <c:val>
            <c:numRef>
              <c:f>('8.3'!$B$17,'8.3'!$D$17,'8.3'!$F$17)</c:f>
              <c:numCache>
                <c:formatCode>#,##0.0</c:formatCode>
                <c:ptCount val="3"/>
                <c:pt idx="0">
                  <c:v>0</c:v>
                </c:pt>
                <c:pt idx="1">
                  <c:v>0</c:v>
                </c:pt>
                <c:pt idx="2">
                  <c:v>0</c:v>
                </c:pt>
              </c:numCache>
            </c:numRef>
          </c:val>
        </c:ser>
        <c:ser>
          <c:idx val="9"/>
          <c:order val="9"/>
          <c:tx>
            <c:strRef>
              <c:f>'8.3'!$A$18</c:f>
              <c:strCache>
                <c:ptCount val="1"/>
                <c:pt idx="0">
                  <c:v>Odpadní teplo</c:v>
                </c:pt>
              </c:strCache>
            </c:strRef>
          </c:tx>
          <c:invertIfNegative val="0"/>
          <c:cat>
            <c:strRef>
              <c:f>'8.3'!$B$2:$D$2</c:f>
              <c:strCache>
                <c:ptCount val="3"/>
                <c:pt idx="0">
                  <c:v>Duben</c:v>
                </c:pt>
                <c:pt idx="1">
                  <c:v>Květen</c:v>
                </c:pt>
                <c:pt idx="2">
                  <c:v>Červen</c:v>
                </c:pt>
              </c:strCache>
            </c:strRef>
          </c:cat>
          <c:val>
            <c:numRef>
              <c:f>('8.3'!$B$18,'8.3'!$D$18,'8.3'!$F$18)</c:f>
              <c:numCache>
                <c:formatCode>#,##0.0</c:formatCode>
                <c:ptCount val="3"/>
                <c:pt idx="0">
                  <c:v>4327.8900000000003</c:v>
                </c:pt>
                <c:pt idx="1">
                  <c:v>2188.31</c:v>
                </c:pt>
                <c:pt idx="2">
                  <c:v>1835.74</c:v>
                </c:pt>
              </c:numCache>
            </c:numRef>
          </c:val>
        </c:ser>
        <c:ser>
          <c:idx val="10"/>
          <c:order val="10"/>
          <c:tx>
            <c:strRef>
              <c:f>'8.3'!$A$19</c:f>
              <c:strCache>
                <c:ptCount val="1"/>
                <c:pt idx="0">
                  <c:v>Ostatní kapalná paliva</c:v>
                </c:pt>
              </c:strCache>
            </c:strRef>
          </c:tx>
          <c:invertIfNegative val="0"/>
          <c:cat>
            <c:strRef>
              <c:f>'8.3'!$B$2:$D$2</c:f>
              <c:strCache>
                <c:ptCount val="3"/>
                <c:pt idx="0">
                  <c:v>Duben</c:v>
                </c:pt>
                <c:pt idx="1">
                  <c:v>Květen</c:v>
                </c:pt>
                <c:pt idx="2">
                  <c:v>Červen</c:v>
                </c:pt>
              </c:strCache>
            </c:strRef>
          </c:cat>
          <c:val>
            <c:numRef>
              <c:f>('8.3'!$B$19,'8.3'!$D$19,'8.3'!$F$19)</c:f>
              <c:numCache>
                <c:formatCode>#,##0.0</c:formatCode>
                <c:ptCount val="3"/>
                <c:pt idx="0">
                  <c:v>0</c:v>
                </c:pt>
                <c:pt idx="1">
                  <c:v>0</c:v>
                </c:pt>
                <c:pt idx="2">
                  <c:v>0</c:v>
                </c:pt>
              </c:numCache>
            </c:numRef>
          </c:val>
        </c:ser>
        <c:ser>
          <c:idx val="11"/>
          <c:order val="11"/>
          <c:tx>
            <c:strRef>
              <c:f>'8.3'!$A$20</c:f>
              <c:strCache>
                <c:ptCount val="1"/>
                <c:pt idx="0">
                  <c:v>Ostatní pevná paliva</c:v>
                </c:pt>
              </c:strCache>
            </c:strRef>
          </c:tx>
          <c:invertIfNegative val="0"/>
          <c:cat>
            <c:strRef>
              <c:f>'8.3'!$B$2:$D$2</c:f>
              <c:strCache>
                <c:ptCount val="3"/>
                <c:pt idx="0">
                  <c:v>Duben</c:v>
                </c:pt>
                <c:pt idx="1">
                  <c:v>Květen</c:v>
                </c:pt>
                <c:pt idx="2">
                  <c:v>Červen</c:v>
                </c:pt>
              </c:strCache>
            </c:strRef>
          </c:cat>
          <c:val>
            <c:numRef>
              <c:f>('8.3'!$B$20,'8.3'!$D$20,'8.3'!$F$20)</c:f>
              <c:numCache>
                <c:formatCode>#,##0.0</c:formatCode>
                <c:ptCount val="3"/>
                <c:pt idx="0">
                  <c:v>41969</c:v>
                </c:pt>
                <c:pt idx="1">
                  <c:v>116123</c:v>
                </c:pt>
                <c:pt idx="2">
                  <c:v>102046</c:v>
                </c:pt>
              </c:numCache>
            </c:numRef>
          </c:val>
        </c:ser>
        <c:ser>
          <c:idx val="12"/>
          <c:order val="12"/>
          <c:tx>
            <c:strRef>
              <c:f>'8.3'!$A$21</c:f>
              <c:strCache>
                <c:ptCount val="1"/>
                <c:pt idx="0">
                  <c:v>Ostatní plyny</c:v>
                </c:pt>
              </c:strCache>
            </c:strRef>
          </c:tx>
          <c:invertIfNegative val="0"/>
          <c:cat>
            <c:strRef>
              <c:f>'8.3'!$B$2:$D$2</c:f>
              <c:strCache>
                <c:ptCount val="3"/>
                <c:pt idx="0">
                  <c:v>Duben</c:v>
                </c:pt>
                <c:pt idx="1">
                  <c:v>Květen</c:v>
                </c:pt>
                <c:pt idx="2">
                  <c:v>Červen</c:v>
                </c:pt>
              </c:strCache>
            </c:strRef>
          </c:cat>
          <c:val>
            <c:numRef>
              <c:f>('8.3'!$B$21,'8.3'!$D$21,'8.3'!$F$21)</c:f>
              <c:numCache>
                <c:formatCode>#,##0.0</c:formatCode>
                <c:ptCount val="3"/>
                <c:pt idx="0">
                  <c:v>0</c:v>
                </c:pt>
                <c:pt idx="1">
                  <c:v>0</c:v>
                </c:pt>
                <c:pt idx="2">
                  <c:v>0</c:v>
                </c:pt>
              </c:numCache>
            </c:numRef>
          </c:val>
        </c:ser>
        <c:ser>
          <c:idx val="13"/>
          <c:order val="13"/>
          <c:tx>
            <c:strRef>
              <c:f>'8.3'!$A$22</c:f>
              <c:strCache>
                <c:ptCount val="1"/>
                <c:pt idx="0">
                  <c:v>Ostatní</c:v>
                </c:pt>
              </c:strCache>
            </c:strRef>
          </c:tx>
          <c:invertIfNegative val="0"/>
          <c:cat>
            <c:strRef>
              <c:f>'8.3'!$B$2:$D$2</c:f>
              <c:strCache>
                <c:ptCount val="3"/>
                <c:pt idx="0">
                  <c:v>Duben</c:v>
                </c:pt>
                <c:pt idx="1">
                  <c:v>Květen</c:v>
                </c:pt>
                <c:pt idx="2">
                  <c:v>Červen</c:v>
                </c:pt>
              </c:strCache>
            </c:strRef>
          </c:cat>
          <c:val>
            <c:numRef>
              <c:f>('8.3'!$B$22,'8.3'!$D$22,'8.3'!$F$22)</c:f>
              <c:numCache>
                <c:formatCode>#,##0.0</c:formatCode>
                <c:ptCount val="3"/>
                <c:pt idx="0">
                  <c:v>0</c:v>
                </c:pt>
                <c:pt idx="1">
                  <c:v>0</c:v>
                </c:pt>
                <c:pt idx="2">
                  <c:v>0</c:v>
                </c:pt>
              </c:numCache>
            </c:numRef>
          </c:val>
        </c:ser>
        <c:ser>
          <c:idx val="14"/>
          <c:order val="14"/>
          <c:tx>
            <c:strRef>
              <c:f>'8.3'!$A$23</c:f>
              <c:strCache>
                <c:ptCount val="1"/>
                <c:pt idx="0">
                  <c:v>Topné oleje</c:v>
                </c:pt>
              </c:strCache>
            </c:strRef>
          </c:tx>
          <c:invertIfNegative val="0"/>
          <c:cat>
            <c:strRef>
              <c:f>'8.3'!$B$2:$D$2</c:f>
              <c:strCache>
                <c:ptCount val="3"/>
                <c:pt idx="0">
                  <c:v>Duben</c:v>
                </c:pt>
                <c:pt idx="1">
                  <c:v>Květen</c:v>
                </c:pt>
                <c:pt idx="2">
                  <c:v>Červen</c:v>
                </c:pt>
              </c:strCache>
            </c:strRef>
          </c:cat>
          <c:val>
            <c:numRef>
              <c:f>('8.3'!$B$23,'8.3'!$D$23,'8.3'!$F$23)</c:f>
              <c:numCache>
                <c:formatCode>#,##0.0</c:formatCode>
                <c:ptCount val="3"/>
                <c:pt idx="0">
                  <c:v>19.995999999999999</c:v>
                </c:pt>
                <c:pt idx="1">
                  <c:v>0.57899999999999996</c:v>
                </c:pt>
                <c:pt idx="2">
                  <c:v>8.9329999999999998</c:v>
                </c:pt>
              </c:numCache>
            </c:numRef>
          </c:val>
        </c:ser>
        <c:ser>
          <c:idx val="15"/>
          <c:order val="15"/>
          <c:tx>
            <c:strRef>
              <c:f>'8.3'!$A$24</c:f>
              <c:strCache>
                <c:ptCount val="1"/>
                <c:pt idx="0">
                  <c:v>Zemní plyn</c:v>
                </c:pt>
              </c:strCache>
            </c:strRef>
          </c:tx>
          <c:invertIfNegative val="0"/>
          <c:cat>
            <c:strRef>
              <c:f>'8.3'!$B$2:$D$2</c:f>
              <c:strCache>
                <c:ptCount val="3"/>
                <c:pt idx="0">
                  <c:v>Duben</c:v>
                </c:pt>
                <c:pt idx="1">
                  <c:v>Květen</c:v>
                </c:pt>
                <c:pt idx="2">
                  <c:v>Červen</c:v>
                </c:pt>
              </c:strCache>
            </c:strRef>
          </c:cat>
          <c:val>
            <c:numRef>
              <c:f>('8.3'!$B$24,'8.3'!$D$24,'8.3'!$F$24)</c:f>
              <c:numCache>
                <c:formatCode>#,##0.0</c:formatCode>
                <c:ptCount val="3"/>
                <c:pt idx="0">
                  <c:v>197902.75300000006</c:v>
                </c:pt>
                <c:pt idx="1">
                  <c:v>70012.581999999995</c:v>
                </c:pt>
                <c:pt idx="2">
                  <c:v>62368.076000000001</c:v>
                </c:pt>
              </c:numCache>
            </c:numRef>
          </c:val>
        </c:ser>
        <c:dLbls>
          <c:showLegendKey val="0"/>
          <c:showVal val="0"/>
          <c:showCatName val="0"/>
          <c:showSerName val="0"/>
          <c:showPercent val="0"/>
          <c:showBubbleSize val="0"/>
        </c:dLbls>
        <c:gapWidth val="150"/>
        <c:overlap val="100"/>
        <c:axId val="338696832"/>
        <c:axId val="338698624"/>
      </c:barChart>
      <c:catAx>
        <c:axId val="338696832"/>
        <c:scaling>
          <c:orientation val="minMax"/>
        </c:scaling>
        <c:delete val="0"/>
        <c:axPos val="b"/>
        <c:numFmt formatCode="General" sourceLinked="1"/>
        <c:majorTickMark val="none"/>
        <c:minorTickMark val="none"/>
        <c:tickLblPos val="nextTo"/>
        <c:txPr>
          <a:bodyPr/>
          <a:lstStyle/>
          <a:p>
            <a:pPr>
              <a:defRPr sz="900"/>
            </a:pPr>
            <a:endParaRPr lang="cs-CZ"/>
          </a:p>
        </c:txPr>
        <c:crossAx val="338698624"/>
        <c:crosses val="autoZero"/>
        <c:auto val="1"/>
        <c:lblAlgn val="ctr"/>
        <c:lblOffset val="100"/>
        <c:noMultiLvlLbl val="0"/>
      </c:catAx>
      <c:valAx>
        <c:axId val="338698624"/>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38696832"/>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'8.4'!$M$9:$M$24</c:f>
              <c:numCache>
                <c:formatCode>0.0%</c:formatCode>
                <c:ptCount val="16"/>
              </c:numCache>
            </c:numRef>
          </c:cat>
          <c:val>
            <c:numRef>
              <c:f>'8.4'!$M$9:$M$24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'8.4'!$M$26:$M$33</c:f>
              <c:numCache>
                <c:formatCode>#,##0.0</c:formatCode>
                <c:ptCount val="8"/>
              </c:numCache>
            </c:numRef>
          </c:cat>
          <c:val>
            <c:numRef>
              <c:f>'8.4'!$M$26:$M$33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'8.4'!$A$26</c:f>
              <c:strCache>
                <c:ptCount val="1"/>
                <c:pt idx="0">
                  <c:v>Průmysl</c:v>
                </c:pt>
              </c:strCache>
            </c:strRef>
          </c:tx>
          <c:invertIfNegative val="0"/>
          <c:cat>
            <c:strRef>
              <c:f>'8.4'!$B$2:$D$2</c:f>
              <c:strCache>
                <c:ptCount val="3"/>
                <c:pt idx="0">
                  <c:v>Duben</c:v>
                </c:pt>
                <c:pt idx="1">
                  <c:v>Květen</c:v>
                </c:pt>
                <c:pt idx="2">
                  <c:v>Červen</c:v>
                </c:pt>
              </c:strCache>
            </c:strRef>
          </c:cat>
          <c:val>
            <c:numRef>
              <c:f>('8.4'!$B$26,'8.4'!$D$26,'8.4'!$F$26)</c:f>
              <c:numCache>
                <c:formatCode>#,##0.0</c:formatCode>
                <c:ptCount val="3"/>
                <c:pt idx="0">
                  <c:v>12289.216</c:v>
                </c:pt>
                <c:pt idx="1">
                  <c:v>11970.513999999999</c:v>
                </c:pt>
                <c:pt idx="2">
                  <c:v>11533.601999999999</c:v>
                </c:pt>
              </c:numCache>
            </c:numRef>
          </c:val>
        </c:ser>
        <c:ser>
          <c:idx val="1"/>
          <c:order val="1"/>
          <c:tx>
            <c:strRef>
              <c:f>'8.4'!$A$27</c:f>
              <c:strCache>
                <c:ptCount val="1"/>
                <c:pt idx="0">
                  <c:v>Energetika</c:v>
                </c:pt>
              </c:strCache>
            </c:strRef>
          </c:tx>
          <c:invertIfNegative val="0"/>
          <c:cat>
            <c:strRef>
              <c:f>'8.4'!$B$2:$D$2</c:f>
              <c:strCache>
                <c:ptCount val="3"/>
                <c:pt idx="0">
                  <c:v>Duben</c:v>
                </c:pt>
                <c:pt idx="1">
                  <c:v>Květen</c:v>
                </c:pt>
                <c:pt idx="2">
                  <c:v>Červen</c:v>
                </c:pt>
              </c:strCache>
            </c:strRef>
          </c:cat>
          <c:val>
            <c:numRef>
              <c:f>('8.4'!$B$27,'8.4'!$D$27,'8.4'!$F$27)</c:f>
              <c:numCache>
                <c:formatCode>#,##0.0</c:formatCode>
                <c:ptCount val="3"/>
                <c:pt idx="0">
                  <c:v>1621.45</c:v>
                </c:pt>
                <c:pt idx="1">
                  <c:v>2179.63</c:v>
                </c:pt>
                <c:pt idx="2">
                  <c:v>1655.05</c:v>
                </c:pt>
              </c:numCache>
            </c:numRef>
          </c:val>
        </c:ser>
        <c:ser>
          <c:idx val="2"/>
          <c:order val="2"/>
          <c:tx>
            <c:strRef>
              <c:f>'8.4'!$A$28</c:f>
              <c:strCache>
                <c:ptCount val="1"/>
                <c:pt idx="0">
                  <c:v>Doprava</c:v>
                </c:pt>
              </c:strCache>
            </c:strRef>
          </c:tx>
          <c:invertIfNegative val="0"/>
          <c:cat>
            <c:strRef>
              <c:f>'8.4'!$B$2:$D$2</c:f>
              <c:strCache>
                <c:ptCount val="3"/>
                <c:pt idx="0">
                  <c:v>Duben</c:v>
                </c:pt>
                <c:pt idx="1">
                  <c:v>Květen</c:v>
                </c:pt>
                <c:pt idx="2">
                  <c:v>Červen</c:v>
                </c:pt>
              </c:strCache>
            </c:strRef>
          </c:cat>
          <c:val>
            <c:numRef>
              <c:f>('8.4'!$B$28,'8.4'!$D$28,'8.4'!$F$28)</c:f>
              <c:numCache>
                <c:formatCode>#,##0.0</c:formatCode>
                <c:ptCount val="3"/>
                <c:pt idx="0">
                  <c:v>2166.33</c:v>
                </c:pt>
                <c:pt idx="1">
                  <c:v>2223.6750000000002</c:v>
                </c:pt>
                <c:pt idx="2">
                  <c:v>2055.5</c:v>
                </c:pt>
              </c:numCache>
            </c:numRef>
          </c:val>
        </c:ser>
        <c:ser>
          <c:idx val="3"/>
          <c:order val="3"/>
          <c:tx>
            <c:strRef>
              <c:f>'8.4'!$A$29</c:f>
              <c:strCache>
                <c:ptCount val="1"/>
                <c:pt idx="0">
                  <c:v>Stavebnictví</c:v>
                </c:pt>
              </c:strCache>
            </c:strRef>
          </c:tx>
          <c:invertIfNegative val="0"/>
          <c:cat>
            <c:strRef>
              <c:f>'8.4'!$B$2:$D$2</c:f>
              <c:strCache>
                <c:ptCount val="3"/>
                <c:pt idx="0">
                  <c:v>Duben</c:v>
                </c:pt>
                <c:pt idx="1">
                  <c:v>Květen</c:v>
                </c:pt>
                <c:pt idx="2">
                  <c:v>Červen</c:v>
                </c:pt>
              </c:strCache>
            </c:strRef>
          </c:cat>
          <c:val>
            <c:numRef>
              <c:f>('8.4'!$B$29,'8.4'!$D$29,'8.4'!$F$29)</c:f>
              <c:numCache>
                <c:formatCode>#,##0.0</c:formatCode>
                <c:ptCount val="3"/>
                <c:pt idx="0">
                  <c:v>1698.77</c:v>
                </c:pt>
                <c:pt idx="1">
                  <c:v>1666.59</c:v>
                </c:pt>
                <c:pt idx="2">
                  <c:v>1545.73</c:v>
                </c:pt>
              </c:numCache>
            </c:numRef>
          </c:val>
        </c:ser>
        <c:ser>
          <c:idx val="4"/>
          <c:order val="4"/>
          <c:tx>
            <c:strRef>
              <c:f>'8.4'!$A$30</c:f>
              <c:strCache>
                <c:ptCount val="1"/>
                <c:pt idx="0">
                  <c:v>Zemědělství a lesnictví</c:v>
                </c:pt>
              </c:strCache>
            </c:strRef>
          </c:tx>
          <c:invertIfNegative val="0"/>
          <c:cat>
            <c:strRef>
              <c:f>'8.4'!$B$2:$D$2</c:f>
              <c:strCache>
                <c:ptCount val="3"/>
                <c:pt idx="0">
                  <c:v>Duben</c:v>
                </c:pt>
                <c:pt idx="1">
                  <c:v>Květen</c:v>
                </c:pt>
                <c:pt idx="2">
                  <c:v>Červen</c:v>
                </c:pt>
              </c:strCache>
            </c:strRef>
          </c:cat>
          <c:val>
            <c:numRef>
              <c:f>('8.4'!$B$30,'8.4'!$D$30,'8.4'!$F$30)</c:f>
              <c:numCache>
                <c:formatCode>#,##0.0</c:formatCode>
                <c:ptCount val="3"/>
                <c:pt idx="0">
                  <c:v>581.65</c:v>
                </c:pt>
                <c:pt idx="1">
                  <c:v>449.02</c:v>
                </c:pt>
                <c:pt idx="2">
                  <c:v>517.44000000000005</c:v>
                </c:pt>
              </c:numCache>
            </c:numRef>
          </c:val>
        </c:ser>
        <c:ser>
          <c:idx val="5"/>
          <c:order val="5"/>
          <c:tx>
            <c:strRef>
              <c:f>'8.4'!$A$31</c:f>
              <c:strCache>
                <c:ptCount val="1"/>
                <c:pt idx="0">
                  <c:v>Domácnosti</c:v>
                </c:pt>
              </c:strCache>
            </c:strRef>
          </c:tx>
          <c:invertIfNegative val="0"/>
          <c:cat>
            <c:strRef>
              <c:f>'8.4'!$B$2:$D$2</c:f>
              <c:strCache>
                <c:ptCount val="3"/>
                <c:pt idx="0">
                  <c:v>Duben</c:v>
                </c:pt>
                <c:pt idx="1">
                  <c:v>Květen</c:v>
                </c:pt>
                <c:pt idx="2">
                  <c:v>Červen</c:v>
                </c:pt>
              </c:strCache>
            </c:strRef>
          </c:cat>
          <c:val>
            <c:numRef>
              <c:f>('8.4'!$B$31,'8.4'!$D$31,'8.4'!$F$31)</c:f>
              <c:numCache>
                <c:formatCode>#,##0.0</c:formatCode>
                <c:ptCount val="3"/>
                <c:pt idx="0">
                  <c:v>105168.791</c:v>
                </c:pt>
                <c:pt idx="1">
                  <c:v>90039.217000000004</c:v>
                </c:pt>
                <c:pt idx="2">
                  <c:v>78408.202999999994</c:v>
                </c:pt>
              </c:numCache>
            </c:numRef>
          </c:val>
        </c:ser>
        <c:ser>
          <c:idx val="6"/>
          <c:order val="6"/>
          <c:tx>
            <c:strRef>
              <c:f>'8.4'!$A$32</c:f>
              <c:strCache>
                <c:ptCount val="1"/>
                <c:pt idx="0">
                  <c:v>Obchod, služby, školství, zdravotnictví</c:v>
                </c:pt>
              </c:strCache>
            </c:strRef>
          </c:tx>
          <c:invertIfNegative val="0"/>
          <c:cat>
            <c:strRef>
              <c:f>'8.4'!$B$2:$D$2</c:f>
              <c:strCache>
                <c:ptCount val="3"/>
                <c:pt idx="0">
                  <c:v>Duben</c:v>
                </c:pt>
                <c:pt idx="1">
                  <c:v>Květen</c:v>
                </c:pt>
                <c:pt idx="2">
                  <c:v>Červen</c:v>
                </c:pt>
              </c:strCache>
            </c:strRef>
          </c:cat>
          <c:val>
            <c:numRef>
              <c:f>('8.4'!$B$32,'8.4'!$D$32,'8.4'!$F$32)</c:f>
              <c:numCache>
                <c:formatCode>#,##0.0</c:formatCode>
                <c:ptCount val="3"/>
                <c:pt idx="0">
                  <c:v>68528.861999999994</c:v>
                </c:pt>
                <c:pt idx="1">
                  <c:v>60731.053</c:v>
                </c:pt>
                <c:pt idx="2">
                  <c:v>54051.999000000003</c:v>
                </c:pt>
              </c:numCache>
            </c:numRef>
          </c:val>
        </c:ser>
        <c:ser>
          <c:idx val="7"/>
          <c:order val="7"/>
          <c:tx>
            <c:strRef>
              <c:f>'8.4'!$A$33</c:f>
              <c:strCache>
                <c:ptCount val="1"/>
                <c:pt idx="0">
                  <c:v>Ostatní</c:v>
                </c:pt>
              </c:strCache>
            </c:strRef>
          </c:tx>
          <c:invertIfNegative val="0"/>
          <c:cat>
            <c:strRef>
              <c:f>'8.4'!$B$2:$D$2</c:f>
              <c:strCache>
                <c:ptCount val="3"/>
                <c:pt idx="0">
                  <c:v>Duben</c:v>
                </c:pt>
                <c:pt idx="1">
                  <c:v>Květen</c:v>
                </c:pt>
                <c:pt idx="2">
                  <c:v>Červen</c:v>
                </c:pt>
              </c:strCache>
            </c:strRef>
          </c:cat>
          <c:val>
            <c:numRef>
              <c:f>('8.4'!$B$33,'8.4'!$D$33,'8.4'!$F$33)</c:f>
              <c:numCache>
                <c:formatCode>#,##0.0</c:formatCode>
                <c:ptCount val="3"/>
                <c:pt idx="0">
                  <c:v>19045.79</c:v>
                </c:pt>
                <c:pt idx="1">
                  <c:v>20536.259999999998</c:v>
                </c:pt>
                <c:pt idx="2">
                  <c:v>20133.55</c:v>
                </c:pt>
              </c:numCache>
            </c:numRef>
          </c:val>
        </c:ser>
        <c:dLbls>
          <c:showLegendKey val="0"/>
          <c:showVal val="0"/>
          <c:showCatName val="0"/>
          <c:showSerName val="0"/>
          <c:showPercent val="0"/>
          <c:showBubbleSize val="0"/>
        </c:dLbls>
        <c:gapWidth val="150"/>
        <c:overlap val="100"/>
        <c:axId val="275305984"/>
        <c:axId val="275307520"/>
      </c:barChart>
      <c:catAx>
        <c:axId val="275305984"/>
        <c:scaling>
          <c:orientation val="minMax"/>
        </c:scaling>
        <c:delete val="0"/>
        <c:axPos val="b"/>
        <c:numFmt formatCode="General" sourceLinked="1"/>
        <c:majorTickMark val="none"/>
        <c:minorTickMark val="none"/>
        <c:tickLblPos val="nextTo"/>
        <c:txPr>
          <a:bodyPr/>
          <a:lstStyle/>
          <a:p>
            <a:pPr>
              <a:defRPr sz="900"/>
            </a:pPr>
            <a:endParaRPr lang="cs-CZ"/>
          </a:p>
        </c:txPr>
        <c:crossAx val="275307520"/>
        <c:crosses val="autoZero"/>
        <c:auto val="1"/>
        <c:lblAlgn val="ctr"/>
        <c:lblOffset val="100"/>
        <c:noMultiLvlLbl val="0"/>
      </c:catAx>
      <c:valAx>
        <c:axId val="275307520"/>
        <c:scaling>
          <c:orientation val="minMax"/>
          <c:max val="3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75305984"/>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264784128"/>
        <c:axId val="264794112"/>
      </c:barChart>
      <c:catAx>
        <c:axId val="264784128"/>
        <c:scaling>
          <c:orientation val="minMax"/>
        </c:scaling>
        <c:delete val="1"/>
        <c:axPos val="b"/>
        <c:numFmt formatCode="General" sourceLinked="1"/>
        <c:majorTickMark val="out"/>
        <c:minorTickMark val="none"/>
        <c:tickLblPos val="nextTo"/>
        <c:crossAx val="264794112"/>
        <c:crosses val="autoZero"/>
        <c:auto val="1"/>
        <c:lblAlgn val="ctr"/>
        <c:lblOffset val="100"/>
        <c:noMultiLvlLbl val="0"/>
      </c:catAx>
      <c:valAx>
        <c:axId val="264794112"/>
        <c:scaling>
          <c:orientation val="minMax"/>
        </c:scaling>
        <c:delete val="1"/>
        <c:axPos val="l"/>
        <c:numFmt formatCode="General" sourceLinked="1"/>
        <c:majorTickMark val="out"/>
        <c:minorTickMark val="none"/>
        <c:tickLblPos val="nextTo"/>
        <c:crossAx val="2647841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'8.4'!$G$38</c:f>
              <c:strCache>
                <c:ptCount val="1"/>
                <c:pt idx="0">
                  <c:v>dodávkách ČR</c:v>
                </c:pt>
              </c:strCache>
            </c:strRef>
          </c:tx>
          <c:invertIfNegative val="0"/>
          <c:val>
            <c:numRef>
              <c:f>'8.4'!$H$38</c:f>
              <c:numCache>
                <c:formatCode>0.0%</c:formatCode>
                <c:ptCount val="1"/>
                <c:pt idx="0">
                  <c:v>4.4787047997134941E-2</c:v>
                </c:pt>
              </c:numCache>
            </c:numRef>
          </c:val>
        </c:ser>
        <c:ser>
          <c:idx val="1"/>
          <c:order val="1"/>
          <c:tx>
            <c:strRef>
              <c:f>'8.4'!$G$37</c:f>
              <c:strCache>
                <c:ptCount val="1"/>
                <c:pt idx="0">
                  <c:v>výrobě</c:v>
                </c:pt>
              </c:strCache>
            </c:strRef>
          </c:tx>
          <c:invertIfNegative val="0"/>
          <c:val>
            <c:numRef>
              <c:f>'8.4'!$H$37</c:f>
              <c:numCache>
                <c:formatCode>0.0%</c:formatCode>
                <c:ptCount val="1"/>
                <c:pt idx="0">
                  <c:v>0.12952365620053788</c:v>
                </c:pt>
              </c:numCache>
            </c:numRef>
          </c:val>
        </c:ser>
        <c:ser>
          <c:idx val="0"/>
          <c:order val="2"/>
          <c:tx>
            <c:strRef>
              <c:f>'8.4'!$G$36</c:f>
              <c:strCache>
                <c:ptCount val="1"/>
                <c:pt idx="0">
                  <c:v>instalovaném výkonu</c:v>
                </c:pt>
              </c:strCache>
            </c:strRef>
          </c:tx>
          <c:invertIfNegative val="0"/>
          <c:val>
            <c:numRef>
              <c:f>'8.4'!$H$36</c:f>
              <c:numCache>
                <c:formatCode>0.0%</c:formatCode>
                <c:ptCount val="1"/>
                <c:pt idx="0">
                  <c:v>5.2761889659834485E-2</c:v>
                </c:pt>
              </c:numCache>
            </c:numRef>
          </c:val>
        </c:ser>
        <c:dLbls>
          <c:showLegendKey val="0"/>
          <c:showVal val="0"/>
          <c:showCatName val="0"/>
          <c:showSerName val="0"/>
          <c:showPercent val="0"/>
          <c:showBubbleSize val="0"/>
        </c:dLbls>
        <c:gapWidth val="150"/>
        <c:axId val="338743680"/>
        <c:axId val="338745216"/>
      </c:barChart>
      <c:catAx>
        <c:axId val="338743680"/>
        <c:scaling>
          <c:orientation val="minMax"/>
        </c:scaling>
        <c:delete val="1"/>
        <c:axPos val="l"/>
        <c:numFmt formatCode="0.0%" sourceLinked="1"/>
        <c:majorTickMark val="none"/>
        <c:minorTickMark val="none"/>
        <c:tickLblPos val="nextTo"/>
        <c:crossAx val="338745216"/>
        <c:crosses val="autoZero"/>
        <c:auto val="1"/>
        <c:lblAlgn val="ctr"/>
        <c:lblOffset val="100"/>
        <c:noMultiLvlLbl val="0"/>
      </c:catAx>
      <c:valAx>
        <c:axId val="3387452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3874368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'8.4'!$A$9</c:f>
              <c:strCache>
                <c:ptCount val="1"/>
                <c:pt idx="0">
                  <c:v>Biomasa</c:v>
                </c:pt>
              </c:strCache>
            </c:strRef>
          </c:tx>
          <c:invertIfNegative val="0"/>
          <c:cat>
            <c:strRef>
              <c:f>'8.4'!$B$2:$D$2</c:f>
              <c:strCache>
                <c:ptCount val="3"/>
                <c:pt idx="0">
                  <c:v>Duben</c:v>
                </c:pt>
                <c:pt idx="1">
                  <c:v>Květen</c:v>
                </c:pt>
                <c:pt idx="2">
                  <c:v>Červen</c:v>
                </c:pt>
              </c:strCache>
            </c:strRef>
          </c:cat>
          <c:val>
            <c:numRef>
              <c:f>('8.4'!$B$9,'8.4'!$D$9,'8.4'!$F$9)</c:f>
              <c:numCache>
                <c:formatCode>#,##0.0</c:formatCode>
                <c:ptCount val="3"/>
                <c:pt idx="0">
                  <c:v>19642.844000000001</c:v>
                </c:pt>
                <c:pt idx="1">
                  <c:v>19642.36</c:v>
                </c:pt>
                <c:pt idx="2">
                  <c:v>12789.782000000001</c:v>
                </c:pt>
              </c:numCache>
            </c:numRef>
          </c:val>
        </c:ser>
        <c:ser>
          <c:idx val="1"/>
          <c:order val="1"/>
          <c:tx>
            <c:strRef>
              <c:f>'8.4'!$A$10</c:f>
              <c:strCache>
                <c:ptCount val="1"/>
                <c:pt idx="0">
                  <c:v>Bioplyn</c:v>
                </c:pt>
              </c:strCache>
            </c:strRef>
          </c:tx>
          <c:invertIfNegative val="0"/>
          <c:cat>
            <c:strRef>
              <c:f>'8.4'!$B$2:$D$2</c:f>
              <c:strCache>
                <c:ptCount val="3"/>
                <c:pt idx="0">
                  <c:v>Duben</c:v>
                </c:pt>
                <c:pt idx="1">
                  <c:v>Květen</c:v>
                </c:pt>
                <c:pt idx="2">
                  <c:v>Červen</c:v>
                </c:pt>
              </c:strCache>
            </c:strRef>
          </c:cat>
          <c:val>
            <c:numRef>
              <c:f>('8.4'!$B$10,'8.4'!$D$10,'8.4'!$F$10)</c:f>
              <c:numCache>
                <c:formatCode>#,##0.0</c:formatCode>
                <c:ptCount val="3"/>
                <c:pt idx="0">
                  <c:v>654</c:v>
                </c:pt>
                <c:pt idx="1">
                  <c:v>440</c:v>
                </c:pt>
                <c:pt idx="2">
                  <c:v>512</c:v>
                </c:pt>
              </c:numCache>
            </c:numRef>
          </c:val>
        </c:ser>
        <c:ser>
          <c:idx val="2"/>
          <c:order val="2"/>
          <c:tx>
            <c:strRef>
              <c:f>'8.4'!$A$11</c:f>
              <c:strCache>
                <c:ptCount val="1"/>
                <c:pt idx="0">
                  <c:v>Černé uhlí</c:v>
                </c:pt>
              </c:strCache>
            </c:strRef>
          </c:tx>
          <c:invertIfNegative val="0"/>
          <c:cat>
            <c:strRef>
              <c:f>'8.4'!$B$2:$D$2</c:f>
              <c:strCache>
                <c:ptCount val="3"/>
                <c:pt idx="0">
                  <c:v>Duben</c:v>
                </c:pt>
                <c:pt idx="1">
                  <c:v>Květen</c:v>
                </c:pt>
                <c:pt idx="2">
                  <c:v>Červen</c:v>
                </c:pt>
              </c:strCache>
            </c:strRef>
          </c:cat>
          <c:val>
            <c:numRef>
              <c:f>('8.4'!$B$11,'8.4'!$D$11,'8.4'!$F$11)</c:f>
              <c:numCache>
                <c:formatCode>#,##0.0</c:formatCode>
                <c:ptCount val="3"/>
                <c:pt idx="0">
                  <c:v>0</c:v>
                </c:pt>
                <c:pt idx="1">
                  <c:v>0</c:v>
                </c:pt>
                <c:pt idx="2">
                  <c:v>0</c:v>
                </c:pt>
              </c:numCache>
            </c:numRef>
          </c:val>
        </c:ser>
        <c:ser>
          <c:idx val="3"/>
          <c:order val="3"/>
          <c:tx>
            <c:strRef>
              <c:f>'8.4'!$A$12</c:f>
              <c:strCache>
                <c:ptCount val="1"/>
                <c:pt idx="0">
                  <c:v>Elektrická energie</c:v>
                </c:pt>
              </c:strCache>
            </c:strRef>
          </c:tx>
          <c:invertIfNegative val="0"/>
          <c:cat>
            <c:strRef>
              <c:f>'8.4'!$B$2:$D$2</c:f>
              <c:strCache>
                <c:ptCount val="3"/>
                <c:pt idx="0">
                  <c:v>Duben</c:v>
                </c:pt>
                <c:pt idx="1">
                  <c:v>Květen</c:v>
                </c:pt>
                <c:pt idx="2">
                  <c:v>Červen</c:v>
                </c:pt>
              </c:strCache>
            </c:strRef>
          </c:cat>
          <c:val>
            <c:numRef>
              <c:f>('8.4'!$B$12,'8.4'!$D$12,'8.4'!$F$12)</c:f>
              <c:numCache>
                <c:formatCode>#,##0.0</c:formatCode>
                <c:ptCount val="3"/>
                <c:pt idx="0">
                  <c:v>0</c:v>
                </c:pt>
                <c:pt idx="1">
                  <c:v>0</c:v>
                </c:pt>
                <c:pt idx="2">
                  <c:v>5.01</c:v>
                </c:pt>
              </c:numCache>
            </c:numRef>
          </c:val>
        </c:ser>
        <c:ser>
          <c:idx val="4"/>
          <c:order val="4"/>
          <c:tx>
            <c:strRef>
              <c:f>'8.4'!$A$13</c:f>
              <c:strCache>
                <c:ptCount val="1"/>
                <c:pt idx="0">
                  <c:v>Energie prostředí (tepelné čerpadlo)</c:v>
                </c:pt>
              </c:strCache>
            </c:strRef>
          </c:tx>
          <c:invertIfNegative val="0"/>
          <c:cat>
            <c:strRef>
              <c:f>'8.4'!$B$2:$D$2</c:f>
              <c:strCache>
                <c:ptCount val="3"/>
                <c:pt idx="0">
                  <c:v>Duben</c:v>
                </c:pt>
                <c:pt idx="1">
                  <c:v>Květen</c:v>
                </c:pt>
                <c:pt idx="2">
                  <c:v>Červen</c:v>
                </c:pt>
              </c:strCache>
            </c:strRef>
          </c:cat>
          <c:val>
            <c:numRef>
              <c:f>('8.4'!$B$13,'8.4'!$D$13,'8.4'!$F$13)</c:f>
              <c:numCache>
                <c:formatCode>#,##0.0</c:formatCode>
                <c:ptCount val="3"/>
                <c:pt idx="0">
                  <c:v>6</c:v>
                </c:pt>
                <c:pt idx="1">
                  <c:v>438.79</c:v>
                </c:pt>
                <c:pt idx="2">
                  <c:v>364.36</c:v>
                </c:pt>
              </c:numCache>
            </c:numRef>
          </c:val>
        </c:ser>
        <c:ser>
          <c:idx val="5"/>
          <c:order val="5"/>
          <c:tx>
            <c:strRef>
              <c:f>'8.4'!$A$14</c:f>
              <c:strCache>
                <c:ptCount val="1"/>
                <c:pt idx="0">
                  <c:v>Energie Slunce (solární kolektor)</c:v>
                </c:pt>
              </c:strCache>
            </c:strRef>
          </c:tx>
          <c:invertIfNegative val="0"/>
          <c:cat>
            <c:strRef>
              <c:f>'8.4'!$B$2:$D$2</c:f>
              <c:strCache>
                <c:ptCount val="3"/>
                <c:pt idx="0">
                  <c:v>Duben</c:v>
                </c:pt>
                <c:pt idx="1">
                  <c:v>Květen</c:v>
                </c:pt>
                <c:pt idx="2">
                  <c:v>Červen</c:v>
                </c:pt>
              </c:strCache>
            </c:strRef>
          </c:cat>
          <c:val>
            <c:numRef>
              <c:f>('8.4'!$B$14,'8.4'!$D$14,'8.4'!$F$14)</c:f>
              <c:numCache>
                <c:formatCode>#,##0.0</c:formatCode>
                <c:ptCount val="3"/>
                <c:pt idx="0">
                  <c:v>379.96</c:v>
                </c:pt>
                <c:pt idx="1">
                  <c:v>5.54</c:v>
                </c:pt>
                <c:pt idx="2">
                  <c:v>11.71</c:v>
                </c:pt>
              </c:numCache>
            </c:numRef>
          </c:val>
        </c:ser>
        <c:ser>
          <c:idx val="6"/>
          <c:order val="6"/>
          <c:tx>
            <c:strRef>
              <c:f>'8.4'!$A$15</c:f>
              <c:strCache>
                <c:ptCount val="1"/>
                <c:pt idx="0">
                  <c:v>Hnědé uhlí</c:v>
                </c:pt>
              </c:strCache>
            </c:strRef>
          </c:tx>
          <c:invertIfNegative val="0"/>
          <c:cat>
            <c:strRef>
              <c:f>'8.4'!$B$2:$D$2</c:f>
              <c:strCache>
                <c:ptCount val="3"/>
                <c:pt idx="0">
                  <c:v>Duben</c:v>
                </c:pt>
                <c:pt idx="1">
                  <c:v>Květen</c:v>
                </c:pt>
                <c:pt idx="2">
                  <c:v>Červen</c:v>
                </c:pt>
              </c:strCache>
            </c:strRef>
          </c:cat>
          <c:val>
            <c:numRef>
              <c:f>('8.4'!$B$15,'8.4'!$D$15,'8.4'!$F$15)</c:f>
              <c:numCache>
                <c:formatCode>#,##0.0</c:formatCode>
                <c:ptCount val="3"/>
                <c:pt idx="0">
                  <c:v>181961.33000000002</c:v>
                </c:pt>
                <c:pt idx="1">
                  <c:v>110858.64</c:v>
                </c:pt>
                <c:pt idx="2">
                  <c:v>79537.790000000008</c:v>
                </c:pt>
              </c:numCache>
            </c:numRef>
          </c:val>
        </c:ser>
        <c:ser>
          <c:idx val="7"/>
          <c:order val="7"/>
          <c:tx>
            <c:strRef>
              <c:f>'8.4'!$A$16</c:f>
              <c:strCache>
                <c:ptCount val="1"/>
                <c:pt idx="0">
                  <c:v>Jaderné palivo</c:v>
                </c:pt>
              </c:strCache>
            </c:strRef>
          </c:tx>
          <c:invertIfNegative val="0"/>
          <c:cat>
            <c:strRef>
              <c:f>'8.4'!$B$2:$D$2</c:f>
              <c:strCache>
                <c:ptCount val="3"/>
                <c:pt idx="0">
                  <c:v>Duben</c:v>
                </c:pt>
                <c:pt idx="1">
                  <c:v>Květen</c:v>
                </c:pt>
                <c:pt idx="2">
                  <c:v>Červen</c:v>
                </c:pt>
              </c:strCache>
            </c:strRef>
          </c:cat>
          <c:val>
            <c:numRef>
              <c:f>('8.4'!$B$16,'8.4'!$D$16,'8.4'!$F$16)</c:f>
              <c:numCache>
                <c:formatCode>#,##0.0</c:formatCode>
                <c:ptCount val="3"/>
                <c:pt idx="0">
                  <c:v>0</c:v>
                </c:pt>
                <c:pt idx="1">
                  <c:v>0</c:v>
                </c:pt>
                <c:pt idx="2">
                  <c:v>0</c:v>
                </c:pt>
              </c:numCache>
            </c:numRef>
          </c:val>
        </c:ser>
        <c:ser>
          <c:idx val="8"/>
          <c:order val="8"/>
          <c:tx>
            <c:strRef>
              <c:f>'8.4'!$A$17</c:f>
              <c:strCache>
                <c:ptCount val="1"/>
                <c:pt idx="0">
                  <c:v>Koks</c:v>
                </c:pt>
              </c:strCache>
            </c:strRef>
          </c:tx>
          <c:invertIfNegative val="0"/>
          <c:cat>
            <c:strRef>
              <c:f>'8.4'!$B$2:$D$2</c:f>
              <c:strCache>
                <c:ptCount val="3"/>
                <c:pt idx="0">
                  <c:v>Duben</c:v>
                </c:pt>
                <c:pt idx="1">
                  <c:v>Květen</c:v>
                </c:pt>
                <c:pt idx="2">
                  <c:v>Červen</c:v>
                </c:pt>
              </c:strCache>
            </c:strRef>
          </c:cat>
          <c:val>
            <c:numRef>
              <c:f>('8.4'!$B$17,'8.4'!$D$17,'8.4'!$F$17)</c:f>
              <c:numCache>
                <c:formatCode>#,##0.0</c:formatCode>
                <c:ptCount val="3"/>
                <c:pt idx="0">
                  <c:v>0</c:v>
                </c:pt>
                <c:pt idx="1">
                  <c:v>0</c:v>
                </c:pt>
                <c:pt idx="2">
                  <c:v>0</c:v>
                </c:pt>
              </c:numCache>
            </c:numRef>
          </c:val>
        </c:ser>
        <c:ser>
          <c:idx val="9"/>
          <c:order val="9"/>
          <c:tx>
            <c:strRef>
              <c:f>'8.4'!$A$18</c:f>
              <c:strCache>
                <c:ptCount val="1"/>
                <c:pt idx="0">
                  <c:v>Odpadní teplo</c:v>
                </c:pt>
              </c:strCache>
            </c:strRef>
          </c:tx>
          <c:invertIfNegative val="0"/>
          <c:cat>
            <c:strRef>
              <c:f>'8.4'!$B$2:$D$2</c:f>
              <c:strCache>
                <c:ptCount val="3"/>
                <c:pt idx="0">
                  <c:v>Duben</c:v>
                </c:pt>
                <c:pt idx="1">
                  <c:v>Květen</c:v>
                </c:pt>
                <c:pt idx="2">
                  <c:v>Červen</c:v>
                </c:pt>
              </c:strCache>
            </c:strRef>
          </c:cat>
          <c:val>
            <c:numRef>
              <c:f>('8.4'!$B$18,'8.4'!$D$18,'8.4'!$F$18)</c:f>
              <c:numCache>
                <c:formatCode>#,##0.0</c:formatCode>
                <c:ptCount val="3"/>
                <c:pt idx="0">
                  <c:v>0</c:v>
                </c:pt>
                <c:pt idx="1">
                  <c:v>31.94</c:v>
                </c:pt>
                <c:pt idx="2">
                  <c:v>31.88</c:v>
                </c:pt>
              </c:numCache>
            </c:numRef>
          </c:val>
        </c:ser>
        <c:ser>
          <c:idx val="10"/>
          <c:order val="10"/>
          <c:tx>
            <c:strRef>
              <c:f>'8.4'!$A$19</c:f>
              <c:strCache>
                <c:ptCount val="1"/>
                <c:pt idx="0">
                  <c:v>Ostatní kapalná paliva</c:v>
                </c:pt>
              </c:strCache>
            </c:strRef>
          </c:tx>
          <c:invertIfNegative val="0"/>
          <c:cat>
            <c:strRef>
              <c:f>'8.4'!$B$2:$D$2</c:f>
              <c:strCache>
                <c:ptCount val="3"/>
                <c:pt idx="0">
                  <c:v>Duben</c:v>
                </c:pt>
                <c:pt idx="1">
                  <c:v>Květen</c:v>
                </c:pt>
                <c:pt idx="2">
                  <c:v>Červen</c:v>
                </c:pt>
              </c:strCache>
            </c:strRef>
          </c:cat>
          <c:val>
            <c:numRef>
              <c:f>('8.4'!$B$19,'8.4'!$D$19,'8.4'!$F$19)</c:f>
              <c:numCache>
                <c:formatCode>#,##0.0</c:formatCode>
                <c:ptCount val="3"/>
                <c:pt idx="0">
                  <c:v>0</c:v>
                </c:pt>
                <c:pt idx="1">
                  <c:v>0</c:v>
                </c:pt>
                <c:pt idx="2">
                  <c:v>0</c:v>
                </c:pt>
              </c:numCache>
            </c:numRef>
          </c:val>
        </c:ser>
        <c:ser>
          <c:idx val="11"/>
          <c:order val="11"/>
          <c:tx>
            <c:strRef>
              <c:f>'8.4'!$A$20</c:f>
              <c:strCache>
                <c:ptCount val="1"/>
                <c:pt idx="0">
                  <c:v>Ostatní pevná paliva</c:v>
                </c:pt>
              </c:strCache>
            </c:strRef>
          </c:tx>
          <c:invertIfNegative val="0"/>
          <c:cat>
            <c:strRef>
              <c:f>'8.4'!$B$2:$D$2</c:f>
              <c:strCache>
                <c:ptCount val="3"/>
                <c:pt idx="0">
                  <c:v>Duben</c:v>
                </c:pt>
                <c:pt idx="1">
                  <c:v>Květen</c:v>
                </c:pt>
                <c:pt idx="2">
                  <c:v>Červen</c:v>
                </c:pt>
              </c:strCache>
            </c:strRef>
          </c:cat>
          <c:val>
            <c:numRef>
              <c:f>('8.4'!$B$20,'8.4'!$D$20,'8.4'!$F$20)</c:f>
              <c:numCache>
                <c:formatCode>#,##0.0</c:formatCode>
                <c:ptCount val="3"/>
                <c:pt idx="0">
                  <c:v>0</c:v>
                </c:pt>
                <c:pt idx="1">
                  <c:v>0</c:v>
                </c:pt>
                <c:pt idx="2">
                  <c:v>0</c:v>
                </c:pt>
              </c:numCache>
            </c:numRef>
          </c:val>
        </c:ser>
        <c:ser>
          <c:idx val="12"/>
          <c:order val="12"/>
          <c:tx>
            <c:strRef>
              <c:f>'8.4'!$A$21</c:f>
              <c:strCache>
                <c:ptCount val="1"/>
                <c:pt idx="0">
                  <c:v>Ostatní plyny</c:v>
                </c:pt>
              </c:strCache>
            </c:strRef>
          </c:tx>
          <c:invertIfNegative val="0"/>
          <c:cat>
            <c:strRef>
              <c:f>'8.4'!$B$2:$D$2</c:f>
              <c:strCache>
                <c:ptCount val="3"/>
                <c:pt idx="0">
                  <c:v>Duben</c:v>
                </c:pt>
                <c:pt idx="1">
                  <c:v>Květen</c:v>
                </c:pt>
                <c:pt idx="2">
                  <c:v>Červen</c:v>
                </c:pt>
              </c:strCache>
            </c:strRef>
          </c:cat>
          <c:val>
            <c:numRef>
              <c:f>('8.4'!$B$21,'8.4'!$D$21,'8.4'!$F$21)</c:f>
              <c:numCache>
                <c:formatCode>#,##0.0</c:formatCode>
                <c:ptCount val="3"/>
                <c:pt idx="0">
                  <c:v>9390.130000000001</c:v>
                </c:pt>
                <c:pt idx="1">
                  <c:v>28147.760000000002</c:v>
                </c:pt>
                <c:pt idx="2">
                  <c:v>2647.6000000000004</c:v>
                </c:pt>
              </c:numCache>
            </c:numRef>
          </c:val>
        </c:ser>
        <c:ser>
          <c:idx val="13"/>
          <c:order val="13"/>
          <c:tx>
            <c:strRef>
              <c:f>'8.4'!$A$22</c:f>
              <c:strCache>
                <c:ptCount val="1"/>
                <c:pt idx="0">
                  <c:v>Ostatní</c:v>
                </c:pt>
              </c:strCache>
            </c:strRef>
          </c:tx>
          <c:invertIfNegative val="0"/>
          <c:cat>
            <c:strRef>
              <c:f>'8.4'!$B$2:$D$2</c:f>
              <c:strCache>
                <c:ptCount val="3"/>
                <c:pt idx="0">
                  <c:v>Duben</c:v>
                </c:pt>
                <c:pt idx="1">
                  <c:v>Květen</c:v>
                </c:pt>
                <c:pt idx="2">
                  <c:v>Červen</c:v>
                </c:pt>
              </c:strCache>
            </c:strRef>
          </c:cat>
          <c:val>
            <c:numRef>
              <c:f>('8.4'!$B$22,'8.4'!$D$22,'8.4'!$F$22)</c:f>
              <c:numCache>
                <c:formatCode>#,##0.0</c:formatCode>
                <c:ptCount val="3"/>
                <c:pt idx="0">
                  <c:v>0</c:v>
                </c:pt>
                <c:pt idx="1">
                  <c:v>0</c:v>
                </c:pt>
                <c:pt idx="2">
                  <c:v>0</c:v>
                </c:pt>
              </c:numCache>
            </c:numRef>
          </c:val>
        </c:ser>
        <c:ser>
          <c:idx val="14"/>
          <c:order val="14"/>
          <c:tx>
            <c:strRef>
              <c:f>'8.4'!$A$23</c:f>
              <c:strCache>
                <c:ptCount val="1"/>
                <c:pt idx="0">
                  <c:v>Topné oleje</c:v>
                </c:pt>
              </c:strCache>
            </c:strRef>
          </c:tx>
          <c:invertIfNegative val="0"/>
          <c:cat>
            <c:strRef>
              <c:f>'8.4'!$B$2:$D$2</c:f>
              <c:strCache>
                <c:ptCount val="3"/>
                <c:pt idx="0">
                  <c:v>Duben</c:v>
                </c:pt>
                <c:pt idx="1">
                  <c:v>Květen</c:v>
                </c:pt>
                <c:pt idx="2">
                  <c:v>Červen</c:v>
                </c:pt>
              </c:strCache>
            </c:strRef>
          </c:cat>
          <c:val>
            <c:numRef>
              <c:f>('8.4'!$B$23,'8.4'!$D$23,'8.4'!$F$23)</c:f>
              <c:numCache>
                <c:formatCode>#,##0.0</c:formatCode>
                <c:ptCount val="3"/>
                <c:pt idx="0">
                  <c:v>135</c:v>
                </c:pt>
                <c:pt idx="1">
                  <c:v>0</c:v>
                </c:pt>
                <c:pt idx="2">
                  <c:v>0</c:v>
                </c:pt>
              </c:numCache>
            </c:numRef>
          </c:val>
        </c:ser>
        <c:ser>
          <c:idx val="15"/>
          <c:order val="15"/>
          <c:tx>
            <c:strRef>
              <c:f>'8.4'!$A$24</c:f>
              <c:strCache>
                <c:ptCount val="1"/>
                <c:pt idx="0">
                  <c:v>Zemní plyn</c:v>
                </c:pt>
              </c:strCache>
            </c:strRef>
          </c:tx>
          <c:invertIfNegative val="0"/>
          <c:cat>
            <c:strRef>
              <c:f>'8.4'!$B$2:$D$2</c:f>
              <c:strCache>
                <c:ptCount val="3"/>
                <c:pt idx="0">
                  <c:v>Duben</c:v>
                </c:pt>
                <c:pt idx="1">
                  <c:v>Květen</c:v>
                </c:pt>
                <c:pt idx="2">
                  <c:v>Červen</c:v>
                </c:pt>
              </c:strCache>
            </c:strRef>
          </c:cat>
          <c:val>
            <c:numRef>
              <c:f>('8.4'!$B$24,'8.4'!$D$24,'8.4'!$F$24)</c:f>
              <c:numCache>
                <c:formatCode>#,##0.0</c:formatCode>
                <c:ptCount val="3"/>
                <c:pt idx="0">
                  <c:v>42178.026999999995</c:v>
                </c:pt>
                <c:pt idx="1">
                  <c:v>23691.853000000003</c:v>
                </c:pt>
                <c:pt idx="2">
                  <c:v>14244.329000000002</c:v>
                </c:pt>
              </c:numCache>
            </c:numRef>
          </c:val>
        </c:ser>
        <c:dLbls>
          <c:showLegendKey val="0"/>
          <c:showVal val="0"/>
          <c:showCatName val="0"/>
          <c:showSerName val="0"/>
          <c:showPercent val="0"/>
          <c:showBubbleSize val="0"/>
        </c:dLbls>
        <c:gapWidth val="150"/>
        <c:overlap val="100"/>
        <c:axId val="338827136"/>
        <c:axId val="338828672"/>
      </c:barChart>
      <c:catAx>
        <c:axId val="338827136"/>
        <c:scaling>
          <c:orientation val="minMax"/>
        </c:scaling>
        <c:delete val="0"/>
        <c:axPos val="b"/>
        <c:numFmt formatCode="General" sourceLinked="1"/>
        <c:majorTickMark val="none"/>
        <c:minorTickMark val="none"/>
        <c:tickLblPos val="nextTo"/>
        <c:txPr>
          <a:bodyPr/>
          <a:lstStyle/>
          <a:p>
            <a:pPr>
              <a:defRPr sz="900"/>
            </a:pPr>
            <a:endParaRPr lang="cs-CZ"/>
          </a:p>
        </c:txPr>
        <c:crossAx val="338828672"/>
        <c:crosses val="autoZero"/>
        <c:auto val="1"/>
        <c:lblAlgn val="ctr"/>
        <c:lblOffset val="100"/>
        <c:noMultiLvlLbl val="0"/>
      </c:catAx>
      <c:valAx>
        <c:axId val="33882867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3882713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'8.5'!$M$9:$M$24</c:f>
              <c:numCache>
                <c:formatCode>0.0%</c:formatCode>
                <c:ptCount val="16"/>
              </c:numCache>
            </c:numRef>
          </c:cat>
          <c:val>
            <c:numRef>
              <c:f>'8.5'!$M$9:$M$24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'8.5'!$M$26:$M$33</c:f>
              <c:numCache>
                <c:formatCode>#,##0.0</c:formatCode>
                <c:ptCount val="8"/>
              </c:numCache>
            </c:numRef>
          </c:cat>
          <c:val>
            <c:numRef>
              <c:f>'8.5'!$M$26:$M$33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'8.5'!$A$26</c:f>
              <c:strCache>
                <c:ptCount val="1"/>
                <c:pt idx="0">
                  <c:v>Průmysl</c:v>
                </c:pt>
              </c:strCache>
            </c:strRef>
          </c:tx>
          <c:invertIfNegative val="0"/>
          <c:cat>
            <c:strRef>
              <c:f>'8.5'!$B$2:$D$2</c:f>
              <c:strCache>
                <c:ptCount val="3"/>
                <c:pt idx="0">
                  <c:v>Duben</c:v>
                </c:pt>
                <c:pt idx="1">
                  <c:v>Květen</c:v>
                </c:pt>
                <c:pt idx="2">
                  <c:v>Červen</c:v>
                </c:pt>
              </c:strCache>
            </c:strRef>
          </c:cat>
          <c:val>
            <c:numRef>
              <c:f>('8.5'!$B$26,'8.5'!$D$26,'8.5'!$F$26)</c:f>
              <c:numCache>
                <c:formatCode>#,##0.0</c:formatCode>
                <c:ptCount val="3"/>
                <c:pt idx="0">
                  <c:v>3871.5499999999997</c:v>
                </c:pt>
                <c:pt idx="1">
                  <c:v>2183.1799999999998</c:v>
                </c:pt>
                <c:pt idx="2">
                  <c:v>1914.566</c:v>
                </c:pt>
              </c:numCache>
            </c:numRef>
          </c:val>
        </c:ser>
        <c:ser>
          <c:idx val="1"/>
          <c:order val="1"/>
          <c:tx>
            <c:strRef>
              <c:f>'8.5'!$A$27</c:f>
              <c:strCache>
                <c:ptCount val="1"/>
                <c:pt idx="0">
                  <c:v>Energetika</c:v>
                </c:pt>
              </c:strCache>
            </c:strRef>
          </c:tx>
          <c:invertIfNegative val="0"/>
          <c:cat>
            <c:strRef>
              <c:f>'8.5'!$B$2:$D$2</c:f>
              <c:strCache>
                <c:ptCount val="3"/>
                <c:pt idx="0">
                  <c:v>Duben</c:v>
                </c:pt>
                <c:pt idx="1">
                  <c:v>Květen</c:v>
                </c:pt>
                <c:pt idx="2">
                  <c:v>Červen</c:v>
                </c:pt>
              </c:strCache>
            </c:strRef>
          </c:cat>
          <c:val>
            <c:numRef>
              <c:f>('8.5'!$B$27,'8.5'!$D$27,'8.5'!$F$27)</c:f>
              <c:numCache>
                <c:formatCode>#,##0.0</c:formatCode>
                <c:ptCount val="3"/>
                <c:pt idx="0">
                  <c:v>3790.79</c:v>
                </c:pt>
                <c:pt idx="1">
                  <c:v>1851.73</c:v>
                </c:pt>
                <c:pt idx="2">
                  <c:v>1315.37</c:v>
                </c:pt>
              </c:numCache>
            </c:numRef>
          </c:val>
        </c:ser>
        <c:ser>
          <c:idx val="2"/>
          <c:order val="2"/>
          <c:tx>
            <c:strRef>
              <c:f>'8.5'!$A$28</c:f>
              <c:strCache>
                <c:ptCount val="1"/>
                <c:pt idx="0">
                  <c:v>Doprava</c:v>
                </c:pt>
              </c:strCache>
            </c:strRef>
          </c:tx>
          <c:invertIfNegative val="0"/>
          <c:cat>
            <c:strRef>
              <c:f>'8.5'!$B$2:$D$2</c:f>
              <c:strCache>
                <c:ptCount val="3"/>
                <c:pt idx="0">
                  <c:v>Duben</c:v>
                </c:pt>
                <c:pt idx="1">
                  <c:v>Květen</c:v>
                </c:pt>
                <c:pt idx="2">
                  <c:v>Červen</c:v>
                </c:pt>
              </c:strCache>
            </c:strRef>
          </c:cat>
          <c:val>
            <c:numRef>
              <c:f>('8.5'!$B$28,'8.5'!$D$28,'8.5'!$F$28)</c:f>
              <c:numCache>
                <c:formatCode>#,##0.0</c:formatCode>
                <c:ptCount val="3"/>
                <c:pt idx="0">
                  <c:v>121.03</c:v>
                </c:pt>
                <c:pt idx="1">
                  <c:v>18</c:v>
                </c:pt>
                <c:pt idx="2">
                  <c:v>16.45</c:v>
                </c:pt>
              </c:numCache>
            </c:numRef>
          </c:val>
        </c:ser>
        <c:ser>
          <c:idx val="3"/>
          <c:order val="3"/>
          <c:tx>
            <c:strRef>
              <c:f>'8.5'!$A$29</c:f>
              <c:strCache>
                <c:ptCount val="1"/>
                <c:pt idx="0">
                  <c:v>Stavebnictví</c:v>
                </c:pt>
              </c:strCache>
            </c:strRef>
          </c:tx>
          <c:invertIfNegative val="0"/>
          <c:cat>
            <c:strRef>
              <c:f>'8.5'!$B$2:$D$2</c:f>
              <c:strCache>
                <c:ptCount val="3"/>
                <c:pt idx="0">
                  <c:v>Duben</c:v>
                </c:pt>
                <c:pt idx="1">
                  <c:v>Květen</c:v>
                </c:pt>
                <c:pt idx="2">
                  <c:v>Červen</c:v>
                </c:pt>
              </c:strCache>
            </c:strRef>
          </c:cat>
          <c:val>
            <c:numRef>
              <c:f>('8.5'!$B$29,'8.5'!$D$29,'8.5'!$F$29)</c:f>
              <c:numCache>
                <c:formatCode>#,##0.0</c:formatCode>
                <c:ptCount val="3"/>
                <c:pt idx="0">
                  <c:v>115.8</c:v>
                </c:pt>
                <c:pt idx="1">
                  <c:v>27.4</c:v>
                </c:pt>
                <c:pt idx="2">
                  <c:v>22.2</c:v>
                </c:pt>
              </c:numCache>
            </c:numRef>
          </c:val>
        </c:ser>
        <c:ser>
          <c:idx val="4"/>
          <c:order val="4"/>
          <c:tx>
            <c:strRef>
              <c:f>'8.5'!$A$30</c:f>
              <c:strCache>
                <c:ptCount val="1"/>
                <c:pt idx="0">
                  <c:v>Zemědělství a lesnictví</c:v>
                </c:pt>
              </c:strCache>
            </c:strRef>
          </c:tx>
          <c:invertIfNegative val="0"/>
          <c:cat>
            <c:strRef>
              <c:f>'8.5'!$B$2:$D$2</c:f>
              <c:strCache>
                <c:ptCount val="3"/>
                <c:pt idx="0">
                  <c:v>Duben</c:v>
                </c:pt>
                <c:pt idx="1">
                  <c:v>Květen</c:v>
                </c:pt>
                <c:pt idx="2">
                  <c:v>Červen</c:v>
                </c:pt>
              </c:strCache>
            </c:strRef>
          </c:cat>
          <c:val>
            <c:numRef>
              <c:f>('8.5'!$B$30,'8.5'!$D$30,'8.5'!$F$30)</c:f>
              <c:numCache>
                <c:formatCode>#,##0.0</c:formatCode>
                <c:ptCount val="3"/>
                <c:pt idx="0">
                  <c:v>1350.7249999999999</c:v>
                </c:pt>
                <c:pt idx="1">
                  <c:v>914.02299999999991</c:v>
                </c:pt>
                <c:pt idx="2">
                  <c:v>451.1</c:v>
                </c:pt>
              </c:numCache>
            </c:numRef>
          </c:val>
        </c:ser>
        <c:ser>
          <c:idx val="5"/>
          <c:order val="5"/>
          <c:tx>
            <c:strRef>
              <c:f>'8.5'!$A$31</c:f>
              <c:strCache>
                <c:ptCount val="1"/>
                <c:pt idx="0">
                  <c:v>Domácnosti</c:v>
                </c:pt>
              </c:strCache>
            </c:strRef>
          </c:tx>
          <c:invertIfNegative val="0"/>
          <c:cat>
            <c:strRef>
              <c:f>'8.5'!$B$2:$D$2</c:f>
              <c:strCache>
                <c:ptCount val="3"/>
                <c:pt idx="0">
                  <c:v>Duben</c:v>
                </c:pt>
                <c:pt idx="1">
                  <c:v>Květen</c:v>
                </c:pt>
                <c:pt idx="2">
                  <c:v>Červen</c:v>
                </c:pt>
              </c:strCache>
            </c:strRef>
          </c:cat>
          <c:val>
            <c:numRef>
              <c:f>('8.5'!$B$31,'8.5'!$D$31,'8.5'!$F$31)</c:f>
              <c:numCache>
                <c:formatCode>#,##0.0</c:formatCode>
                <c:ptCount val="3"/>
                <c:pt idx="0">
                  <c:v>40382.108000000007</c:v>
                </c:pt>
                <c:pt idx="1">
                  <c:v>19388.530999999999</c:v>
                </c:pt>
                <c:pt idx="2">
                  <c:v>16548.395</c:v>
                </c:pt>
              </c:numCache>
            </c:numRef>
          </c:val>
        </c:ser>
        <c:ser>
          <c:idx val="6"/>
          <c:order val="6"/>
          <c:tx>
            <c:strRef>
              <c:f>'8.5'!$A$32</c:f>
              <c:strCache>
                <c:ptCount val="1"/>
                <c:pt idx="0">
                  <c:v>Obchod, služby, školství, zdravotnictví</c:v>
                </c:pt>
              </c:strCache>
            </c:strRef>
          </c:tx>
          <c:invertIfNegative val="0"/>
          <c:cat>
            <c:strRef>
              <c:f>'8.5'!$B$2:$D$2</c:f>
              <c:strCache>
                <c:ptCount val="3"/>
                <c:pt idx="0">
                  <c:v>Duben</c:v>
                </c:pt>
                <c:pt idx="1">
                  <c:v>Květen</c:v>
                </c:pt>
                <c:pt idx="2">
                  <c:v>Červen</c:v>
                </c:pt>
              </c:strCache>
            </c:strRef>
          </c:cat>
          <c:val>
            <c:numRef>
              <c:f>('8.5'!$B$32,'8.5'!$D$32,'8.5'!$F$32)</c:f>
              <c:numCache>
                <c:formatCode>#,##0.0</c:formatCode>
                <c:ptCount val="3"/>
                <c:pt idx="0">
                  <c:v>12895.881000000001</c:v>
                </c:pt>
                <c:pt idx="1">
                  <c:v>5793.1200000000008</c:v>
                </c:pt>
                <c:pt idx="2">
                  <c:v>4183.1260000000002</c:v>
                </c:pt>
              </c:numCache>
            </c:numRef>
          </c:val>
        </c:ser>
        <c:ser>
          <c:idx val="7"/>
          <c:order val="7"/>
          <c:tx>
            <c:strRef>
              <c:f>'8.5'!$A$33</c:f>
              <c:strCache>
                <c:ptCount val="1"/>
                <c:pt idx="0">
                  <c:v>Ostatní</c:v>
                </c:pt>
              </c:strCache>
            </c:strRef>
          </c:tx>
          <c:invertIfNegative val="0"/>
          <c:cat>
            <c:strRef>
              <c:f>'8.5'!$B$2:$D$2</c:f>
              <c:strCache>
                <c:ptCount val="3"/>
                <c:pt idx="0">
                  <c:v>Duben</c:v>
                </c:pt>
                <c:pt idx="1">
                  <c:v>Květen</c:v>
                </c:pt>
                <c:pt idx="2">
                  <c:v>Červen</c:v>
                </c:pt>
              </c:strCache>
            </c:strRef>
          </c:cat>
          <c:val>
            <c:numRef>
              <c:f>('8.5'!$B$33,'8.5'!$D$33,'8.5'!$F$33)</c:f>
              <c:numCache>
                <c:formatCode>#,##0.0</c:formatCode>
                <c:ptCount val="3"/>
                <c:pt idx="0">
                  <c:v>169.91</c:v>
                </c:pt>
                <c:pt idx="1">
                  <c:v>44.59</c:v>
                </c:pt>
                <c:pt idx="2">
                  <c:v>32</c:v>
                </c:pt>
              </c:numCache>
            </c:numRef>
          </c:val>
        </c:ser>
        <c:dLbls>
          <c:showLegendKey val="0"/>
          <c:showVal val="0"/>
          <c:showCatName val="0"/>
          <c:showSerName val="0"/>
          <c:showPercent val="0"/>
          <c:showBubbleSize val="0"/>
        </c:dLbls>
        <c:gapWidth val="150"/>
        <c:overlap val="100"/>
        <c:axId val="339117184"/>
        <c:axId val="339118720"/>
      </c:barChart>
      <c:catAx>
        <c:axId val="339117184"/>
        <c:scaling>
          <c:orientation val="minMax"/>
        </c:scaling>
        <c:delete val="0"/>
        <c:axPos val="b"/>
        <c:numFmt formatCode="General" sourceLinked="1"/>
        <c:majorTickMark val="none"/>
        <c:minorTickMark val="none"/>
        <c:tickLblPos val="nextTo"/>
        <c:txPr>
          <a:bodyPr/>
          <a:lstStyle/>
          <a:p>
            <a:pPr>
              <a:defRPr sz="900"/>
            </a:pPr>
            <a:endParaRPr lang="cs-CZ"/>
          </a:p>
        </c:txPr>
        <c:crossAx val="339118720"/>
        <c:crosses val="autoZero"/>
        <c:auto val="1"/>
        <c:lblAlgn val="ctr"/>
        <c:lblOffset val="100"/>
        <c:noMultiLvlLbl val="0"/>
      </c:catAx>
      <c:valAx>
        <c:axId val="339118720"/>
        <c:scaling>
          <c:orientation val="minMax"/>
          <c:max val="1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39117184"/>
        <c:crosses val="autoZero"/>
        <c:crossBetween val="between"/>
        <c:majorUnit val="2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'8.5'!$G$38</c:f>
              <c:strCache>
                <c:ptCount val="1"/>
                <c:pt idx="0">
                  <c:v>dodávkách ČR</c:v>
                </c:pt>
              </c:strCache>
            </c:strRef>
          </c:tx>
          <c:invertIfNegative val="0"/>
          <c:val>
            <c:numRef>
              <c:f>'8.5'!$H$38</c:f>
              <c:numCache>
                <c:formatCode>0.0%</c:formatCode>
                <c:ptCount val="1"/>
                <c:pt idx="0">
                  <c:v>1.4185053867491911E-2</c:v>
                </c:pt>
              </c:numCache>
            </c:numRef>
          </c:val>
        </c:ser>
        <c:ser>
          <c:idx val="1"/>
          <c:order val="1"/>
          <c:tx>
            <c:strRef>
              <c:f>'8.5'!$G$37</c:f>
              <c:strCache>
                <c:ptCount val="1"/>
                <c:pt idx="0">
                  <c:v>výrobě</c:v>
                </c:pt>
              </c:strCache>
            </c:strRef>
          </c:tx>
          <c:invertIfNegative val="0"/>
          <c:val>
            <c:numRef>
              <c:f>'8.5'!$H$37</c:f>
              <c:numCache>
                <c:formatCode>0.0%</c:formatCode>
                <c:ptCount val="1"/>
                <c:pt idx="0">
                  <c:v>2.0917263494161707E-2</c:v>
                </c:pt>
              </c:numCache>
            </c:numRef>
          </c:val>
        </c:ser>
        <c:ser>
          <c:idx val="0"/>
          <c:order val="2"/>
          <c:tx>
            <c:strRef>
              <c:f>'8.5'!$G$36</c:f>
              <c:strCache>
                <c:ptCount val="1"/>
                <c:pt idx="0">
                  <c:v>instalovaném výkonu</c:v>
                </c:pt>
              </c:strCache>
            </c:strRef>
          </c:tx>
          <c:invertIfNegative val="0"/>
          <c:val>
            <c:numRef>
              <c:f>'8.5'!$H$36</c:f>
              <c:numCache>
                <c:formatCode>0.0%</c:formatCode>
                <c:ptCount val="1"/>
                <c:pt idx="0">
                  <c:v>0.10521090753105022</c:v>
                </c:pt>
              </c:numCache>
            </c:numRef>
          </c:val>
        </c:ser>
        <c:dLbls>
          <c:showLegendKey val="0"/>
          <c:showVal val="0"/>
          <c:showCatName val="0"/>
          <c:showSerName val="0"/>
          <c:showPercent val="0"/>
          <c:showBubbleSize val="0"/>
        </c:dLbls>
        <c:gapWidth val="150"/>
        <c:axId val="339148800"/>
        <c:axId val="339150336"/>
      </c:barChart>
      <c:catAx>
        <c:axId val="339148800"/>
        <c:scaling>
          <c:orientation val="minMax"/>
        </c:scaling>
        <c:delete val="1"/>
        <c:axPos val="l"/>
        <c:numFmt formatCode="0.0%" sourceLinked="1"/>
        <c:majorTickMark val="none"/>
        <c:minorTickMark val="none"/>
        <c:tickLblPos val="nextTo"/>
        <c:crossAx val="339150336"/>
        <c:crosses val="autoZero"/>
        <c:auto val="1"/>
        <c:lblAlgn val="ctr"/>
        <c:lblOffset val="100"/>
        <c:noMultiLvlLbl val="0"/>
      </c:catAx>
      <c:valAx>
        <c:axId val="3391503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3914880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[G</a:t>
            </a:r>
            <a:r>
              <a:rPr lang="cs-CZ" sz="1000"/>
              <a:t>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'8.5'!$A$9</c:f>
              <c:strCache>
                <c:ptCount val="1"/>
                <c:pt idx="0">
                  <c:v>Biomasa</c:v>
                </c:pt>
              </c:strCache>
            </c:strRef>
          </c:tx>
          <c:invertIfNegative val="0"/>
          <c:cat>
            <c:strRef>
              <c:f>'8.5'!$B$2:$D$2</c:f>
              <c:strCache>
                <c:ptCount val="3"/>
                <c:pt idx="0">
                  <c:v>Duben</c:v>
                </c:pt>
                <c:pt idx="1">
                  <c:v>Květen</c:v>
                </c:pt>
                <c:pt idx="2">
                  <c:v>Červen</c:v>
                </c:pt>
              </c:strCache>
            </c:strRef>
          </c:cat>
          <c:val>
            <c:numRef>
              <c:f>('8.5'!$B$9,'8.5'!$D$9,'8.5'!$F$9)</c:f>
              <c:numCache>
                <c:formatCode>#,##0.0</c:formatCode>
                <c:ptCount val="3"/>
                <c:pt idx="0">
                  <c:v>30253.600000000002</c:v>
                </c:pt>
                <c:pt idx="1">
                  <c:v>12054.39</c:v>
                </c:pt>
                <c:pt idx="2">
                  <c:v>10341.43</c:v>
                </c:pt>
              </c:numCache>
            </c:numRef>
          </c:val>
        </c:ser>
        <c:ser>
          <c:idx val="1"/>
          <c:order val="1"/>
          <c:tx>
            <c:strRef>
              <c:f>'8.5'!$A$10</c:f>
              <c:strCache>
                <c:ptCount val="1"/>
                <c:pt idx="0">
                  <c:v>Bioplyn</c:v>
                </c:pt>
              </c:strCache>
            </c:strRef>
          </c:tx>
          <c:invertIfNegative val="0"/>
          <c:cat>
            <c:strRef>
              <c:f>'8.5'!$B$2:$D$2</c:f>
              <c:strCache>
                <c:ptCount val="3"/>
                <c:pt idx="0">
                  <c:v>Duben</c:v>
                </c:pt>
                <c:pt idx="1">
                  <c:v>Květen</c:v>
                </c:pt>
                <c:pt idx="2">
                  <c:v>Červen</c:v>
                </c:pt>
              </c:strCache>
            </c:strRef>
          </c:cat>
          <c:val>
            <c:numRef>
              <c:f>('8.5'!$B$10,'8.5'!$D$10,'8.5'!$F$10)</c:f>
              <c:numCache>
                <c:formatCode>#,##0.0</c:formatCode>
                <c:ptCount val="3"/>
                <c:pt idx="0">
                  <c:v>6382.7110000000002</c:v>
                </c:pt>
                <c:pt idx="1">
                  <c:v>5261.4930000000004</c:v>
                </c:pt>
                <c:pt idx="2">
                  <c:v>4270.893</c:v>
                </c:pt>
              </c:numCache>
            </c:numRef>
          </c:val>
        </c:ser>
        <c:ser>
          <c:idx val="2"/>
          <c:order val="2"/>
          <c:tx>
            <c:strRef>
              <c:f>'8.5'!$A$11</c:f>
              <c:strCache>
                <c:ptCount val="1"/>
                <c:pt idx="0">
                  <c:v>Černé uhlí</c:v>
                </c:pt>
              </c:strCache>
            </c:strRef>
          </c:tx>
          <c:invertIfNegative val="0"/>
          <c:cat>
            <c:strRef>
              <c:f>'8.5'!$B$2:$D$2</c:f>
              <c:strCache>
                <c:ptCount val="3"/>
                <c:pt idx="0">
                  <c:v>Duben</c:v>
                </c:pt>
                <c:pt idx="1">
                  <c:v>Květen</c:v>
                </c:pt>
                <c:pt idx="2">
                  <c:v>Červen</c:v>
                </c:pt>
              </c:strCache>
            </c:strRef>
          </c:cat>
          <c:val>
            <c:numRef>
              <c:f>('8.5'!$B$11,'8.5'!$D$11,'8.5'!$F$11)</c:f>
              <c:numCache>
                <c:formatCode>#,##0.0</c:formatCode>
                <c:ptCount val="3"/>
                <c:pt idx="0">
                  <c:v>0</c:v>
                </c:pt>
                <c:pt idx="1">
                  <c:v>0</c:v>
                </c:pt>
                <c:pt idx="2">
                  <c:v>0</c:v>
                </c:pt>
              </c:numCache>
            </c:numRef>
          </c:val>
        </c:ser>
        <c:ser>
          <c:idx val="3"/>
          <c:order val="3"/>
          <c:tx>
            <c:strRef>
              <c:f>'8.5'!$A$12</c:f>
              <c:strCache>
                <c:ptCount val="1"/>
                <c:pt idx="0">
                  <c:v>Elektrická energie</c:v>
                </c:pt>
              </c:strCache>
            </c:strRef>
          </c:tx>
          <c:invertIfNegative val="0"/>
          <c:cat>
            <c:strRef>
              <c:f>'8.5'!$B$2:$D$2</c:f>
              <c:strCache>
                <c:ptCount val="3"/>
                <c:pt idx="0">
                  <c:v>Duben</c:v>
                </c:pt>
                <c:pt idx="1">
                  <c:v>Květen</c:v>
                </c:pt>
                <c:pt idx="2">
                  <c:v>Červen</c:v>
                </c:pt>
              </c:strCache>
            </c:strRef>
          </c:cat>
          <c:val>
            <c:numRef>
              <c:f>('8.5'!$B$12,'8.5'!$D$12,'8.5'!$F$12)</c:f>
              <c:numCache>
                <c:formatCode>#,##0.0</c:formatCode>
                <c:ptCount val="3"/>
                <c:pt idx="0">
                  <c:v>14</c:v>
                </c:pt>
                <c:pt idx="1">
                  <c:v>1</c:v>
                </c:pt>
                <c:pt idx="2">
                  <c:v>0</c:v>
                </c:pt>
              </c:numCache>
            </c:numRef>
          </c:val>
        </c:ser>
        <c:ser>
          <c:idx val="4"/>
          <c:order val="4"/>
          <c:tx>
            <c:strRef>
              <c:f>'8.5'!$A$13</c:f>
              <c:strCache>
                <c:ptCount val="1"/>
                <c:pt idx="0">
                  <c:v>Energie prostředí (tepelné čerpadlo)</c:v>
                </c:pt>
              </c:strCache>
            </c:strRef>
          </c:tx>
          <c:invertIfNegative val="0"/>
          <c:cat>
            <c:strRef>
              <c:f>'8.5'!$B$2:$D$2</c:f>
              <c:strCache>
                <c:ptCount val="3"/>
                <c:pt idx="0">
                  <c:v>Duben</c:v>
                </c:pt>
                <c:pt idx="1">
                  <c:v>Květen</c:v>
                </c:pt>
                <c:pt idx="2">
                  <c:v>Červen</c:v>
                </c:pt>
              </c:strCache>
            </c:strRef>
          </c:cat>
          <c:val>
            <c:numRef>
              <c:f>('8.5'!$B$13,'8.5'!$D$13,'8.5'!$F$13)</c:f>
              <c:numCache>
                <c:formatCode>#,##0.0</c:formatCode>
                <c:ptCount val="3"/>
                <c:pt idx="0">
                  <c:v>0</c:v>
                </c:pt>
                <c:pt idx="1">
                  <c:v>0</c:v>
                </c:pt>
                <c:pt idx="2">
                  <c:v>0</c:v>
                </c:pt>
              </c:numCache>
            </c:numRef>
          </c:val>
        </c:ser>
        <c:ser>
          <c:idx val="5"/>
          <c:order val="5"/>
          <c:tx>
            <c:strRef>
              <c:f>'8.5'!$A$14</c:f>
              <c:strCache>
                <c:ptCount val="1"/>
                <c:pt idx="0">
                  <c:v>Energie Slunce (solární kolektor)</c:v>
                </c:pt>
              </c:strCache>
            </c:strRef>
          </c:tx>
          <c:invertIfNegative val="0"/>
          <c:cat>
            <c:strRef>
              <c:f>'8.5'!$B$2:$D$2</c:f>
              <c:strCache>
                <c:ptCount val="3"/>
                <c:pt idx="0">
                  <c:v>Duben</c:v>
                </c:pt>
                <c:pt idx="1">
                  <c:v>Květen</c:v>
                </c:pt>
                <c:pt idx="2">
                  <c:v>Červen</c:v>
                </c:pt>
              </c:strCache>
            </c:strRef>
          </c:cat>
          <c:val>
            <c:numRef>
              <c:f>('8.5'!$B$14,'8.5'!$D$14,'8.5'!$F$14)</c:f>
              <c:numCache>
                <c:formatCode>#,##0.0</c:formatCode>
                <c:ptCount val="3"/>
                <c:pt idx="0">
                  <c:v>24</c:v>
                </c:pt>
                <c:pt idx="1">
                  <c:v>26.9</c:v>
                </c:pt>
                <c:pt idx="2">
                  <c:v>21.7</c:v>
                </c:pt>
              </c:numCache>
            </c:numRef>
          </c:val>
        </c:ser>
        <c:ser>
          <c:idx val="6"/>
          <c:order val="6"/>
          <c:tx>
            <c:strRef>
              <c:f>'8.5'!$A$15</c:f>
              <c:strCache>
                <c:ptCount val="1"/>
                <c:pt idx="0">
                  <c:v>Hnědé uhlí</c:v>
                </c:pt>
              </c:strCache>
            </c:strRef>
          </c:tx>
          <c:invertIfNegative val="0"/>
          <c:cat>
            <c:strRef>
              <c:f>'8.5'!$B$2:$D$2</c:f>
              <c:strCache>
                <c:ptCount val="3"/>
                <c:pt idx="0">
                  <c:v>Duben</c:v>
                </c:pt>
                <c:pt idx="1">
                  <c:v>Květen</c:v>
                </c:pt>
                <c:pt idx="2">
                  <c:v>Červen</c:v>
                </c:pt>
              </c:strCache>
            </c:strRef>
          </c:cat>
          <c:val>
            <c:numRef>
              <c:f>('8.5'!$B$15,'8.5'!$D$15,'8.5'!$F$15)</c:f>
              <c:numCache>
                <c:formatCode>#,##0.0</c:formatCode>
                <c:ptCount val="3"/>
                <c:pt idx="0">
                  <c:v>13735.888000000001</c:v>
                </c:pt>
                <c:pt idx="1">
                  <c:v>5917.9629999999997</c:v>
                </c:pt>
                <c:pt idx="2">
                  <c:v>515</c:v>
                </c:pt>
              </c:numCache>
            </c:numRef>
          </c:val>
        </c:ser>
        <c:ser>
          <c:idx val="7"/>
          <c:order val="7"/>
          <c:tx>
            <c:strRef>
              <c:f>'8.5'!$A$16</c:f>
              <c:strCache>
                <c:ptCount val="1"/>
                <c:pt idx="0">
                  <c:v>Jaderné palivo</c:v>
                </c:pt>
              </c:strCache>
            </c:strRef>
          </c:tx>
          <c:invertIfNegative val="0"/>
          <c:cat>
            <c:strRef>
              <c:f>'8.5'!$B$2:$D$2</c:f>
              <c:strCache>
                <c:ptCount val="3"/>
                <c:pt idx="0">
                  <c:v>Duben</c:v>
                </c:pt>
                <c:pt idx="1">
                  <c:v>Květen</c:v>
                </c:pt>
                <c:pt idx="2">
                  <c:v>Červen</c:v>
                </c:pt>
              </c:strCache>
            </c:strRef>
          </c:cat>
          <c:val>
            <c:numRef>
              <c:f>('8.5'!$B$16,'8.5'!$D$16,'8.5'!$F$16)</c:f>
              <c:numCache>
                <c:formatCode>#,##0.0</c:formatCode>
                <c:ptCount val="3"/>
                <c:pt idx="0">
                  <c:v>3790.79</c:v>
                </c:pt>
                <c:pt idx="1">
                  <c:v>1851.73</c:v>
                </c:pt>
                <c:pt idx="2">
                  <c:v>1315.37</c:v>
                </c:pt>
              </c:numCache>
            </c:numRef>
          </c:val>
        </c:ser>
        <c:ser>
          <c:idx val="8"/>
          <c:order val="8"/>
          <c:tx>
            <c:strRef>
              <c:f>'8.5'!$A$17</c:f>
              <c:strCache>
                <c:ptCount val="1"/>
                <c:pt idx="0">
                  <c:v>Koks</c:v>
                </c:pt>
              </c:strCache>
            </c:strRef>
          </c:tx>
          <c:invertIfNegative val="0"/>
          <c:cat>
            <c:strRef>
              <c:f>'8.5'!$B$2:$D$2</c:f>
              <c:strCache>
                <c:ptCount val="3"/>
                <c:pt idx="0">
                  <c:v>Duben</c:v>
                </c:pt>
                <c:pt idx="1">
                  <c:v>Květen</c:v>
                </c:pt>
                <c:pt idx="2">
                  <c:v>Červen</c:v>
                </c:pt>
              </c:strCache>
            </c:strRef>
          </c:cat>
          <c:val>
            <c:numRef>
              <c:f>('8.5'!$B$17,'8.5'!$D$17,'8.5'!$F$17)</c:f>
              <c:numCache>
                <c:formatCode>#,##0.0</c:formatCode>
                <c:ptCount val="3"/>
                <c:pt idx="0">
                  <c:v>0</c:v>
                </c:pt>
                <c:pt idx="1">
                  <c:v>0</c:v>
                </c:pt>
                <c:pt idx="2">
                  <c:v>0</c:v>
                </c:pt>
              </c:numCache>
            </c:numRef>
          </c:val>
        </c:ser>
        <c:ser>
          <c:idx val="9"/>
          <c:order val="9"/>
          <c:tx>
            <c:strRef>
              <c:f>'8.5'!$A$18</c:f>
              <c:strCache>
                <c:ptCount val="1"/>
                <c:pt idx="0">
                  <c:v>Odpadní teplo</c:v>
                </c:pt>
              </c:strCache>
            </c:strRef>
          </c:tx>
          <c:invertIfNegative val="0"/>
          <c:cat>
            <c:strRef>
              <c:f>'8.5'!$B$2:$D$2</c:f>
              <c:strCache>
                <c:ptCount val="3"/>
                <c:pt idx="0">
                  <c:v>Duben</c:v>
                </c:pt>
                <c:pt idx="1">
                  <c:v>Květen</c:v>
                </c:pt>
                <c:pt idx="2">
                  <c:v>Červen</c:v>
                </c:pt>
              </c:strCache>
            </c:strRef>
          </c:cat>
          <c:val>
            <c:numRef>
              <c:f>('8.5'!$B$18,'8.5'!$D$18,'8.5'!$F$18)</c:f>
              <c:numCache>
                <c:formatCode>#,##0.0</c:formatCode>
                <c:ptCount val="3"/>
                <c:pt idx="0">
                  <c:v>2420.0129999999999</c:v>
                </c:pt>
                <c:pt idx="1">
                  <c:v>1595.604</c:v>
                </c:pt>
                <c:pt idx="2">
                  <c:v>3245.3009999999999</c:v>
                </c:pt>
              </c:numCache>
            </c:numRef>
          </c:val>
        </c:ser>
        <c:ser>
          <c:idx val="10"/>
          <c:order val="10"/>
          <c:tx>
            <c:strRef>
              <c:f>'8.5'!$A$19</c:f>
              <c:strCache>
                <c:ptCount val="1"/>
                <c:pt idx="0">
                  <c:v>Ostatní kapalná paliva</c:v>
                </c:pt>
              </c:strCache>
            </c:strRef>
          </c:tx>
          <c:invertIfNegative val="0"/>
          <c:cat>
            <c:strRef>
              <c:f>'8.5'!$B$2:$D$2</c:f>
              <c:strCache>
                <c:ptCount val="3"/>
                <c:pt idx="0">
                  <c:v>Duben</c:v>
                </c:pt>
                <c:pt idx="1">
                  <c:v>Květen</c:v>
                </c:pt>
                <c:pt idx="2">
                  <c:v>Červen</c:v>
                </c:pt>
              </c:strCache>
            </c:strRef>
          </c:cat>
          <c:val>
            <c:numRef>
              <c:f>('8.5'!$B$19,'8.5'!$D$19,'8.5'!$F$19)</c:f>
              <c:numCache>
                <c:formatCode>#,##0.0</c:formatCode>
                <c:ptCount val="3"/>
                <c:pt idx="0">
                  <c:v>0</c:v>
                </c:pt>
                <c:pt idx="1">
                  <c:v>0</c:v>
                </c:pt>
                <c:pt idx="2">
                  <c:v>0</c:v>
                </c:pt>
              </c:numCache>
            </c:numRef>
          </c:val>
        </c:ser>
        <c:ser>
          <c:idx val="11"/>
          <c:order val="11"/>
          <c:tx>
            <c:strRef>
              <c:f>'8.5'!$A$20</c:f>
              <c:strCache>
                <c:ptCount val="1"/>
                <c:pt idx="0">
                  <c:v>Ostatní pevná paliva</c:v>
                </c:pt>
              </c:strCache>
            </c:strRef>
          </c:tx>
          <c:invertIfNegative val="0"/>
          <c:cat>
            <c:strRef>
              <c:f>'8.5'!$B$2:$D$2</c:f>
              <c:strCache>
                <c:ptCount val="3"/>
                <c:pt idx="0">
                  <c:v>Duben</c:v>
                </c:pt>
                <c:pt idx="1">
                  <c:v>Květen</c:v>
                </c:pt>
                <c:pt idx="2">
                  <c:v>Červen</c:v>
                </c:pt>
              </c:strCache>
            </c:strRef>
          </c:cat>
          <c:val>
            <c:numRef>
              <c:f>('8.5'!$B$20,'8.5'!$D$20,'8.5'!$F$20)</c:f>
              <c:numCache>
                <c:formatCode>#,##0.0</c:formatCode>
                <c:ptCount val="3"/>
                <c:pt idx="0">
                  <c:v>140</c:v>
                </c:pt>
                <c:pt idx="1">
                  <c:v>122</c:v>
                </c:pt>
                <c:pt idx="2">
                  <c:v>133</c:v>
                </c:pt>
              </c:numCache>
            </c:numRef>
          </c:val>
        </c:ser>
        <c:ser>
          <c:idx val="12"/>
          <c:order val="12"/>
          <c:tx>
            <c:strRef>
              <c:f>'8.5'!$A$21</c:f>
              <c:strCache>
                <c:ptCount val="1"/>
                <c:pt idx="0">
                  <c:v>Ostatní plyny</c:v>
                </c:pt>
              </c:strCache>
            </c:strRef>
          </c:tx>
          <c:invertIfNegative val="0"/>
          <c:cat>
            <c:strRef>
              <c:f>'8.5'!$B$2:$D$2</c:f>
              <c:strCache>
                <c:ptCount val="3"/>
                <c:pt idx="0">
                  <c:v>Duben</c:v>
                </c:pt>
                <c:pt idx="1">
                  <c:v>Květen</c:v>
                </c:pt>
                <c:pt idx="2">
                  <c:v>Červen</c:v>
                </c:pt>
              </c:strCache>
            </c:strRef>
          </c:cat>
          <c:val>
            <c:numRef>
              <c:f>('8.5'!$B$21,'8.5'!$D$21,'8.5'!$F$21)</c:f>
              <c:numCache>
                <c:formatCode>#,##0.0</c:formatCode>
                <c:ptCount val="3"/>
                <c:pt idx="0">
                  <c:v>0</c:v>
                </c:pt>
                <c:pt idx="1">
                  <c:v>0</c:v>
                </c:pt>
                <c:pt idx="2">
                  <c:v>0</c:v>
                </c:pt>
              </c:numCache>
            </c:numRef>
          </c:val>
        </c:ser>
        <c:ser>
          <c:idx val="13"/>
          <c:order val="13"/>
          <c:tx>
            <c:strRef>
              <c:f>'8.5'!$A$22</c:f>
              <c:strCache>
                <c:ptCount val="1"/>
                <c:pt idx="0">
                  <c:v>Ostatní</c:v>
                </c:pt>
              </c:strCache>
            </c:strRef>
          </c:tx>
          <c:invertIfNegative val="0"/>
          <c:cat>
            <c:strRef>
              <c:f>'8.5'!$B$2:$D$2</c:f>
              <c:strCache>
                <c:ptCount val="3"/>
                <c:pt idx="0">
                  <c:v>Duben</c:v>
                </c:pt>
                <c:pt idx="1">
                  <c:v>Květen</c:v>
                </c:pt>
                <c:pt idx="2">
                  <c:v>Červen</c:v>
                </c:pt>
              </c:strCache>
            </c:strRef>
          </c:cat>
          <c:val>
            <c:numRef>
              <c:f>('8.5'!$B$22,'8.5'!$D$22,'8.5'!$F$22)</c:f>
              <c:numCache>
                <c:formatCode>#,##0.0</c:formatCode>
                <c:ptCount val="3"/>
                <c:pt idx="0">
                  <c:v>0</c:v>
                </c:pt>
                <c:pt idx="1">
                  <c:v>0</c:v>
                </c:pt>
                <c:pt idx="2">
                  <c:v>0</c:v>
                </c:pt>
              </c:numCache>
            </c:numRef>
          </c:val>
        </c:ser>
        <c:ser>
          <c:idx val="14"/>
          <c:order val="14"/>
          <c:tx>
            <c:strRef>
              <c:f>'8.5'!$A$23</c:f>
              <c:strCache>
                <c:ptCount val="1"/>
                <c:pt idx="0">
                  <c:v>Topné oleje</c:v>
                </c:pt>
              </c:strCache>
            </c:strRef>
          </c:tx>
          <c:invertIfNegative val="0"/>
          <c:cat>
            <c:strRef>
              <c:f>'8.5'!$B$2:$D$2</c:f>
              <c:strCache>
                <c:ptCount val="3"/>
                <c:pt idx="0">
                  <c:v>Duben</c:v>
                </c:pt>
                <c:pt idx="1">
                  <c:v>Květen</c:v>
                </c:pt>
                <c:pt idx="2">
                  <c:v>Červen</c:v>
                </c:pt>
              </c:strCache>
            </c:strRef>
          </c:cat>
          <c:val>
            <c:numRef>
              <c:f>('8.5'!$B$23,'8.5'!$D$23,'8.5'!$F$23)</c:f>
              <c:numCache>
                <c:formatCode>#,##0.0</c:formatCode>
                <c:ptCount val="3"/>
                <c:pt idx="0">
                  <c:v>6</c:v>
                </c:pt>
                <c:pt idx="1">
                  <c:v>378</c:v>
                </c:pt>
                <c:pt idx="2">
                  <c:v>1308</c:v>
                </c:pt>
              </c:numCache>
            </c:numRef>
          </c:val>
        </c:ser>
        <c:ser>
          <c:idx val="15"/>
          <c:order val="15"/>
          <c:tx>
            <c:strRef>
              <c:f>'8.5'!$A$24</c:f>
              <c:strCache>
                <c:ptCount val="1"/>
                <c:pt idx="0">
                  <c:v>Zemní plyn</c:v>
                </c:pt>
              </c:strCache>
            </c:strRef>
          </c:tx>
          <c:invertIfNegative val="0"/>
          <c:cat>
            <c:strRef>
              <c:f>'8.5'!$B$2:$D$2</c:f>
              <c:strCache>
                <c:ptCount val="3"/>
                <c:pt idx="0">
                  <c:v>Duben</c:v>
                </c:pt>
                <c:pt idx="1">
                  <c:v>Květen</c:v>
                </c:pt>
                <c:pt idx="2">
                  <c:v>Červen</c:v>
                </c:pt>
              </c:strCache>
            </c:strRef>
          </c:cat>
          <c:val>
            <c:numRef>
              <c:f>('8.5'!$B$24,'8.5'!$D$24,'8.5'!$F$24)</c:f>
              <c:numCache>
                <c:formatCode>#,##0.0</c:formatCode>
                <c:ptCount val="3"/>
                <c:pt idx="0">
                  <c:v>30033.361999999994</c:v>
                </c:pt>
                <c:pt idx="1">
                  <c:v>19670.305</c:v>
                </c:pt>
                <c:pt idx="2">
                  <c:v>18653.727999999999</c:v>
                </c:pt>
              </c:numCache>
            </c:numRef>
          </c:val>
        </c:ser>
        <c:dLbls>
          <c:showLegendKey val="0"/>
          <c:showVal val="0"/>
          <c:showCatName val="0"/>
          <c:showSerName val="0"/>
          <c:showPercent val="0"/>
          <c:showBubbleSize val="0"/>
        </c:dLbls>
        <c:gapWidth val="150"/>
        <c:overlap val="100"/>
        <c:axId val="340604416"/>
        <c:axId val="340605952"/>
      </c:barChart>
      <c:catAx>
        <c:axId val="340604416"/>
        <c:scaling>
          <c:orientation val="minMax"/>
        </c:scaling>
        <c:delete val="0"/>
        <c:axPos val="b"/>
        <c:numFmt formatCode="General" sourceLinked="1"/>
        <c:majorTickMark val="none"/>
        <c:minorTickMark val="none"/>
        <c:tickLblPos val="nextTo"/>
        <c:txPr>
          <a:bodyPr/>
          <a:lstStyle/>
          <a:p>
            <a:pPr>
              <a:defRPr sz="900"/>
            </a:pPr>
            <a:endParaRPr lang="cs-CZ"/>
          </a:p>
        </c:txPr>
        <c:crossAx val="340605952"/>
        <c:crosses val="autoZero"/>
        <c:auto val="1"/>
        <c:lblAlgn val="ctr"/>
        <c:lblOffset val="100"/>
        <c:noMultiLvlLbl val="0"/>
      </c:catAx>
      <c:valAx>
        <c:axId val="34060595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060441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'8.6'!$M$9:$M$24</c:f>
              <c:numCache>
                <c:formatCode>0.0%</c:formatCode>
                <c:ptCount val="16"/>
              </c:numCache>
            </c:numRef>
          </c:cat>
          <c:val>
            <c:numRef>
              <c:f>'8.6'!$M$9:$M$24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'8.6'!$M$26:$M$33</c:f>
              <c:numCache>
                <c:formatCode>#,##0.0</c:formatCode>
                <c:ptCount val="8"/>
              </c:numCache>
            </c:numRef>
          </c:cat>
          <c:val>
            <c:numRef>
              <c:f>'8.6'!$M$26:$M$33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'8.6'!$A$26</c:f>
              <c:strCache>
                <c:ptCount val="1"/>
                <c:pt idx="0">
                  <c:v>Průmysl</c:v>
                </c:pt>
              </c:strCache>
            </c:strRef>
          </c:tx>
          <c:invertIfNegative val="0"/>
          <c:cat>
            <c:strRef>
              <c:f>'8.6'!$B$2:$D$2</c:f>
              <c:strCache>
                <c:ptCount val="3"/>
                <c:pt idx="0">
                  <c:v>Duben</c:v>
                </c:pt>
                <c:pt idx="1">
                  <c:v>Květen</c:v>
                </c:pt>
                <c:pt idx="2">
                  <c:v>Červen</c:v>
                </c:pt>
              </c:strCache>
            </c:strRef>
          </c:cat>
          <c:val>
            <c:numRef>
              <c:f>('8.6'!$B$26,'8.6'!$D$26,'8.6'!$F$26)</c:f>
              <c:numCache>
                <c:formatCode>#,##0.0</c:formatCode>
                <c:ptCount val="3"/>
                <c:pt idx="0">
                  <c:v>50953.746999999996</c:v>
                </c:pt>
                <c:pt idx="1">
                  <c:v>45932.524000000005</c:v>
                </c:pt>
                <c:pt idx="2">
                  <c:v>39909.392</c:v>
                </c:pt>
              </c:numCache>
            </c:numRef>
          </c:val>
        </c:ser>
        <c:ser>
          <c:idx val="1"/>
          <c:order val="1"/>
          <c:tx>
            <c:strRef>
              <c:f>'8.6'!$A$27</c:f>
              <c:strCache>
                <c:ptCount val="1"/>
                <c:pt idx="0">
                  <c:v>Energetika</c:v>
                </c:pt>
              </c:strCache>
            </c:strRef>
          </c:tx>
          <c:invertIfNegative val="0"/>
          <c:cat>
            <c:strRef>
              <c:f>'8.6'!$B$2:$D$2</c:f>
              <c:strCache>
                <c:ptCount val="3"/>
                <c:pt idx="0">
                  <c:v>Duben</c:v>
                </c:pt>
                <c:pt idx="1">
                  <c:v>Květen</c:v>
                </c:pt>
                <c:pt idx="2">
                  <c:v>Červen</c:v>
                </c:pt>
              </c:strCache>
            </c:strRef>
          </c:cat>
          <c:val>
            <c:numRef>
              <c:f>('8.6'!$B$27,'8.6'!$D$27,'8.6'!$F$27)</c:f>
              <c:numCache>
                <c:formatCode>#,##0.0</c:formatCode>
                <c:ptCount val="3"/>
                <c:pt idx="0">
                  <c:v>903.04</c:v>
                </c:pt>
                <c:pt idx="1">
                  <c:v>617.28</c:v>
                </c:pt>
                <c:pt idx="2">
                  <c:v>533.98</c:v>
                </c:pt>
              </c:numCache>
            </c:numRef>
          </c:val>
        </c:ser>
        <c:ser>
          <c:idx val="2"/>
          <c:order val="2"/>
          <c:tx>
            <c:strRef>
              <c:f>'8.6'!$A$28</c:f>
              <c:strCache>
                <c:ptCount val="1"/>
                <c:pt idx="0">
                  <c:v>Doprava</c:v>
                </c:pt>
              </c:strCache>
            </c:strRef>
          </c:tx>
          <c:invertIfNegative val="0"/>
          <c:cat>
            <c:strRef>
              <c:f>'8.6'!$B$2:$D$2</c:f>
              <c:strCache>
                <c:ptCount val="3"/>
                <c:pt idx="0">
                  <c:v>Duben</c:v>
                </c:pt>
                <c:pt idx="1">
                  <c:v>Květen</c:v>
                </c:pt>
                <c:pt idx="2">
                  <c:v>Červen</c:v>
                </c:pt>
              </c:strCache>
            </c:strRef>
          </c:cat>
          <c:val>
            <c:numRef>
              <c:f>('8.6'!$B$28,'8.6'!$D$28,'8.6'!$F$28)</c:f>
              <c:numCache>
                <c:formatCode>#,##0.0</c:formatCode>
                <c:ptCount val="3"/>
                <c:pt idx="0">
                  <c:v>171.1</c:v>
                </c:pt>
                <c:pt idx="1">
                  <c:v>84.6</c:v>
                </c:pt>
                <c:pt idx="2">
                  <c:v>87.9</c:v>
                </c:pt>
              </c:numCache>
            </c:numRef>
          </c:val>
        </c:ser>
        <c:ser>
          <c:idx val="3"/>
          <c:order val="3"/>
          <c:tx>
            <c:strRef>
              <c:f>'8.6'!$A$29</c:f>
              <c:strCache>
                <c:ptCount val="1"/>
                <c:pt idx="0">
                  <c:v>Stavebnictví</c:v>
                </c:pt>
              </c:strCache>
            </c:strRef>
          </c:tx>
          <c:invertIfNegative val="0"/>
          <c:cat>
            <c:strRef>
              <c:f>'8.6'!$B$2:$D$2</c:f>
              <c:strCache>
                <c:ptCount val="3"/>
                <c:pt idx="0">
                  <c:v>Duben</c:v>
                </c:pt>
                <c:pt idx="1">
                  <c:v>Květen</c:v>
                </c:pt>
                <c:pt idx="2">
                  <c:v>Červen</c:v>
                </c:pt>
              </c:strCache>
            </c:strRef>
          </c:cat>
          <c:val>
            <c:numRef>
              <c:f>('8.6'!$B$29,'8.6'!$D$29,'8.6'!$F$29)</c:f>
              <c:numCache>
                <c:formatCode>#,##0.0</c:formatCode>
                <c:ptCount val="3"/>
                <c:pt idx="0">
                  <c:v>101.9</c:v>
                </c:pt>
                <c:pt idx="1">
                  <c:v>22</c:v>
                </c:pt>
                <c:pt idx="2">
                  <c:v>7</c:v>
                </c:pt>
              </c:numCache>
            </c:numRef>
          </c:val>
        </c:ser>
        <c:ser>
          <c:idx val="4"/>
          <c:order val="4"/>
          <c:tx>
            <c:strRef>
              <c:f>'8.6'!$A$30</c:f>
              <c:strCache>
                <c:ptCount val="1"/>
                <c:pt idx="0">
                  <c:v>Zemědělství a lesnictví</c:v>
                </c:pt>
              </c:strCache>
            </c:strRef>
          </c:tx>
          <c:invertIfNegative val="0"/>
          <c:cat>
            <c:strRef>
              <c:f>'8.6'!$B$2:$D$2</c:f>
              <c:strCache>
                <c:ptCount val="3"/>
                <c:pt idx="0">
                  <c:v>Duben</c:v>
                </c:pt>
                <c:pt idx="1">
                  <c:v>Květen</c:v>
                </c:pt>
                <c:pt idx="2">
                  <c:v>Červen</c:v>
                </c:pt>
              </c:strCache>
            </c:strRef>
          </c:cat>
          <c:val>
            <c:numRef>
              <c:f>('8.6'!$B$30,'8.6'!$D$30,'8.6'!$F$30)</c:f>
              <c:numCache>
                <c:formatCode>#,##0.0</c:formatCode>
                <c:ptCount val="3"/>
                <c:pt idx="0">
                  <c:v>0</c:v>
                </c:pt>
                <c:pt idx="1">
                  <c:v>0</c:v>
                </c:pt>
                <c:pt idx="2">
                  <c:v>0</c:v>
                </c:pt>
              </c:numCache>
            </c:numRef>
          </c:val>
        </c:ser>
        <c:ser>
          <c:idx val="5"/>
          <c:order val="5"/>
          <c:tx>
            <c:strRef>
              <c:f>'8.6'!$A$31</c:f>
              <c:strCache>
                <c:ptCount val="1"/>
                <c:pt idx="0">
                  <c:v>Domácnosti</c:v>
                </c:pt>
              </c:strCache>
            </c:strRef>
          </c:tx>
          <c:invertIfNegative val="0"/>
          <c:cat>
            <c:strRef>
              <c:f>'8.6'!$B$2:$D$2</c:f>
              <c:strCache>
                <c:ptCount val="3"/>
                <c:pt idx="0">
                  <c:v>Duben</c:v>
                </c:pt>
                <c:pt idx="1">
                  <c:v>Květen</c:v>
                </c:pt>
                <c:pt idx="2">
                  <c:v>Červen</c:v>
                </c:pt>
              </c:strCache>
            </c:strRef>
          </c:cat>
          <c:val>
            <c:numRef>
              <c:f>('8.6'!$B$31,'8.6'!$D$31,'8.6'!$F$31)</c:f>
              <c:numCache>
                <c:formatCode>#,##0.0</c:formatCode>
                <c:ptCount val="3"/>
                <c:pt idx="0">
                  <c:v>32500.103999999999</c:v>
                </c:pt>
                <c:pt idx="1">
                  <c:v>16394.887999999999</c:v>
                </c:pt>
                <c:pt idx="2">
                  <c:v>13550.649999999998</c:v>
                </c:pt>
              </c:numCache>
            </c:numRef>
          </c:val>
        </c:ser>
        <c:ser>
          <c:idx val="6"/>
          <c:order val="6"/>
          <c:tx>
            <c:strRef>
              <c:f>'8.6'!$A$32</c:f>
              <c:strCache>
                <c:ptCount val="1"/>
                <c:pt idx="0">
                  <c:v>Obchod, služby, školství, zdravotnictví</c:v>
                </c:pt>
              </c:strCache>
            </c:strRef>
          </c:tx>
          <c:invertIfNegative val="0"/>
          <c:cat>
            <c:strRef>
              <c:f>'8.6'!$B$2:$D$2</c:f>
              <c:strCache>
                <c:ptCount val="3"/>
                <c:pt idx="0">
                  <c:v>Duben</c:v>
                </c:pt>
                <c:pt idx="1">
                  <c:v>Květen</c:v>
                </c:pt>
                <c:pt idx="2">
                  <c:v>Červen</c:v>
                </c:pt>
              </c:strCache>
            </c:strRef>
          </c:cat>
          <c:val>
            <c:numRef>
              <c:f>('8.6'!$B$32,'8.6'!$D$32,'8.6'!$F$32)</c:f>
              <c:numCache>
                <c:formatCode>#,##0.0</c:formatCode>
                <c:ptCount val="3"/>
                <c:pt idx="0">
                  <c:v>15804.446000000004</c:v>
                </c:pt>
                <c:pt idx="1">
                  <c:v>7986.4039999999995</c:v>
                </c:pt>
                <c:pt idx="2">
                  <c:v>7627.9789999999994</c:v>
                </c:pt>
              </c:numCache>
            </c:numRef>
          </c:val>
        </c:ser>
        <c:ser>
          <c:idx val="7"/>
          <c:order val="7"/>
          <c:tx>
            <c:strRef>
              <c:f>'8.6'!$A$33</c:f>
              <c:strCache>
                <c:ptCount val="1"/>
                <c:pt idx="0">
                  <c:v>Ostatní</c:v>
                </c:pt>
              </c:strCache>
            </c:strRef>
          </c:tx>
          <c:invertIfNegative val="0"/>
          <c:cat>
            <c:strRef>
              <c:f>'8.6'!$B$2:$D$2</c:f>
              <c:strCache>
                <c:ptCount val="3"/>
                <c:pt idx="0">
                  <c:v>Duben</c:v>
                </c:pt>
                <c:pt idx="1">
                  <c:v>Květen</c:v>
                </c:pt>
                <c:pt idx="2">
                  <c:v>Červen</c:v>
                </c:pt>
              </c:strCache>
            </c:strRef>
          </c:cat>
          <c:val>
            <c:numRef>
              <c:f>('8.6'!$B$33,'8.6'!$D$33,'8.6'!$F$33)</c:f>
              <c:numCache>
                <c:formatCode>#,##0.0</c:formatCode>
                <c:ptCount val="3"/>
                <c:pt idx="0">
                  <c:v>1877.26</c:v>
                </c:pt>
                <c:pt idx="1">
                  <c:v>644.79300000000001</c:v>
                </c:pt>
                <c:pt idx="2">
                  <c:v>562.01700000000005</c:v>
                </c:pt>
              </c:numCache>
            </c:numRef>
          </c:val>
        </c:ser>
        <c:dLbls>
          <c:showLegendKey val="0"/>
          <c:showVal val="0"/>
          <c:showCatName val="0"/>
          <c:showSerName val="0"/>
          <c:showPercent val="0"/>
          <c:showBubbleSize val="0"/>
        </c:dLbls>
        <c:gapWidth val="150"/>
        <c:overlap val="100"/>
        <c:axId val="334664448"/>
        <c:axId val="334665984"/>
      </c:barChart>
      <c:catAx>
        <c:axId val="334664448"/>
        <c:scaling>
          <c:orientation val="minMax"/>
        </c:scaling>
        <c:delete val="0"/>
        <c:axPos val="b"/>
        <c:numFmt formatCode="General" sourceLinked="1"/>
        <c:majorTickMark val="none"/>
        <c:minorTickMark val="none"/>
        <c:tickLblPos val="nextTo"/>
        <c:txPr>
          <a:bodyPr/>
          <a:lstStyle/>
          <a:p>
            <a:pPr>
              <a:defRPr sz="900"/>
            </a:pPr>
            <a:endParaRPr lang="cs-CZ"/>
          </a:p>
        </c:txPr>
        <c:crossAx val="334665984"/>
        <c:crosses val="autoZero"/>
        <c:auto val="1"/>
        <c:lblAlgn val="ctr"/>
        <c:lblOffset val="100"/>
        <c:noMultiLvlLbl val="0"/>
      </c:catAx>
      <c:valAx>
        <c:axId val="334665984"/>
        <c:scaling>
          <c:orientation val="minMax"/>
          <c:max val="2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34664448"/>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Lbls>
            <c:dLbl>
              <c:idx val="1"/>
              <c:layout>
                <c:manualLayout>
                  <c:x val="6.7348484848484852E-2"/>
                  <c:y val="-0.1163802978235968"/>
                </c:manualLayout>
              </c:layout>
              <c:numFmt formatCode="0.0%" sourceLinked="0"/>
              <c:spPr/>
              <c:txPr>
                <a:bodyPr/>
                <a:lstStyle/>
                <a:p>
                  <a:pPr>
                    <a:defRPr sz="900"/>
                  </a:pPr>
                  <a:endParaRPr lang="cs-CZ"/>
                </a:p>
              </c:txPr>
              <c:showLegendKey val="0"/>
              <c:showVal val="0"/>
              <c:showCatName val="0"/>
              <c:showSerName val="0"/>
              <c:showPercent val="1"/>
              <c:showBubbleSize val="0"/>
            </c:dLbl>
            <c:dLbl>
              <c:idx val="3"/>
              <c:delete val="1"/>
            </c:dLbl>
            <c:dLbl>
              <c:idx val="4"/>
              <c:delete val="1"/>
            </c:dLbl>
            <c:dLbl>
              <c:idx val="5"/>
              <c:delete val="1"/>
            </c:dLbl>
            <c:dLbl>
              <c:idx val="7"/>
              <c:layout>
                <c:manualLayout>
                  <c:x val="-9.9419191919191921E-2"/>
                  <c:y val="0.10183276059564719"/>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layout>
                <c:manualLayout>
                  <c:x val="-0.11545454545454542"/>
                  <c:y val="2.5458190148911798E-2"/>
                </c:manualLayout>
              </c:layout>
              <c:tx>
                <c:rich>
                  <a:bodyPr/>
                  <a:lstStyle/>
                  <a:p>
                    <a:pPr>
                      <a:defRPr sz="900"/>
                    </a:pPr>
                    <a:r>
                      <a:rPr lang="en-US"/>
                      <a:t>1%</a:t>
                    </a:r>
                  </a:p>
                </c:rich>
              </c:tx>
              <c:numFmt formatCode="0.0%" sourceLinked="0"/>
              <c:spPr/>
              <c:showLegendKey val="0"/>
              <c:showVal val="0"/>
              <c:showCatName val="0"/>
              <c:showSerName val="0"/>
              <c:showPercent val="1"/>
              <c:showBubbleSize val="0"/>
            </c:dLbl>
            <c:dLbl>
              <c:idx val="10"/>
              <c:layout>
                <c:manualLayout>
                  <c:x val="-0.10583358585858586"/>
                  <c:y val="7.2737686139748001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314901515151515"/>
                  <c:y val="-1.0910652920962199E-2"/>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'5.1'!$B$25:$B$40</c:f>
              <c:numCache>
                <c:formatCode>#,##0.0</c:formatCode>
                <c:ptCount val="16"/>
                <c:pt idx="0">
                  <c:v>1029.5271229999998</c:v>
                </c:pt>
                <c:pt idx="1">
                  <c:v>100.041245</c:v>
                </c:pt>
                <c:pt idx="2">
                  <c:v>1037.1369930000001</c:v>
                </c:pt>
                <c:pt idx="3">
                  <c:v>2.3780809999999999</c:v>
                </c:pt>
                <c:pt idx="4">
                  <c:v>1.88855</c:v>
                </c:pt>
                <c:pt idx="5">
                  <c:v>0.58357999999999999</c:v>
                </c:pt>
                <c:pt idx="6">
                  <c:v>5319.7037470000005</c:v>
                </c:pt>
                <c:pt idx="7">
                  <c:v>34.401969999999999</c:v>
                </c:pt>
                <c:pt idx="8">
                  <c:v>2.3257999999999997E-2</c:v>
                </c:pt>
                <c:pt idx="9">
                  <c:v>108.55738799999999</c:v>
                </c:pt>
                <c:pt idx="10">
                  <c:v>26.117232999999999</c:v>
                </c:pt>
                <c:pt idx="11">
                  <c:v>662.77622771681706</c:v>
                </c:pt>
                <c:pt idx="12">
                  <c:v>786.65858400000002</c:v>
                </c:pt>
                <c:pt idx="13">
                  <c:v>0</c:v>
                </c:pt>
                <c:pt idx="14">
                  <c:v>9.1314460000000004</c:v>
                </c:pt>
                <c:pt idx="15">
                  <c:v>3111.1424062831829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'8.6'!$G$38</c:f>
              <c:strCache>
                <c:ptCount val="1"/>
                <c:pt idx="0">
                  <c:v>dodávkách ČR</c:v>
                </c:pt>
              </c:strCache>
            </c:strRef>
          </c:tx>
          <c:invertIfNegative val="0"/>
          <c:val>
            <c:numRef>
              <c:f>'8.6'!$H$38</c:f>
              <c:numCache>
                <c:formatCode>0.0%</c:formatCode>
                <c:ptCount val="1"/>
                <c:pt idx="0">
                  <c:v>3.671180946562063E-2</c:v>
                </c:pt>
              </c:numCache>
            </c:numRef>
          </c:val>
        </c:ser>
        <c:ser>
          <c:idx val="1"/>
          <c:order val="1"/>
          <c:tx>
            <c:strRef>
              <c:f>'8.6'!$G$37</c:f>
              <c:strCache>
                <c:ptCount val="1"/>
                <c:pt idx="0">
                  <c:v>výrobě</c:v>
                </c:pt>
              </c:strCache>
            </c:strRef>
          </c:tx>
          <c:invertIfNegative val="0"/>
          <c:val>
            <c:numRef>
              <c:f>'8.6'!$H$37</c:f>
              <c:numCache>
                <c:formatCode>0.0%</c:formatCode>
                <c:ptCount val="1"/>
                <c:pt idx="0">
                  <c:v>2.457292070733658E-2</c:v>
                </c:pt>
              </c:numCache>
            </c:numRef>
          </c:val>
        </c:ser>
        <c:ser>
          <c:idx val="0"/>
          <c:order val="2"/>
          <c:tx>
            <c:strRef>
              <c:f>'8.6'!$G$36</c:f>
              <c:strCache>
                <c:ptCount val="1"/>
                <c:pt idx="0">
                  <c:v>instalovaném výkonu</c:v>
                </c:pt>
              </c:strCache>
            </c:strRef>
          </c:tx>
          <c:invertIfNegative val="0"/>
          <c:val>
            <c:numRef>
              <c:f>'8.6'!$H$36</c:f>
              <c:numCache>
                <c:formatCode>0.0%</c:formatCode>
                <c:ptCount val="1"/>
                <c:pt idx="0">
                  <c:v>1.8388391503469621E-2</c:v>
                </c:pt>
              </c:numCache>
            </c:numRef>
          </c:val>
        </c:ser>
        <c:dLbls>
          <c:showLegendKey val="0"/>
          <c:showVal val="0"/>
          <c:showCatName val="0"/>
          <c:showSerName val="0"/>
          <c:showPercent val="0"/>
          <c:showBubbleSize val="0"/>
        </c:dLbls>
        <c:gapWidth val="150"/>
        <c:axId val="334679424"/>
        <c:axId val="334496896"/>
      </c:barChart>
      <c:catAx>
        <c:axId val="334679424"/>
        <c:scaling>
          <c:orientation val="minMax"/>
        </c:scaling>
        <c:delete val="1"/>
        <c:axPos val="l"/>
        <c:numFmt formatCode="0.0%" sourceLinked="1"/>
        <c:majorTickMark val="none"/>
        <c:minorTickMark val="none"/>
        <c:tickLblPos val="nextTo"/>
        <c:crossAx val="334496896"/>
        <c:crosses val="autoZero"/>
        <c:auto val="1"/>
        <c:lblAlgn val="ctr"/>
        <c:lblOffset val="100"/>
        <c:noMultiLvlLbl val="0"/>
      </c:catAx>
      <c:valAx>
        <c:axId val="33449689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34679424"/>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'8.6'!$A$9</c:f>
              <c:strCache>
                <c:ptCount val="1"/>
                <c:pt idx="0">
                  <c:v>Biomasa</c:v>
                </c:pt>
              </c:strCache>
            </c:strRef>
          </c:tx>
          <c:invertIfNegative val="0"/>
          <c:cat>
            <c:strRef>
              <c:f>'8.6'!$B$2:$D$2</c:f>
              <c:strCache>
                <c:ptCount val="3"/>
                <c:pt idx="0">
                  <c:v>Duben</c:v>
                </c:pt>
                <c:pt idx="1">
                  <c:v>Květen</c:v>
                </c:pt>
                <c:pt idx="2">
                  <c:v>Červen</c:v>
                </c:pt>
              </c:strCache>
            </c:strRef>
          </c:cat>
          <c:val>
            <c:numRef>
              <c:f>('8.6'!$B$9,'8.6'!$D$9,'8.6'!$F$9)</c:f>
              <c:numCache>
                <c:formatCode>#,##0.0</c:formatCode>
                <c:ptCount val="3"/>
                <c:pt idx="0">
                  <c:v>30074.420000000002</c:v>
                </c:pt>
                <c:pt idx="1">
                  <c:v>22405.87</c:v>
                </c:pt>
                <c:pt idx="2">
                  <c:v>28455.43</c:v>
                </c:pt>
              </c:numCache>
            </c:numRef>
          </c:val>
        </c:ser>
        <c:ser>
          <c:idx val="1"/>
          <c:order val="1"/>
          <c:tx>
            <c:strRef>
              <c:f>'8.6'!$A$10</c:f>
              <c:strCache>
                <c:ptCount val="1"/>
                <c:pt idx="0">
                  <c:v>Bioplyn</c:v>
                </c:pt>
              </c:strCache>
            </c:strRef>
          </c:tx>
          <c:invertIfNegative val="0"/>
          <c:cat>
            <c:strRef>
              <c:f>'8.6'!$B$2:$D$2</c:f>
              <c:strCache>
                <c:ptCount val="3"/>
                <c:pt idx="0">
                  <c:v>Duben</c:v>
                </c:pt>
                <c:pt idx="1">
                  <c:v>Květen</c:v>
                </c:pt>
                <c:pt idx="2">
                  <c:v>Červen</c:v>
                </c:pt>
              </c:strCache>
            </c:strRef>
          </c:cat>
          <c:val>
            <c:numRef>
              <c:f>('8.6'!$B$10,'8.6'!$D$10,'8.6'!$F$10)</c:f>
              <c:numCache>
                <c:formatCode>#,##0.0</c:formatCode>
                <c:ptCount val="3"/>
                <c:pt idx="0">
                  <c:v>3757.5509999999999</c:v>
                </c:pt>
                <c:pt idx="1">
                  <c:v>3604.6170000000002</c:v>
                </c:pt>
                <c:pt idx="2">
                  <c:v>3510.5280000000002</c:v>
                </c:pt>
              </c:numCache>
            </c:numRef>
          </c:val>
        </c:ser>
        <c:ser>
          <c:idx val="2"/>
          <c:order val="2"/>
          <c:tx>
            <c:strRef>
              <c:f>'8.6'!$A$11</c:f>
              <c:strCache>
                <c:ptCount val="1"/>
                <c:pt idx="0">
                  <c:v>Černé uhlí</c:v>
                </c:pt>
              </c:strCache>
            </c:strRef>
          </c:tx>
          <c:invertIfNegative val="0"/>
          <c:cat>
            <c:strRef>
              <c:f>'8.6'!$B$2:$D$2</c:f>
              <c:strCache>
                <c:ptCount val="3"/>
                <c:pt idx="0">
                  <c:v>Duben</c:v>
                </c:pt>
                <c:pt idx="1">
                  <c:v>Květen</c:v>
                </c:pt>
                <c:pt idx="2">
                  <c:v>Červen</c:v>
                </c:pt>
              </c:strCache>
            </c:strRef>
          </c:cat>
          <c:val>
            <c:numRef>
              <c:f>('8.6'!$B$11,'8.6'!$D$11,'8.6'!$F$11)</c:f>
              <c:numCache>
                <c:formatCode>#,##0.0</c:formatCode>
                <c:ptCount val="3"/>
                <c:pt idx="0">
                  <c:v>1406.05</c:v>
                </c:pt>
                <c:pt idx="1">
                  <c:v>0</c:v>
                </c:pt>
                <c:pt idx="2">
                  <c:v>0</c:v>
                </c:pt>
              </c:numCache>
            </c:numRef>
          </c:val>
        </c:ser>
        <c:ser>
          <c:idx val="3"/>
          <c:order val="3"/>
          <c:tx>
            <c:strRef>
              <c:f>'8.6'!$A$12</c:f>
              <c:strCache>
                <c:ptCount val="1"/>
                <c:pt idx="0">
                  <c:v>Elektrická energie</c:v>
                </c:pt>
              </c:strCache>
            </c:strRef>
          </c:tx>
          <c:invertIfNegative val="0"/>
          <c:cat>
            <c:strRef>
              <c:f>'8.6'!$B$2:$D$2</c:f>
              <c:strCache>
                <c:ptCount val="3"/>
                <c:pt idx="0">
                  <c:v>Duben</c:v>
                </c:pt>
                <c:pt idx="1">
                  <c:v>Květen</c:v>
                </c:pt>
                <c:pt idx="2">
                  <c:v>Červen</c:v>
                </c:pt>
              </c:strCache>
            </c:strRef>
          </c:cat>
          <c:val>
            <c:numRef>
              <c:f>('8.6'!$B$12,'8.6'!$D$12,'8.6'!$F$12)</c:f>
              <c:numCache>
                <c:formatCode>#,##0.0</c:formatCode>
                <c:ptCount val="3"/>
                <c:pt idx="0">
                  <c:v>0</c:v>
                </c:pt>
                <c:pt idx="1">
                  <c:v>0</c:v>
                </c:pt>
                <c:pt idx="2">
                  <c:v>0</c:v>
                </c:pt>
              </c:numCache>
            </c:numRef>
          </c:val>
        </c:ser>
        <c:ser>
          <c:idx val="4"/>
          <c:order val="4"/>
          <c:tx>
            <c:strRef>
              <c:f>'8.6'!$A$13</c:f>
              <c:strCache>
                <c:ptCount val="1"/>
                <c:pt idx="0">
                  <c:v>Energie prostředí (tepelné čerpadlo)</c:v>
                </c:pt>
              </c:strCache>
            </c:strRef>
          </c:tx>
          <c:invertIfNegative val="0"/>
          <c:cat>
            <c:strRef>
              <c:f>'8.6'!$B$2:$D$2</c:f>
              <c:strCache>
                <c:ptCount val="3"/>
                <c:pt idx="0">
                  <c:v>Duben</c:v>
                </c:pt>
                <c:pt idx="1">
                  <c:v>Květen</c:v>
                </c:pt>
                <c:pt idx="2">
                  <c:v>Červen</c:v>
                </c:pt>
              </c:strCache>
            </c:strRef>
          </c:cat>
          <c:val>
            <c:numRef>
              <c:f>('8.6'!$B$13,'8.6'!$D$13,'8.6'!$F$13)</c:f>
              <c:numCache>
                <c:formatCode>#,##0.0</c:formatCode>
                <c:ptCount val="3"/>
                <c:pt idx="0">
                  <c:v>0</c:v>
                </c:pt>
                <c:pt idx="1">
                  <c:v>0</c:v>
                </c:pt>
                <c:pt idx="2">
                  <c:v>0</c:v>
                </c:pt>
              </c:numCache>
            </c:numRef>
          </c:val>
        </c:ser>
        <c:ser>
          <c:idx val="5"/>
          <c:order val="5"/>
          <c:tx>
            <c:strRef>
              <c:f>'8.6'!$A$14</c:f>
              <c:strCache>
                <c:ptCount val="1"/>
                <c:pt idx="0">
                  <c:v>Energie Slunce (solární kolektor)</c:v>
                </c:pt>
              </c:strCache>
            </c:strRef>
          </c:tx>
          <c:invertIfNegative val="0"/>
          <c:cat>
            <c:strRef>
              <c:f>'8.6'!$B$2:$D$2</c:f>
              <c:strCache>
                <c:ptCount val="3"/>
                <c:pt idx="0">
                  <c:v>Duben</c:v>
                </c:pt>
                <c:pt idx="1">
                  <c:v>Květen</c:v>
                </c:pt>
                <c:pt idx="2">
                  <c:v>Červen</c:v>
                </c:pt>
              </c:strCache>
            </c:strRef>
          </c:cat>
          <c:val>
            <c:numRef>
              <c:f>('8.6'!$B$14,'8.6'!$D$14,'8.6'!$F$14)</c:f>
              <c:numCache>
                <c:formatCode>#,##0.0</c:formatCode>
                <c:ptCount val="3"/>
                <c:pt idx="0">
                  <c:v>0</c:v>
                </c:pt>
                <c:pt idx="1">
                  <c:v>0</c:v>
                </c:pt>
                <c:pt idx="2">
                  <c:v>0</c:v>
                </c:pt>
              </c:numCache>
            </c:numRef>
          </c:val>
        </c:ser>
        <c:ser>
          <c:idx val="6"/>
          <c:order val="6"/>
          <c:tx>
            <c:strRef>
              <c:f>'8.6'!$A$15</c:f>
              <c:strCache>
                <c:ptCount val="1"/>
                <c:pt idx="0">
                  <c:v>Hnědé uhlí</c:v>
                </c:pt>
              </c:strCache>
            </c:strRef>
          </c:tx>
          <c:invertIfNegative val="0"/>
          <c:cat>
            <c:strRef>
              <c:f>'8.6'!$B$2:$D$2</c:f>
              <c:strCache>
                <c:ptCount val="3"/>
                <c:pt idx="0">
                  <c:v>Duben</c:v>
                </c:pt>
                <c:pt idx="1">
                  <c:v>Květen</c:v>
                </c:pt>
                <c:pt idx="2">
                  <c:v>Červen</c:v>
                </c:pt>
              </c:strCache>
            </c:strRef>
          </c:cat>
          <c:val>
            <c:numRef>
              <c:f>('8.6'!$B$15,'8.6'!$D$15,'8.6'!$F$15)</c:f>
              <c:numCache>
                <c:formatCode>#,##0.0</c:formatCode>
                <c:ptCount val="3"/>
                <c:pt idx="0">
                  <c:v>97663.25</c:v>
                </c:pt>
                <c:pt idx="1">
                  <c:v>70376.25</c:v>
                </c:pt>
                <c:pt idx="2">
                  <c:v>47651.360000000001</c:v>
                </c:pt>
              </c:numCache>
            </c:numRef>
          </c:val>
        </c:ser>
        <c:ser>
          <c:idx val="7"/>
          <c:order val="7"/>
          <c:tx>
            <c:strRef>
              <c:f>'8.6'!$A$16</c:f>
              <c:strCache>
                <c:ptCount val="1"/>
                <c:pt idx="0">
                  <c:v>Jaderné palivo</c:v>
                </c:pt>
              </c:strCache>
            </c:strRef>
          </c:tx>
          <c:invertIfNegative val="0"/>
          <c:cat>
            <c:strRef>
              <c:f>'8.6'!$B$2:$D$2</c:f>
              <c:strCache>
                <c:ptCount val="3"/>
                <c:pt idx="0">
                  <c:v>Duben</c:v>
                </c:pt>
                <c:pt idx="1">
                  <c:v>Květen</c:v>
                </c:pt>
                <c:pt idx="2">
                  <c:v>Červen</c:v>
                </c:pt>
              </c:strCache>
            </c:strRef>
          </c:cat>
          <c:val>
            <c:numRef>
              <c:f>('8.6'!$B$16,'8.6'!$D$16,'8.6'!$F$16)</c:f>
              <c:numCache>
                <c:formatCode>#,##0.0</c:formatCode>
                <c:ptCount val="3"/>
                <c:pt idx="0">
                  <c:v>0</c:v>
                </c:pt>
                <c:pt idx="1">
                  <c:v>0</c:v>
                </c:pt>
                <c:pt idx="2">
                  <c:v>0</c:v>
                </c:pt>
              </c:numCache>
            </c:numRef>
          </c:val>
        </c:ser>
        <c:ser>
          <c:idx val="8"/>
          <c:order val="8"/>
          <c:tx>
            <c:strRef>
              <c:f>'8.6'!$A$17</c:f>
              <c:strCache>
                <c:ptCount val="1"/>
                <c:pt idx="0">
                  <c:v>Koks</c:v>
                </c:pt>
              </c:strCache>
            </c:strRef>
          </c:tx>
          <c:invertIfNegative val="0"/>
          <c:cat>
            <c:strRef>
              <c:f>'8.6'!$B$2:$D$2</c:f>
              <c:strCache>
                <c:ptCount val="3"/>
                <c:pt idx="0">
                  <c:v>Duben</c:v>
                </c:pt>
                <c:pt idx="1">
                  <c:v>Květen</c:v>
                </c:pt>
                <c:pt idx="2">
                  <c:v>Červen</c:v>
                </c:pt>
              </c:strCache>
            </c:strRef>
          </c:cat>
          <c:val>
            <c:numRef>
              <c:f>('8.6'!$B$17,'8.6'!$D$17,'8.6'!$F$17)</c:f>
              <c:numCache>
                <c:formatCode>#,##0.0</c:formatCode>
                <c:ptCount val="3"/>
                <c:pt idx="0">
                  <c:v>0</c:v>
                </c:pt>
                <c:pt idx="1">
                  <c:v>0</c:v>
                </c:pt>
                <c:pt idx="2">
                  <c:v>0</c:v>
                </c:pt>
              </c:numCache>
            </c:numRef>
          </c:val>
        </c:ser>
        <c:ser>
          <c:idx val="9"/>
          <c:order val="9"/>
          <c:tx>
            <c:strRef>
              <c:f>'8.6'!$A$18</c:f>
              <c:strCache>
                <c:ptCount val="1"/>
                <c:pt idx="0">
                  <c:v>Odpadní teplo</c:v>
                </c:pt>
              </c:strCache>
            </c:strRef>
          </c:tx>
          <c:invertIfNegative val="0"/>
          <c:cat>
            <c:strRef>
              <c:f>'8.6'!$B$2:$D$2</c:f>
              <c:strCache>
                <c:ptCount val="3"/>
                <c:pt idx="0">
                  <c:v>Duben</c:v>
                </c:pt>
                <c:pt idx="1">
                  <c:v>Květen</c:v>
                </c:pt>
                <c:pt idx="2">
                  <c:v>Červen</c:v>
                </c:pt>
              </c:strCache>
            </c:strRef>
          </c:cat>
          <c:val>
            <c:numRef>
              <c:f>('8.6'!$B$18,'8.6'!$D$18,'8.6'!$F$18)</c:f>
              <c:numCache>
                <c:formatCode>#,##0.0</c:formatCode>
                <c:ptCount val="3"/>
                <c:pt idx="0">
                  <c:v>0</c:v>
                </c:pt>
                <c:pt idx="1">
                  <c:v>0</c:v>
                </c:pt>
                <c:pt idx="2">
                  <c:v>0</c:v>
                </c:pt>
              </c:numCache>
            </c:numRef>
          </c:val>
        </c:ser>
        <c:ser>
          <c:idx val="10"/>
          <c:order val="10"/>
          <c:tx>
            <c:strRef>
              <c:f>'8.6'!$A$19</c:f>
              <c:strCache>
                <c:ptCount val="1"/>
                <c:pt idx="0">
                  <c:v>Ostatní kapalná paliva</c:v>
                </c:pt>
              </c:strCache>
            </c:strRef>
          </c:tx>
          <c:invertIfNegative val="0"/>
          <c:cat>
            <c:strRef>
              <c:f>'8.6'!$B$2:$D$2</c:f>
              <c:strCache>
                <c:ptCount val="3"/>
                <c:pt idx="0">
                  <c:v>Duben</c:v>
                </c:pt>
                <c:pt idx="1">
                  <c:v>Květen</c:v>
                </c:pt>
                <c:pt idx="2">
                  <c:v>Červen</c:v>
                </c:pt>
              </c:strCache>
            </c:strRef>
          </c:cat>
          <c:val>
            <c:numRef>
              <c:f>('8.6'!$B$19,'8.6'!$D$19,'8.6'!$F$19)</c:f>
              <c:numCache>
                <c:formatCode>#,##0.0</c:formatCode>
                <c:ptCount val="3"/>
                <c:pt idx="0">
                  <c:v>0</c:v>
                </c:pt>
                <c:pt idx="1">
                  <c:v>0</c:v>
                </c:pt>
                <c:pt idx="2">
                  <c:v>0</c:v>
                </c:pt>
              </c:numCache>
            </c:numRef>
          </c:val>
        </c:ser>
        <c:ser>
          <c:idx val="11"/>
          <c:order val="11"/>
          <c:tx>
            <c:strRef>
              <c:f>'8.6'!$A$20</c:f>
              <c:strCache>
                <c:ptCount val="1"/>
                <c:pt idx="0">
                  <c:v>Ostatní pevná paliva</c:v>
                </c:pt>
              </c:strCache>
            </c:strRef>
          </c:tx>
          <c:invertIfNegative val="0"/>
          <c:cat>
            <c:strRef>
              <c:f>'8.6'!$B$2:$D$2</c:f>
              <c:strCache>
                <c:ptCount val="3"/>
                <c:pt idx="0">
                  <c:v>Duben</c:v>
                </c:pt>
                <c:pt idx="1">
                  <c:v>Květen</c:v>
                </c:pt>
                <c:pt idx="2">
                  <c:v>Červen</c:v>
                </c:pt>
              </c:strCache>
            </c:strRef>
          </c:cat>
          <c:val>
            <c:numRef>
              <c:f>('8.6'!$B$20,'8.6'!$D$20,'8.6'!$F$20)</c:f>
              <c:numCache>
                <c:formatCode>#,##0.0</c:formatCode>
                <c:ptCount val="3"/>
                <c:pt idx="0">
                  <c:v>0</c:v>
                </c:pt>
                <c:pt idx="1">
                  <c:v>0</c:v>
                </c:pt>
                <c:pt idx="2">
                  <c:v>0</c:v>
                </c:pt>
              </c:numCache>
            </c:numRef>
          </c:val>
        </c:ser>
        <c:ser>
          <c:idx val="12"/>
          <c:order val="12"/>
          <c:tx>
            <c:strRef>
              <c:f>'8.6'!$A$21</c:f>
              <c:strCache>
                <c:ptCount val="1"/>
                <c:pt idx="0">
                  <c:v>Ostatní plyny</c:v>
                </c:pt>
              </c:strCache>
            </c:strRef>
          </c:tx>
          <c:invertIfNegative val="0"/>
          <c:cat>
            <c:strRef>
              <c:f>'8.6'!$B$2:$D$2</c:f>
              <c:strCache>
                <c:ptCount val="3"/>
                <c:pt idx="0">
                  <c:v>Duben</c:v>
                </c:pt>
                <c:pt idx="1">
                  <c:v>Květen</c:v>
                </c:pt>
                <c:pt idx="2">
                  <c:v>Červen</c:v>
                </c:pt>
              </c:strCache>
            </c:strRef>
          </c:cat>
          <c:val>
            <c:numRef>
              <c:f>('8.6'!$B$21,'8.6'!$D$21,'8.6'!$F$21)</c:f>
              <c:numCache>
                <c:formatCode>#,##0.0</c:formatCode>
                <c:ptCount val="3"/>
                <c:pt idx="0">
                  <c:v>0</c:v>
                </c:pt>
                <c:pt idx="1">
                  <c:v>0</c:v>
                </c:pt>
                <c:pt idx="2">
                  <c:v>0</c:v>
                </c:pt>
              </c:numCache>
            </c:numRef>
          </c:val>
        </c:ser>
        <c:ser>
          <c:idx val="13"/>
          <c:order val="13"/>
          <c:tx>
            <c:strRef>
              <c:f>'8.6'!$A$22</c:f>
              <c:strCache>
                <c:ptCount val="1"/>
                <c:pt idx="0">
                  <c:v>Ostatní</c:v>
                </c:pt>
              </c:strCache>
            </c:strRef>
          </c:tx>
          <c:invertIfNegative val="0"/>
          <c:cat>
            <c:strRef>
              <c:f>'8.6'!$B$2:$D$2</c:f>
              <c:strCache>
                <c:ptCount val="3"/>
                <c:pt idx="0">
                  <c:v>Duben</c:v>
                </c:pt>
                <c:pt idx="1">
                  <c:v>Květen</c:v>
                </c:pt>
                <c:pt idx="2">
                  <c:v>Červen</c:v>
                </c:pt>
              </c:strCache>
            </c:strRef>
          </c:cat>
          <c:val>
            <c:numRef>
              <c:f>('8.6'!$B$22,'8.6'!$D$22,'8.6'!$F$22)</c:f>
              <c:numCache>
                <c:formatCode>#,##0.0</c:formatCode>
                <c:ptCount val="3"/>
                <c:pt idx="0">
                  <c:v>0</c:v>
                </c:pt>
                <c:pt idx="1">
                  <c:v>0</c:v>
                </c:pt>
                <c:pt idx="2">
                  <c:v>0</c:v>
                </c:pt>
              </c:numCache>
            </c:numRef>
          </c:val>
        </c:ser>
        <c:ser>
          <c:idx val="14"/>
          <c:order val="14"/>
          <c:tx>
            <c:strRef>
              <c:f>'8.6'!$A$23</c:f>
              <c:strCache>
                <c:ptCount val="1"/>
                <c:pt idx="0">
                  <c:v>Topné oleje</c:v>
                </c:pt>
              </c:strCache>
            </c:strRef>
          </c:tx>
          <c:invertIfNegative val="0"/>
          <c:cat>
            <c:strRef>
              <c:f>'8.6'!$B$2:$D$2</c:f>
              <c:strCache>
                <c:ptCount val="3"/>
                <c:pt idx="0">
                  <c:v>Duben</c:v>
                </c:pt>
                <c:pt idx="1">
                  <c:v>Květen</c:v>
                </c:pt>
                <c:pt idx="2">
                  <c:v>Červen</c:v>
                </c:pt>
              </c:strCache>
            </c:strRef>
          </c:cat>
          <c:val>
            <c:numRef>
              <c:f>('8.6'!$B$23,'8.6'!$D$23,'8.6'!$F$23)</c:f>
              <c:numCache>
                <c:formatCode>#,##0.0</c:formatCode>
                <c:ptCount val="3"/>
                <c:pt idx="0">
                  <c:v>165.2</c:v>
                </c:pt>
                <c:pt idx="1">
                  <c:v>0</c:v>
                </c:pt>
                <c:pt idx="2">
                  <c:v>0</c:v>
                </c:pt>
              </c:numCache>
            </c:numRef>
          </c:val>
        </c:ser>
        <c:ser>
          <c:idx val="15"/>
          <c:order val="15"/>
          <c:tx>
            <c:strRef>
              <c:f>'8.6'!$A$24</c:f>
              <c:strCache>
                <c:ptCount val="1"/>
                <c:pt idx="0">
                  <c:v>Zemní plyn</c:v>
                </c:pt>
              </c:strCache>
            </c:strRef>
          </c:tx>
          <c:invertIfNegative val="0"/>
          <c:cat>
            <c:strRef>
              <c:f>'8.6'!$B$2:$D$2</c:f>
              <c:strCache>
                <c:ptCount val="3"/>
                <c:pt idx="0">
                  <c:v>Duben</c:v>
                </c:pt>
                <c:pt idx="1">
                  <c:v>Květen</c:v>
                </c:pt>
                <c:pt idx="2">
                  <c:v>Červen</c:v>
                </c:pt>
              </c:strCache>
            </c:strRef>
          </c:cat>
          <c:val>
            <c:numRef>
              <c:f>('8.6'!$B$24,'8.6'!$D$24,'8.6'!$F$24)</c:f>
              <c:numCache>
                <c:formatCode>#,##0.0</c:formatCode>
                <c:ptCount val="3"/>
                <c:pt idx="0">
                  <c:v>61064.733999999997</c:v>
                </c:pt>
                <c:pt idx="1">
                  <c:v>39576.271000000001</c:v>
                </c:pt>
                <c:pt idx="2">
                  <c:v>39276.389000000003</c:v>
                </c:pt>
              </c:numCache>
            </c:numRef>
          </c:val>
        </c:ser>
        <c:dLbls>
          <c:showLegendKey val="0"/>
          <c:showVal val="0"/>
          <c:showCatName val="0"/>
          <c:showSerName val="0"/>
          <c:showPercent val="0"/>
          <c:showBubbleSize val="0"/>
        </c:dLbls>
        <c:gapWidth val="150"/>
        <c:overlap val="100"/>
        <c:axId val="341009536"/>
        <c:axId val="341011072"/>
      </c:barChart>
      <c:catAx>
        <c:axId val="341009536"/>
        <c:scaling>
          <c:orientation val="minMax"/>
        </c:scaling>
        <c:delete val="0"/>
        <c:axPos val="b"/>
        <c:numFmt formatCode="General" sourceLinked="1"/>
        <c:majorTickMark val="none"/>
        <c:minorTickMark val="none"/>
        <c:tickLblPos val="nextTo"/>
        <c:txPr>
          <a:bodyPr/>
          <a:lstStyle/>
          <a:p>
            <a:pPr>
              <a:defRPr sz="900"/>
            </a:pPr>
            <a:endParaRPr lang="cs-CZ"/>
          </a:p>
        </c:txPr>
        <c:crossAx val="341011072"/>
        <c:crosses val="autoZero"/>
        <c:auto val="1"/>
        <c:lblAlgn val="ctr"/>
        <c:lblOffset val="100"/>
        <c:noMultiLvlLbl val="0"/>
      </c:catAx>
      <c:valAx>
        <c:axId val="34101107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100953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'8.7'!$M$9:$M$24</c:f>
              <c:numCache>
                <c:formatCode>0.0%</c:formatCode>
                <c:ptCount val="16"/>
              </c:numCache>
            </c:numRef>
          </c:cat>
          <c:val>
            <c:numRef>
              <c:f>'8.7'!$M$9:$M$24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'8.7'!$M$26:$M$33</c:f>
              <c:numCache>
                <c:formatCode>#,##0.0</c:formatCode>
                <c:ptCount val="8"/>
              </c:numCache>
            </c:numRef>
          </c:cat>
          <c:val>
            <c:numRef>
              <c:f>'8.7'!$M$26:$M$33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'8.7'!$A$26</c:f>
              <c:strCache>
                <c:ptCount val="1"/>
                <c:pt idx="0">
                  <c:v>Průmysl</c:v>
                </c:pt>
              </c:strCache>
            </c:strRef>
          </c:tx>
          <c:invertIfNegative val="0"/>
          <c:cat>
            <c:strRef>
              <c:f>'8.7'!$B$2:$D$2</c:f>
              <c:strCache>
                <c:ptCount val="3"/>
                <c:pt idx="0">
                  <c:v>Duben</c:v>
                </c:pt>
                <c:pt idx="1">
                  <c:v>Květen</c:v>
                </c:pt>
                <c:pt idx="2">
                  <c:v>Červen</c:v>
                </c:pt>
              </c:strCache>
            </c:strRef>
          </c:cat>
          <c:val>
            <c:numRef>
              <c:f>('8.7'!$B$26,'8.7'!$D$26,'8.7'!$F$26)</c:f>
              <c:numCache>
                <c:formatCode>#,##0.0</c:formatCode>
                <c:ptCount val="3"/>
                <c:pt idx="0">
                  <c:v>7631.107</c:v>
                </c:pt>
                <c:pt idx="1">
                  <c:v>7621.107</c:v>
                </c:pt>
                <c:pt idx="2">
                  <c:v>5439.076</c:v>
                </c:pt>
              </c:numCache>
            </c:numRef>
          </c:val>
        </c:ser>
        <c:ser>
          <c:idx val="1"/>
          <c:order val="1"/>
          <c:tx>
            <c:strRef>
              <c:f>'8.7'!$A$27</c:f>
              <c:strCache>
                <c:ptCount val="1"/>
                <c:pt idx="0">
                  <c:v>Energetika</c:v>
                </c:pt>
              </c:strCache>
            </c:strRef>
          </c:tx>
          <c:invertIfNegative val="0"/>
          <c:cat>
            <c:strRef>
              <c:f>'8.7'!$B$2:$D$2</c:f>
              <c:strCache>
                <c:ptCount val="3"/>
                <c:pt idx="0">
                  <c:v>Duben</c:v>
                </c:pt>
                <c:pt idx="1">
                  <c:v>Květen</c:v>
                </c:pt>
                <c:pt idx="2">
                  <c:v>Červen</c:v>
                </c:pt>
              </c:strCache>
            </c:strRef>
          </c:cat>
          <c:val>
            <c:numRef>
              <c:f>('8.7'!$B$27,'8.7'!$D$27,'8.7'!$F$27)</c:f>
              <c:numCache>
                <c:formatCode>#,##0.0</c:formatCode>
                <c:ptCount val="3"/>
                <c:pt idx="0">
                  <c:v>459</c:v>
                </c:pt>
                <c:pt idx="1">
                  <c:v>131</c:v>
                </c:pt>
                <c:pt idx="2">
                  <c:v>47</c:v>
                </c:pt>
              </c:numCache>
            </c:numRef>
          </c:val>
        </c:ser>
        <c:ser>
          <c:idx val="2"/>
          <c:order val="2"/>
          <c:tx>
            <c:strRef>
              <c:f>'8.7'!$A$28</c:f>
              <c:strCache>
                <c:ptCount val="1"/>
                <c:pt idx="0">
                  <c:v>Doprava</c:v>
                </c:pt>
              </c:strCache>
            </c:strRef>
          </c:tx>
          <c:invertIfNegative val="0"/>
          <c:cat>
            <c:strRef>
              <c:f>'8.7'!$B$2:$D$2</c:f>
              <c:strCache>
                <c:ptCount val="3"/>
                <c:pt idx="0">
                  <c:v>Duben</c:v>
                </c:pt>
                <c:pt idx="1">
                  <c:v>Květen</c:v>
                </c:pt>
                <c:pt idx="2">
                  <c:v>Červen</c:v>
                </c:pt>
              </c:strCache>
            </c:strRef>
          </c:cat>
          <c:val>
            <c:numRef>
              <c:f>('8.7'!$B$28,'8.7'!$D$28,'8.7'!$F$28)</c:f>
              <c:numCache>
                <c:formatCode>#,##0.0</c:formatCode>
                <c:ptCount val="3"/>
                <c:pt idx="0">
                  <c:v>601</c:v>
                </c:pt>
                <c:pt idx="1">
                  <c:v>40</c:v>
                </c:pt>
                <c:pt idx="2">
                  <c:v>0</c:v>
                </c:pt>
              </c:numCache>
            </c:numRef>
          </c:val>
        </c:ser>
        <c:ser>
          <c:idx val="3"/>
          <c:order val="3"/>
          <c:tx>
            <c:strRef>
              <c:f>'8.7'!$A$29</c:f>
              <c:strCache>
                <c:ptCount val="1"/>
                <c:pt idx="0">
                  <c:v>Stavebnictví</c:v>
                </c:pt>
              </c:strCache>
            </c:strRef>
          </c:tx>
          <c:invertIfNegative val="0"/>
          <c:cat>
            <c:strRef>
              <c:f>'8.7'!$B$2:$D$2</c:f>
              <c:strCache>
                <c:ptCount val="3"/>
                <c:pt idx="0">
                  <c:v>Duben</c:v>
                </c:pt>
                <c:pt idx="1">
                  <c:v>Květen</c:v>
                </c:pt>
                <c:pt idx="2">
                  <c:v>Červen</c:v>
                </c:pt>
              </c:strCache>
            </c:strRef>
          </c:cat>
          <c:val>
            <c:numRef>
              <c:f>('8.7'!$B$29,'8.7'!$D$29,'8.7'!$F$29)</c:f>
              <c:numCache>
                <c:formatCode>#,##0.0</c:formatCode>
                <c:ptCount val="3"/>
                <c:pt idx="0">
                  <c:v>86.1</c:v>
                </c:pt>
                <c:pt idx="1">
                  <c:v>4</c:v>
                </c:pt>
                <c:pt idx="2">
                  <c:v>0</c:v>
                </c:pt>
              </c:numCache>
            </c:numRef>
          </c:val>
        </c:ser>
        <c:ser>
          <c:idx val="4"/>
          <c:order val="4"/>
          <c:tx>
            <c:strRef>
              <c:f>'8.7'!$A$30</c:f>
              <c:strCache>
                <c:ptCount val="1"/>
                <c:pt idx="0">
                  <c:v>Zemědělství a lesnictví</c:v>
                </c:pt>
              </c:strCache>
            </c:strRef>
          </c:tx>
          <c:invertIfNegative val="0"/>
          <c:cat>
            <c:strRef>
              <c:f>'8.7'!$B$2:$D$2</c:f>
              <c:strCache>
                <c:ptCount val="3"/>
                <c:pt idx="0">
                  <c:v>Duben</c:v>
                </c:pt>
                <c:pt idx="1">
                  <c:v>Květen</c:v>
                </c:pt>
                <c:pt idx="2">
                  <c:v>Červen</c:v>
                </c:pt>
              </c:strCache>
            </c:strRef>
          </c:cat>
          <c:val>
            <c:numRef>
              <c:f>('8.7'!$B$30,'8.7'!$D$30,'8.7'!$F$30)</c:f>
              <c:numCache>
                <c:formatCode>#,##0.0</c:formatCode>
                <c:ptCount val="3"/>
                <c:pt idx="0">
                  <c:v>1051.8600000000001</c:v>
                </c:pt>
                <c:pt idx="1">
                  <c:v>1549.26</c:v>
                </c:pt>
                <c:pt idx="2">
                  <c:v>1313.38</c:v>
                </c:pt>
              </c:numCache>
            </c:numRef>
          </c:val>
        </c:ser>
        <c:ser>
          <c:idx val="5"/>
          <c:order val="5"/>
          <c:tx>
            <c:strRef>
              <c:f>'8.7'!$A$31</c:f>
              <c:strCache>
                <c:ptCount val="1"/>
                <c:pt idx="0">
                  <c:v>Domácnosti</c:v>
                </c:pt>
              </c:strCache>
            </c:strRef>
          </c:tx>
          <c:invertIfNegative val="0"/>
          <c:cat>
            <c:strRef>
              <c:f>'8.7'!$B$2:$D$2</c:f>
              <c:strCache>
                <c:ptCount val="3"/>
                <c:pt idx="0">
                  <c:v>Duben</c:v>
                </c:pt>
                <c:pt idx="1">
                  <c:v>Květen</c:v>
                </c:pt>
                <c:pt idx="2">
                  <c:v>Červen</c:v>
                </c:pt>
              </c:strCache>
            </c:strRef>
          </c:cat>
          <c:val>
            <c:numRef>
              <c:f>('8.7'!$B$31,'8.7'!$D$31,'8.7'!$F$31)</c:f>
              <c:numCache>
                <c:formatCode>#,##0.0</c:formatCode>
                <c:ptCount val="3"/>
                <c:pt idx="0">
                  <c:v>60659.438999999998</c:v>
                </c:pt>
                <c:pt idx="1">
                  <c:v>33375.828999999998</c:v>
                </c:pt>
                <c:pt idx="2">
                  <c:v>24720.157000000003</c:v>
                </c:pt>
              </c:numCache>
            </c:numRef>
          </c:val>
        </c:ser>
        <c:ser>
          <c:idx val="6"/>
          <c:order val="6"/>
          <c:tx>
            <c:strRef>
              <c:f>'8.7'!$A$32</c:f>
              <c:strCache>
                <c:ptCount val="1"/>
                <c:pt idx="0">
                  <c:v>Obchod, služby, školství, zdravotnictví</c:v>
                </c:pt>
              </c:strCache>
            </c:strRef>
          </c:tx>
          <c:invertIfNegative val="0"/>
          <c:cat>
            <c:strRef>
              <c:f>'8.7'!$B$2:$D$2</c:f>
              <c:strCache>
                <c:ptCount val="3"/>
                <c:pt idx="0">
                  <c:v>Duben</c:v>
                </c:pt>
                <c:pt idx="1">
                  <c:v>Květen</c:v>
                </c:pt>
                <c:pt idx="2">
                  <c:v>Červen</c:v>
                </c:pt>
              </c:strCache>
            </c:strRef>
          </c:cat>
          <c:val>
            <c:numRef>
              <c:f>('8.7'!$B$32,'8.7'!$D$32,'8.7'!$F$32)</c:f>
              <c:numCache>
                <c:formatCode>#,##0.0</c:formatCode>
                <c:ptCount val="3"/>
                <c:pt idx="0">
                  <c:v>31688.374</c:v>
                </c:pt>
                <c:pt idx="1">
                  <c:v>15516.557000000001</c:v>
                </c:pt>
                <c:pt idx="2">
                  <c:v>11059.298000000001</c:v>
                </c:pt>
              </c:numCache>
            </c:numRef>
          </c:val>
        </c:ser>
        <c:ser>
          <c:idx val="7"/>
          <c:order val="7"/>
          <c:tx>
            <c:strRef>
              <c:f>'8.7'!$A$33</c:f>
              <c:strCache>
                <c:ptCount val="1"/>
                <c:pt idx="0">
                  <c:v>Ostatní</c:v>
                </c:pt>
              </c:strCache>
            </c:strRef>
          </c:tx>
          <c:invertIfNegative val="0"/>
          <c:cat>
            <c:strRef>
              <c:f>'8.7'!$B$2:$D$2</c:f>
              <c:strCache>
                <c:ptCount val="3"/>
                <c:pt idx="0">
                  <c:v>Duben</c:v>
                </c:pt>
                <c:pt idx="1">
                  <c:v>Květen</c:v>
                </c:pt>
                <c:pt idx="2">
                  <c:v>Červen</c:v>
                </c:pt>
              </c:strCache>
            </c:strRef>
          </c:cat>
          <c:val>
            <c:numRef>
              <c:f>('8.7'!$B$33,'8.7'!$D$33,'8.7'!$F$33)</c:f>
              <c:numCache>
                <c:formatCode>#,##0.0</c:formatCode>
                <c:ptCount val="3"/>
                <c:pt idx="0">
                  <c:v>819.71</c:v>
                </c:pt>
                <c:pt idx="1">
                  <c:v>323.13</c:v>
                </c:pt>
                <c:pt idx="2">
                  <c:v>148</c:v>
                </c:pt>
              </c:numCache>
            </c:numRef>
          </c:val>
        </c:ser>
        <c:dLbls>
          <c:showLegendKey val="0"/>
          <c:showVal val="0"/>
          <c:showCatName val="0"/>
          <c:showSerName val="0"/>
          <c:showPercent val="0"/>
          <c:showBubbleSize val="0"/>
        </c:dLbls>
        <c:gapWidth val="150"/>
        <c:overlap val="100"/>
        <c:axId val="340406656"/>
        <c:axId val="340408192"/>
      </c:barChart>
      <c:catAx>
        <c:axId val="340406656"/>
        <c:scaling>
          <c:orientation val="minMax"/>
        </c:scaling>
        <c:delete val="0"/>
        <c:axPos val="b"/>
        <c:numFmt formatCode="General" sourceLinked="1"/>
        <c:majorTickMark val="none"/>
        <c:minorTickMark val="none"/>
        <c:tickLblPos val="nextTo"/>
        <c:txPr>
          <a:bodyPr/>
          <a:lstStyle/>
          <a:p>
            <a:pPr>
              <a:defRPr sz="900"/>
            </a:pPr>
            <a:endParaRPr lang="cs-CZ"/>
          </a:p>
        </c:txPr>
        <c:crossAx val="340408192"/>
        <c:crosses val="autoZero"/>
        <c:auto val="1"/>
        <c:lblAlgn val="ctr"/>
        <c:lblOffset val="100"/>
        <c:noMultiLvlLbl val="0"/>
      </c:catAx>
      <c:valAx>
        <c:axId val="34040819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0406656"/>
        <c:crosses val="autoZero"/>
        <c:crossBetween val="between"/>
        <c:majorUnit val="25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'8.7'!$G$38</c:f>
              <c:strCache>
                <c:ptCount val="1"/>
                <c:pt idx="0">
                  <c:v>dodávkách ČR</c:v>
                </c:pt>
              </c:strCache>
            </c:strRef>
          </c:tx>
          <c:invertIfNegative val="0"/>
          <c:val>
            <c:numRef>
              <c:f>'8.7'!$H$38</c:f>
              <c:numCache>
                <c:formatCode>0.0%</c:formatCode>
                <c:ptCount val="1"/>
                <c:pt idx="0">
                  <c:v>2.3476774940588901E-2</c:v>
                </c:pt>
              </c:numCache>
            </c:numRef>
          </c:val>
        </c:ser>
        <c:ser>
          <c:idx val="1"/>
          <c:order val="1"/>
          <c:tx>
            <c:strRef>
              <c:f>'8.7'!$G$37</c:f>
              <c:strCache>
                <c:ptCount val="1"/>
                <c:pt idx="0">
                  <c:v>výrobě</c:v>
                </c:pt>
              </c:strCache>
            </c:strRef>
          </c:tx>
          <c:invertIfNegative val="0"/>
          <c:val>
            <c:numRef>
              <c:f>'8.7'!$H$37</c:f>
              <c:numCache>
                <c:formatCode>0.0%</c:formatCode>
                <c:ptCount val="1"/>
                <c:pt idx="0">
                  <c:v>1.3954106568812534E-2</c:v>
                </c:pt>
              </c:numCache>
            </c:numRef>
          </c:val>
        </c:ser>
        <c:ser>
          <c:idx val="0"/>
          <c:order val="2"/>
          <c:tx>
            <c:strRef>
              <c:f>'8.7'!$G$36</c:f>
              <c:strCache>
                <c:ptCount val="1"/>
                <c:pt idx="0">
                  <c:v>instalovaném výkonu</c:v>
                </c:pt>
              </c:strCache>
            </c:strRef>
          </c:tx>
          <c:invertIfNegative val="0"/>
          <c:val>
            <c:numRef>
              <c:f>'8.7'!$H$36</c:f>
              <c:numCache>
                <c:formatCode>0.0%</c:formatCode>
                <c:ptCount val="1"/>
                <c:pt idx="0">
                  <c:v>9.6909343686384895E-3</c:v>
                </c:pt>
              </c:numCache>
            </c:numRef>
          </c:val>
        </c:ser>
        <c:dLbls>
          <c:showLegendKey val="0"/>
          <c:showVal val="0"/>
          <c:showCatName val="0"/>
          <c:showSerName val="0"/>
          <c:showPercent val="0"/>
          <c:showBubbleSize val="0"/>
        </c:dLbls>
        <c:gapWidth val="150"/>
        <c:axId val="340446208"/>
        <c:axId val="340452096"/>
      </c:barChart>
      <c:catAx>
        <c:axId val="340446208"/>
        <c:scaling>
          <c:orientation val="minMax"/>
        </c:scaling>
        <c:delete val="1"/>
        <c:axPos val="l"/>
        <c:numFmt formatCode="0.0%" sourceLinked="1"/>
        <c:majorTickMark val="none"/>
        <c:minorTickMark val="none"/>
        <c:tickLblPos val="nextTo"/>
        <c:crossAx val="340452096"/>
        <c:crosses val="autoZero"/>
        <c:auto val="1"/>
        <c:lblAlgn val="ctr"/>
        <c:lblOffset val="100"/>
        <c:noMultiLvlLbl val="0"/>
      </c:catAx>
      <c:valAx>
        <c:axId val="34045209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4044620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'8.7'!$A$9</c:f>
              <c:strCache>
                <c:ptCount val="1"/>
                <c:pt idx="0">
                  <c:v>Biomasa</c:v>
                </c:pt>
              </c:strCache>
            </c:strRef>
          </c:tx>
          <c:invertIfNegative val="0"/>
          <c:cat>
            <c:strRef>
              <c:f>'8.7'!$B$2:$D$2</c:f>
              <c:strCache>
                <c:ptCount val="3"/>
                <c:pt idx="0">
                  <c:v>Duben</c:v>
                </c:pt>
                <c:pt idx="1">
                  <c:v>Květen</c:v>
                </c:pt>
                <c:pt idx="2">
                  <c:v>Červen</c:v>
                </c:pt>
              </c:strCache>
            </c:strRef>
          </c:cat>
          <c:val>
            <c:numRef>
              <c:f>('8.7'!$B$9,'8.7'!$D$9,'8.7'!$F$9)</c:f>
              <c:numCache>
                <c:formatCode>#,##0.0</c:formatCode>
                <c:ptCount val="3"/>
                <c:pt idx="0">
                  <c:v>26.79</c:v>
                </c:pt>
                <c:pt idx="1">
                  <c:v>40.832999999999998</c:v>
                </c:pt>
                <c:pt idx="2">
                  <c:v>0</c:v>
                </c:pt>
              </c:numCache>
            </c:numRef>
          </c:val>
        </c:ser>
        <c:ser>
          <c:idx val="1"/>
          <c:order val="1"/>
          <c:tx>
            <c:strRef>
              <c:f>'8.7'!$A$10</c:f>
              <c:strCache>
                <c:ptCount val="1"/>
                <c:pt idx="0">
                  <c:v>Bioplyn</c:v>
                </c:pt>
              </c:strCache>
            </c:strRef>
          </c:tx>
          <c:invertIfNegative val="0"/>
          <c:cat>
            <c:strRef>
              <c:f>'8.7'!$B$2:$D$2</c:f>
              <c:strCache>
                <c:ptCount val="3"/>
                <c:pt idx="0">
                  <c:v>Duben</c:v>
                </c:pt>
                <c:pt idx="1">
                  <c:v>Květen</c:v>
                </c:pt>
                <c:pt idx="2">
                  <c:v>Červen</c:v>
                </c:pt>
              </c:strCache>
            </c:strRef>
          </c:cat>
          <c:val>
            <c:numRef>
              <c:f>('8.7'!$B$10,'8.7'!$D$10,'8.7'!$F$10)</c:f>
              <c:numCache>
                <c:formatCode>#,##0.0</c:formatCode>
                <c:ptCount val="3"/>
                <c:pt idx="0">
                  <c:v>1051.8600000000001</c:v>
                </c:pt>
                <c:pt idx="1">
                  <c:v>1549.26</c:v>
                </c:pt>
                <c:pt idx="2">
                  <c:v>1313.38</c:v>
                </c:pt>
              </c:numCache>
            </c:numRef>
          </c:val>
        </c:ser>
        <c:ser>
          <c:idx val="2"/>
          <c:order val="2"/>
          <c:tx>
            <c:strRef>
              <c:f>'8.7'!$A$11</c:f>
              <c:strCache>
                <c:ptCount val="1"/>
                <c:pt idx="0">
                  <c:v>Černé uhlí</c:v>
                </c:pt>
              </c:strCache>
            </c:strRef>
          </c:tx>
          <c:invertIfNegative val="0"/>
          <c:cat>
            <c:strRef>
              <c:f>'8.7'!$B$2:$D$2</c:f>
              <c:strCache>
                <c:ptCount val="3"/>
                <c:pt idx="0">
                  <c:v>Duben</c:v>
                </c:pt>
                <c:pt idx="1">
                  <c:v>Květen</c:v>
                </c:pt>
                <c:pt idx="2">
                  <c:v>Červen</c:v>
                </c:pt>
              </c:strCache>
            </c:strRef>
          </c:cat>
          <c:val>
            <c:numRef>
              <c:f>('8.7'!$B$11,'8.7'!$D$11,'8.7'!$F$11)</c:f>
              <c:numCache>
                <c:formatCode>#,##0.0</c:formatCode>
                <c:ptCount val="3"/>
                <c:pt idx="0">
                  <c:v>0</c:v>
                </c:pt>
                <c:pt idx="1">
                  <c:v>0</c:v>
                </c:pt>
                <c:pt idx="2">
                  <c:v>0</c:v>
                </c:pt>
              </c:numCache>
            </c:numRef>
          </c:val>
        </c:ser>
        <c:ser>
          <c:idx val="3"/>
          <c:order val="3"/>
          <c:tx>
            <c:strRef>
              <c:f>'8.7'!$A$12</c:f>
              <c:strCache>
                <c:ptCount val="1"/>
                <c:pt idx="0">
                  <c:v>Elektrická energie</c:v>
                </c:pt>
              </c:strCache>
            </c:strRef>
          </c:tx>
          <c:invertIfNegative val="0"/>
          <c:cat>
            <c:strRef>
              <c:f>'8.7'!$B$2:$D$2</c:f>
              <c:strCache>
                <c:ptCount val="3"/>
                <c:pt idx="0">
                  <c:v>Duben</c:v>
                </c:pt>
                <c:pt idx="1">
                  <c:v>Květen</c:v>
                </c:pt>
                <c:pt idx="2">
                  <c:v>Červen</c:v>
                </c:pt>
              </c:strCache>
            </c:strRef>
          </c:cat>
          <c:val>
            <c:numRef>
              <c:f>('8.7'!$B$12,'8.7'!$D$12,'8.7'!$F$12)</c:f>
              <c:numCache>
                <c:formatCode>#,##0.0</c:formatCode>
                <c:ptCount val="3"/>
                <c:pt idx="0">
                  <c:v>0</c:v>
                </c:pt>
                <c:pt idx="1">
                  <c:v>0</c:v>
                </c:pt>
                <c:pt idx="2">
                  <c:v>0</c:v>
                </c:pt>
              </c:numCache>
            </c:numRef>
          </c:val>
        </c:ser>
        <c:ser>
          <c:idx val="4"/>
          <c:order val="4"/>
          <c:tx>
            <c:strRef>
              <c:f>'8.7'!$A$13</c:f>
              <c:strCache>
                <c:ptCount val="1"/>
                <c:pt idx="0">
                  <c:v>Energie prostředí (tepelné čerpadlo)</c:v>
                </c:pt>
              </c:strCache>
            </c:strRef>
          </c:tx>
          <c:invertIfNegative val="0"/>
          <c:cat>
            <c:strRef>
              <c:f>'8.7'!$B$2:$D$2</c:f>
              <c:strCache>
                <c:ptCount val="3"/>
                <c:pt idx="0">
                  <c:v>Duben</c:v>
                </c:pt>
                <c:pt idx="1">
                  <c:v>Květen</c:v>
                </c:pt>
                <c:pt idx="2">
                  <c:v>Červen</c:v>
                </c:pt>
              </c:strCache>
            </c:strRef>
          </c:cat>
          <c:val>
            <c:numRef>
              <c:f>('8.7'!$B$13,'8.7'!$D$13,'8.7'!$F$13)</c:f>
              <c:numCache>
                <c:formatCode>#,##0.0</c:formatCode>
                <c:ptCount val="3"/>
                <c:pt idx="0">
                  <c:v>0</c:v>
                </c:pt>
                <c:pt idx="1">
                  <c:v>0</c:v>
                </c:pt>
                <c:pt idx="2">
                  <c:v>0</c:v>
                </c:pt>
              </c:numCache>
            </c:numRef>
          </c:val>
        </c:ser>
        <c:ser>
          <c:idx val="5"/>
          <c:order val="5"/>
          <c:tx>
            <c:strRef>
              <c:f>'8.7'!$A$14</c:f>
              <c:strCache>
                <c:ptCount val="1"/>
                <c:pt idx="0">
                  <c:v>Energie Slunce (solární kolektor)</c:v>
                </c:pt>
              </c:strCache>
            </c:strRef>
          </c:tx>
          <c:invertIfNegative val="0"/>
          <c:cat>
            <c:strRef>
              <c:f>'8.7'!$B$2:$D$2</c:f>
              <c:strCache>
                <c:ptCount val="3"/>
                <c:pt idx="0">
                  <c:v>Duben</c:v>
                </c:pt>
                <c:pt idx="1">
                  <c:v>Květen</c:v>
                </c:pt>
                <c:pt idx="2">
                  <c:v>Červen</c:v>
                </c:pt>
              </c:strCache>
            </c:strRef>
          </c:cat>
          <c:val>
            <c:numRef>
              <c:f>('8.7'!$B$14,'8.7'!$D$14,'8.7'!$F$14)</c:f>
              <c:numCache>
                <c:formatCode>#,##0.0</c:formatCode>
                <c:ptCount val="3"/>
                <c:pt idx="0">
                  <c:v>0</c:v>
                </c:pt>
                <c:pt idx="1">
                  <c:v>0</c:v>
                </c:pt>
                <c:pt idx="2">
                  <c:v>0</c:v>
                </c:pt>
              </c:numCache>
            </c:numRef>
          </c:val>
        </c:ser>
        <c:ser>
          <c:idx val="6"/>
          <c:order val="6"/>
          <c:tx>
            <c:strRef>
              <c:f>'8.7'!$A$15</c:f>
              <c:strCache>
                <c:ptCount val="1"/>
                <c:pt idx="0">
                  <c:v>Hnědé uhlí</c:v>
                </c:pt>
              </c:strCache>
            </c:strRef>
          </c:tx>
          <c:invertIfNegative val="0"/>
          <c:cat>
            <c:strRef>
              <c:f>'8.7'!$B$2:$D$2</c:f>
              <c:strCache>
                <c:ptCount val="3"/>
                <c:pt idx="0">
                  <c:v>Duben</c:v>
                </c:pt>
                <c:pt idx="1">
                  <c:v>Květen</c:v>
                </c:pt>
                <c:pt idx="2">
                  <c:v>Červen</c:v>
                </c:pt>
              </c:strCache>
            </c:strRef>
          </c:cat>
          <c:val>
            <c:numRef>
              <c:f>('8.7'!$B$15,'8.7'!$D$15,'8.7'!$F$15)</c:f>
              <c:numCache>
                <c:formatCode>#,##0.0</c:formatCode>
                <c:ptCount val="3"/>
                <c:pt idx="0">
                  <c:v>6385.5500000000011</c:v>
                </c:pt>
                <c:pt idx="1">
                  <c:v>2811.11</c:v>
                </c:pt>
                <c:pt idx="2">
                  <c:v>1543.8009999999999</c:v>
                </c:pt>
              </c:numCache>
            </c:numRef>
          </c:val>
        </c:ser>
        <c:ser>
          <c:idx val="7"/>
          <c:order val="7"/>
          <c:tx>
            <c:strRef>
              <c:f>'8.7'!$A$16</c:f>
              <c:strCache>
                <c:ptCount val="1"/>
                <c:pt idx="0">
                  <c:v>Jaderné palivo</c:v>
                </c:pt>
              </c:strCache>
            </c:strRef>
          </c:tx>
          <c:invertIfNegative val="0"/>
          <c:cat>
            <c:strRef>
              <c:f>'8.7'!$B$2:$D$2</c:f>
              <c:strCache>
                <c:ptCount val="3"/>
                <c:pt idx="0">
                  <c:v>Duben</c:v>
                </c:pt>
                <c:pt idx="1">
                  <c:v>Květen</c:v>
                </c:pt>
                <c:pt idx="2">
                  <c:v>Červen</c:v>
                </c:pt>
              </c:strCache>
            </c:strRef>
          </c:cat>
          <c:val>
            <c:numRef>
              <c:f>('8.7'!$B$16,'8.7'!$D$16,'8.7'!$F$16)</c:f>
              <c:numCache>
                <c:formatCode>#,##0.0</c:formatCode>
                <c:ptCount val="3"/>
                <c:pt idx="0">
                  <c:v>0</c:v>
                </c:pt>
                <c:pt idx="1">
                  <c:v>0</c:v>
                </c:pt>
                <c:pt idx="2">
                  <c:v>0</c:v>
                </c:pt>
              </c:numCache>
            </c:numRef>
          </c:val>
        </c:ser>
        <c:ser>
          <c:idx val="8"/>
          <c:order val="8"/>
          <c:tx>
            <c:strRef>
              <c:f>'8.7'!$A$17</c:f>
              <c:strCache>
                <c:ptCount val="1"/>
                <c:pt idx="0">
                  <c:v>Koks</c:v>
                </c:pt>
              </c:strCache>
            </c:strRef>
          </c:tx>
          <c:invertIfNegative val="0"/>
          <c:cat>
            <c:strRef>
              <c:f>'8.7'!$B$2:$D$2</c:f>
              <c:strCache>
                <c:ptCount val="3"/>
                <c:pt idx="0">
                  <c:v>Duben</c:v>
                </c:pt>
                <c:pt idx="1">
                  <c:v>Květen</c:v>
                </c:pt>
                <c:pt idx="2">
                  <c:v>Červen</c:v>
                </c:pt>
              </c:strCache>
            </c:strRef>
          </c:cat>
          <c:val>
            <c:numRef>
              <c:f>('8.7'!$B$17,'8.7'!$D$17,'8.7'!$F$17)</c:f>
              <c:numCache>
                <c:formatCode>#,##0.0</c:formatCode>
                <c:ptCount val="3"/>
                <c:pt idx="0">
                  <c:v>0</c:v>
                </c:pt>
                <c:pt idx="1">
                  <c:v>0</c:v>
                </c:pt>
                <c:pt idx="2">
                  <c:v>0</c:v>
                </c:pt>
              </c:numCache>
            </c:numRef>
          </c:val>
        </c:ser>
        <c:ser>
          <c:idx val="9"/>
          <c:order val="9"/>
          <c:tx>
            <c:strRef>
              <c:f>'8.7'!$A$18</c:f>
              <c:strCache>
                <c:ptCount val="1"/>
                <c:pt idx="0">
                  <c:v>Odpadní teplo</c:v>
                </c:pt>
              </c:strCache>
            </c:strRef>
          </c:tx>
          <c:invertIfNegative val="0"/>
          <c:cat>
            <c:strRef>
              <c:f>'8.7'!$B$2:$D$2</c:f>
              <c:strCache>
                <c:ptCount val="3"/>
                <c:pt idx="0">
                  <c:v>Duben</c:v>
                </c:pt>
                <c:pt idx="1">
                  <c:v>Květen</c:v>
                </c:pt>
                <c:pt idx="2">
                  <c:v>Červen</c:v>
                </c:pt>
              </c:strCache>
            </c:strRef>
          </c:cat>
          <c:val>
            <c:numRef>
              <c:f>('8.7'!$B$18,'8.7'!$D$18,'8.7'!$F$18)</c:f>
              <c:numCache>
                <c:formatCode>#,##0.0</c:formatCode>
                <c:ptCount val="3"/>
                <c:pt idx="0">
                  <c:v>171.8</c:v>
                </c:pt>
                <c:pt idx="1">
                  <c:v>0</c:v>
                </c:pt>
                <c:pt idx="2">
                  <c:v>2.2999999999999998</c:v>
                </c:pt>
              </c:numCache>
            </c:numRef>
          </c:val>
        </c:ser>
        <c:ser>
          <c:idx val="10"/>
          <c:order val="10"/>
          <c:tx>
            <c:strRef>
              <c:f>'8.7'!$A$19</c:f>
              <c:strCache>
                <c:ptCount val="1"/>
                <c:pt idx="0">
                  <c:v>Ostatní kapalná paliva</c:v>
                </c:pt>
              </c:strCache>
            </c:strRef>
          </c:tx>
          <c:invertIfNegative val="0"/>
          <c:cat>
            <c:strRef>
              <c:f>'8.7'!$B$2:$D$2</c:f>
              <c:strCache>
                <c:ptCount val="3"/>
                <c:pt idx="0">
                  <c:v>Duben</c:v>
                </c:pt>
                <c:pt idx="1">
                  <c:v>Květen</c:v>
                </c:pt>
                <c:pt idx="2">
                  <c:v>Červen</c:v>
                </c:pt>
              </c:strCache>
            </c:strRef>
          </c:cat>
          <c:val>
            <c:numRef>
              <c:f>('8.7'!$B$19,'8.7'!$D$19,'8.7'!$F$19)</c:f>
              <c:numCache>
                <c:formatCode>#,##0.0</c:formatCode>
                <c:ptCount val="3"/>
                <c:pt idx="0">
                  <c:v>0</c:v>
                </c:pt>
                <c:pt idx="1">
                  <c:v>0</c:v>
                </c:pt>
                <c:pt idx="2">
                  <c:v>0</c:v>
                </c:pt>
              </c:numCache>
            </c:numRef>
          </c:val>
        </c:ser>
        <c:ser>
          <c:idx val="11"/>
          <c:order val="11"/>
          <c:tx>
            <c:strRef>
              <c:f>'8.7'!$A$20</c:f>
              <c:strCache>
                <c:ptCount val="1"/>
                <c:pt idx="0">
                  <c:v>Ostatní pevná paliva</c:v>
                </c:pt>
              </c:strCache>
            </c:strRef>
          </c:tx>
          <c:invertIfNegative val="0"/>
          <c:cat>
            <c:strRef>
              <c:f>'8.7'!$B$2:$D$2</c:f>
              <c:strCache>
                <c:ptCount val="3"/>
                <c:pt idx="0">
                  <c:v>Duben</c:v>
                </c:pt>
                <c:pt idx="1">
                  <c:v>Květen</c:v>
                </c:pt>
                <c:pt idx="2">
                  <c:v>Červen</c:v>
                </c:pt>
              </c:strCache>
            </c:strRef>
          </c:cat>
          <c:val>
            <c:numRef>
              <c:f>('8.7'!$B$20,'8.7'!$D$20,'8.7'!$F$20)</c:f>
              <c:numCache>
                <c:formatCode>#,##0.0</c:formatCode>
                <c:ptCount val="3"/>
                <c:pt idx="0">
                  <c:v>49322</c:v>
                </c:pt>
                <c:pt idx="1">
                  <c:v>27271</c:v>
                </c:pt>
                <c:pt idx="2">
                  <c:v>33881</c:v>
                </c:pt>
              </c:numCache>
            </c:numRef>
          </c:val>
        </c:ser>
        <c:ser>
          <c:idx val="12"/>
          <c:order val="12"/>
          <c:tx>
            <c:strRef>
              <c:f>'8.7'!$A$21</c:f>
              <c:strCache>
                <c:ptCount val="1"/>
                <c:pt idx="0">
                  <c:v>Ostatní plyny</c:v>
                </c:pt>
              </c:strCache>
            </c:strRef>
          </c:tx>
          <c:invertIfNegative val="0"/>
          <c:cat>
            <c:strRef>
              <c:f>'8.7'!$B$2:$D$2</c:f>
              <c:strCache>
                <c:ptCount val="3"/>
                <c:pt idx="0">
                  <c:v>Duben</c:v>
                </c:pt>
                <c:pt idx="1">
                  <c:v>Květen</c:v>
                </c:pt>
                <c:pt idx="2">
                  <c:v>Červen</c:v>
                </c:pt>
              </c:strCache>
            </c:strRef>
          </c:cat>
          <c:val>
            <c:numRef>
              <c:f>('8.7'!$B$21,'8.7'!$D$21,'8.7'!$F$21)</c:f>
              <c:numCache>
                <c:formatCode>#,##0.0</c:formatCode>
                <c:ptCount val="3"/>
                <c:pt idx="0">
                  <c:v>0</c:v>
                </c:pt>
                <c:pt idx="1">
                  <c:v>0</c:v>
                </c:pt>
                <c:pt idx="2">
                  <c:v>0</c:v>
                </c:pt>
              </c:numCache>
            </c:numRef>
          </c:val>
        </c:ser>
        <c:ser>
          <c:idx val="13"/>
          <c:order val="13"/>
          <c:tx>
            <c:strRef>
              <c:f>'8.7'!$A$22</c:f>
              <c:strCache>
                <c:ptCount val="1"/>
                <c:pt idx="0">
                  <c:v>Ostatní</c:v>
                </c:pt>
              </c:strCache>
            </c:strRef>
          </c:tx>
          <c:invertIfNegative val="0"/>
          <c:cat>
            <c:strRef>
              <c:f>'8.7'!$B$2:$D$2</c:f>
              <c:strCache>
                <c:ptCount val="3"/>
                <c:pt idx="0">
                  <c:v>Duben</c:v>
                </c:pt>
                <c:pt idx="1">
                  <c:v>Květen</c:v>
                </c:pt>
                <c:pt idx="2">
                  <c:v>Červen</c:v>
                </c:pt>
              </c:strCache>
            </c:strRef>
          </c:cat>
          <c:val>
            <c:numRef>
              <c:f>('8.7'!$B$22,'8.7'!$D$22,'8.7'!$F$22)</c:f>
              <c:numCache>
                <c:formatCode>#,##0.0</c:formatCode>
                <c:ptCount val="3"/>
                <c:pt idx="0">
                  <c:v>0</c:v>
                </c:pt>
                <c:pt idx="1">
                  <c:v>0</c:v>
                </c:pt>
                <c:pt idx="2">
                  <c:v>0</c:v>
                </c:pt>
              </c:numCache>
            </c:numRef>
          </c:val>
        </c:ser>
        <c:ser>
          <c:idx val="14"/>
          <c:order val="14"/>
          <c:tx>
            <c:strRef>
              <c:f>'8.7'!$A$23</c:f>
              <c:strCache>
                <c:ptCount val="1"/>
                <c:pt idx="0">
                  <c:v>Topné oleje</c:v>
                </c:pt>
              </c:strCache>
            </c:strRef>
          </c:tx>
          <c:invertIfNegative val="0"/>
          <c:cat>
            <c:strRef>
              <c:f>'8.7'!$B$2:$D$2</c:f>
              <c:strCache>
                <c:ptCount val="3"/>
                <c:pt idx="0">
                  <c:v>Duben</c:v>
                </c:pt>
                <c:pt idx="1">
                  <c:v>Květen</c:v>
                </c:pt>
                <c:pt idx="2">
                  <c:v>Červen</c:v>
                </c:pt>
              </c:strCache>
            </c:strRef>
          </c:cat>
          <c:val>
            <c:numRef>
              <c:f>('8.7'!$B$23,'8.7'!$D$23,'8.7'!$F$23)</c:f>
              <c:numCache>
                <c:formatCode>#,##0.0</c:formatCode>
                <c:ptCount val="3"/>
                <c:pt idx="0">
                  <c:v>0</c:v>
                </c:pt>
                <c:pt idx="1">
                  <c:v>0</c:v>
                </c:pt>
                <c:pt idx="2">
                  <c:v>0</c:v>
                </c:pt>
              </c:numCache>
            </c:numRef>
          </c:val>
        </c:ser>
        <c:ser>
          <c:idx val="15"/>
          <c:order val="15"/>
          <c:tx>
            <c:strRef>
              <c:f>'8.7'!$A$24</c:f>
              <c:strCache>
                <c:ptCount val="1"/>
                <c:pt idx="0">
                  <c:v>Zemní plyn</c:v>
                </c:pt>
              </c:strCache>
            </c:strRef>
          </c:tx>
          <c:invertIfNegative val="0"/>
          <c:cat>
            <c:strRef>
              <c:f>'8.7'!$B$2:$D$2</c:f>
              <c:strCache>
                <c:ptCount val="3"/>
                <c:pt idx="0">
                  <c:v>Duben</c:v>
                </c:pt>
                <c:pt idx="1">
                  <c:v>Květen</c:v>
                </c:pt>
                <c:pt idx="2">
                  <c:v>Červen</c:v>
                </c:pt>
              </c:strCache>
            </c:strRef>
          </c:cat>
          <c:val>
            <c:numRef>
              <c:f>('8.7'!$B$24,'8.7'!$D$24,'8.7'!$F$24)</c:f>
              <c:numCache>
                <c:formatCode>#,##0.0</c:formatCode>
                <c:ptCount val="3"/>
                <c:pt idx="0">
                  <c:v>76367.467000000004</c:v>
                </c:pt>
                <c:pt idx="1">
                  <c:v>52606.248000000007</c:v>
                </c:pt>
                <c:pt idx="2">
                  <c:v>32778.150999999998</c:v>
                </c:pt>
              </c:numCache>
            </c:numRef>
          </c:val>
        </c:ser>
        <c:dLbls>
          <c:showLegendKey val="0"/>
          <c:showVal val="0"/>
          <c:showCatName val="0"/>
          <c:showSerName val="0"/>
          <c:showPercent val="0"/>
          <c:showBubbleSize val="0"/>
        </c:dLbls>
        <c:gapWidth val="150"/>
        <c:overlap val="100"/>
        <c:axId val="341406464"/>
        <c:axId val="341408000"/>
      </c:barChart>
      <c:catAx>
        <c:axId val="341406464"/>
        <c:scaling>
          <c:orientation val="minMax"/>
        </c:scaling>
        <c:delete val="0"/>
        <c:axPos val="b"/>
        <c:numFmt formatCode="General" sourceLinked="1"/>
        <c:majorTickMark val="none"/>
        <c:minorTickMark val="none"/>
        <c:tickLblPos val="nextTo"/>
        <c:txPr>
          <a:bodyPr/>
          <a:lstStyle/>
          <a:p>
            <a:pPr>
              <a:defRPr sz="900"/>
            </a:pPr>
            <a:endParaRPr lang="cs-CZ"/>
          </a:p>
        </c:txPr>
        <c:crossAx val="341408000"/>
        <c:crosses val="autoZero"/>
        <c:auto val="1"/>
        <c:lblAlgn val="ctr"/>
        <c:lblOffset val="100"/>
        <c:noMultiLvlLbl val="0"/>
      </c:catAx>
      <c:valAx>
        <c:axId val="34140800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1406464"/>
        <c:crosses val="autoZero"/>
        <c:crossBetween val="between"/>
        <c:majorUnit val="25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'8.8'!$M$9:$M$24</c:f>
              <c:numCache>
                <c:formatCode>0.0%</c:formatCode>
                <c:ptCount val="16"/>
              </c:numCache>
            </c:numRef>
          </c:cat>
          <c:val>
            <c:numRef>
              <c:f>'8.8'!$M$9:$M$24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'8.8'!$M$26:$M$33</c:f>
              <c:numCache>
                <c:formatCode>#,##0.0</c:formatCode>
                <c:ptCount val="8"/>
              </c:numCache>
            </c:numRef>
          </c:cat>
          <c:val>
            <c:numRef>
              <c:f>'8.8'!$M$26:$M$33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'8.8'!$A$26</c:f>
              <c:strCache>
                <c:ptCount val="1"/>
                <c:pt idx="0">
                  <c:v>Průmysl</c:v>
                </c:pt>
              </c:strCache>
            </c:strRef>
          </c:tx>
          <c:invertIfNegative val="0"/>
          <c:cat>
            <c:strRef>
              <c:f>'8.8'!$B$2:$D$2</c:f>
              <c:strCache>
                <c:ptCount val="3"/>
                <c:pt idx="0">
                  <c:v>Duben</c:v>
                </c:pt>
                <c:pt idx="1">
                  <c:v>Květen</c:v>
                </c:pt>
                <c:pt idx="2">
                  <c:v>Červen</c:v>
                </c:pt>
              </c:strCache>
            </c:strRef>
          </c:cat>
          <c:val>
            <c:numRef>
              <c:f>('8.8'!$B$26,'8.8'!$D$26,'8.8'!$F$26)</c:f>
              <c:numCache>
                <c:formatCode>#,##0.0</c:formatCode>
                <c:ptCount val="3"/>
                <c:pt idx="0">
                  <c:v>366445.95600000006</c:v>
                </c:pt>
                <c:pt idx="1">
                  <c:v>300818.761</c:v>
                </c:pt>
                <c:pt idx="2">
                  <c:v>282118.47999999992</c:v>
                </c:pt>
              </c:numCache>
            </c:numRef>
          </c:val>
        </c:ser>
        <c:ser>
          <c:idx val="1"/>
          <c:order val="1"/>
          <c:tx>
            <c:strRef>
              <c:f>'8.8'!$A$27</c:f>
              <c:strCache>
                <c:ptCount val="1"/>
                <c:pt idx="0">
                  <c:v>Energetika</c:v>
                </c:pt>
              </c:strCache>
            </c:strRef>
          </c:tx>
          <c:invertIfNegative val="0"/>
          <c:cat>
            <c:strRef>
              <c:f>'8.8'!$B$2:$D$2</c:f>
              <c:strCache>
                <c:ptCount val="3"/>
                <c:pt idx="0">
                  <c:v>Duben</c:v>
                </c:pt>
                <c:pt idx="1">
                  <c:v>Květen</c:v>
                </c:pt>
                <c:pt idx="2">
                  <c:v>Červen</c:v>
                </c:pt>
              </c:strCache>
            </c:strRef>
          </c:cat>
          <c:val>
            <c:numRef>
              <c:f>('8.8'!$B$27,'8.8'!$D$27,'8.8'!$F$27)</c:f>
              <c:numCache>
                <c:formatCode>#,##0.0</c:formatCode>
                <c:ptCount val="3"/>
                <c:pt idx="0">
                  <c:v>50777.621000000006</c:v>
                </c:pt>
                <c:pt idx="1">
                  <c:v>38295.115999999995</c:v>
                </c:pt>
                <c:pt idx="2">
                  <c:v>35322.642999999996</c:v>
                </c:pt>
              </c:numCache>
            </c:numRef>
          </c:val>
        </c:ser>
        <c:ser>
          <c:idx val="2"/>
          <c:order val="2"/>
          <c:tx>
            <c:strRef>
              <c:f>'8.8'!$A$28</c:f>
              <c:strCache>
                <c:ptCount val="1"/>
                <c:pt idx="0">
                  <c:v>Doprava</c:v>
                </c:pt>
              </c:strCache>
            </c:strRef>
          </c:tx>
          <c:invertIfNegative val="0"/>
          <c:cat>
            <c:strRef>
              <c:f>'8.8'!$B$2:$D$2</c:f>
              <c:strCache>
                <c:ptCount val="3"/>
                <c:pt idx="0">
                  <c:v>Duben</c:v>
                </c:pt>
                <c:pt idx="1">
                  <c:v>Květen</c:v>
                </c:pt>
                <c:pt idx="2">
                  <c:v>Červen</c:v>
                </c:pt>
              </c:strCache>
            </c:strRef>
          </c:cat>
          <c:val>
            <c:numRef>
              <c:f>('8.8'!$B$28,'8.8'!$D$28,'8.8'!$F$28)</c:f>
              <c:numCache>
                <c:formatCode>#,##0.0</c:formatCode>
                <c:ptCount val="3"/>
                <c:pt idx="0">
                  <c:v>647.25900000000001</c:v>
                </c:pt>
                <c:pt idx="1">
                  <c:v>209.423</c:v>
                </c:pt>
                <c:pt idx="2">
                  <c:v>154.36099999999999</c:v>
                </c:pt>
              </c:numCache>
            </c:numRef>
          </c:val>
        </c:ser>
        <c:ser>
          <c:idx val="3"/>
          <c:order val="3"/>
          <c:tx>
            <c:strRef>
              <c:f>'8.8'!$A$29</c:f>
              <c:strCache>
                <c:ptCount val="1"/>
                <c:pt idx="0">
                  <c:v>Stavebnictví</c:v>
                </c:pt>
              </c:strCache>
            </c:strRef>
          </c:tx>
          <c:invertIfNegative val="0"/>
          <c:cat>
            <c:strRef>
              <c:f>'8.8'!$B$2:$D$2</c:f>
              <c:strCache>
                <c:ptCount val="3"/>
                <c:pt idx="0">
                  <c:v>Duben</c:v>
                </c:pt>
                <c:pt idx="1">
                  <c:v>Květen</c:v>
                </c:pt>
                <c:pt idx="2">
                  <c:v>Červen</c:v>
                </c:pt>
              </c:strCache>
            </c:strRef>
          </c:cat>
          <c:val>
            <c:numRef>
              <c:f>('8.8'!$B$29,'8.8'!$D$29,'8.8'!$F$29)</c:f>
              <c:numCache>
                <c:formatCode>#,##0.0</c:formatCode>
                <c:ptCount val="3"/>
                <c:pt idx="0">
                  <c:v>2997.5990000000002</c:v>
                </c:pt>
                <c:pt idx="1">
                  <c:v>2677.1970000000001</c:v>
                </c:pt>
                <c:pt idx="2">
                  <c:v>2477.3739999999998</c:v>
                </c:pt>
              </c:numCache>
            </c:numRef>
          </c:val>
        </c:ser>
        <c:ser>
          <c:idx val="4"/>
          <c:order val="4"/>
          <c:tx>
            <c:strRef>
              <c:f>'8.8'!$A$30</c:f>
              <c:strCache>
                <c:ptCount val="1"/>
                <c:pt idx="0">
                  <c:v>Zemědělství a lesnictví</c:v>
                </c:pt>
              </c:strCache>
            </c:strRef>
          </c:tx>
          <c:invertIfNegative val="0"/>
          <c:cat>
            <c:strRef>
              <c:f>'8.8'!$B$2:$D$2</c:f>
              <c:strCache>
                <c:ptCount val="3"/>
                <c:pt idx="0">
                  <c:v>Duben</c:v>
                </c:pt>
                <c:pt idx="1">
                  <c:v>Květen</c:v>
                </c:pt>
                <c:pt idx="2">
                  <c:v>Červen</c:v>
                </c:pt>
              </c:strCache>
            </c:strRef>
          </c:cat>
          <c:val>
            <c:numRef>
              <c:f>('8.8'!$B$30,'8.8'!$D$30,'8.8'!$F$30)</c:f>
              <c:numCache>
                <c:formatCode>#,##0.0</c:formatCode>
                <c:ptCount val="3"/>
                <c:pt idx="0">
                  <c:v>325.95999999999998</c:v>
                </c:pt>
                <c:pt idx="1">
                  <c:v>22.3</c:v>
                </c:pt>
                <c:pt idx="2">
                  <c:v>2</c:v>
                </c:pt>
              </c:numCache>
            </c:numRef>
          </c:val>
        </c:ser>
        <c:ser>
          <c:idx val="5"/>
          <c:order val="5"/>
          <c:tx>
            <c:strRef>
              <c:f>'8.8'!$A$31</c:f>
              <c:strCache>
                <c:ptCount val="1"/>
                <c:pt idx="0">
                  <c:v>Domácnosti</c:v>
                </c:pt>
              </c:strCache>
            </c:strRef>
          </c:tx>
          <c:invertIfNegative val="0"/>
          <c:cat>
            <c:strRef>
              <c:f>'8.8'!$B$2:$D$2</c:f>
              <c:strCache>
                <c:ptCount val="3"/>
                <c:pt idx="0">
                  <c:v>Duben</c:v>
                </c:pt>
                <c:pt idx="1">
                  <c:v>Květen</c:v>
                </c:pt>
                <c:pt idx="2">
                  <c:v>Červen</c:v>
                </c:pt>
              </c:strCache>
            </c:strRef>
          </c:cat>
          <c:val>
            <c:numRef>
              <c:f>('8.8'!$B$31,'8.8'!$D$31,'8.8'!$F$31)</c:f>
              <c:numCache>
                <c:formatCode>#,##0.0</c:formatCode>
                <c:ptCount val="3"/>
                <c:pt idx="0">
                  <c:v>229793.61200000002</c:v>
                </c:pt>
                <c:pt idx="1">
                  <c:v>118163.49399999998</c:v>
                </c:pt>
                <c:pt idx="2">
                  <c:v>87981.00400000003</c:v>
                </c:pt>
              </c:numCache>
            </c:numRef>
          </c:val>
        </c:ser>
        <c:ser>
          <c:idx val="6"/>
          <c:order val="6"/>
          <c:tx>
            <c:strRef>
              <c:f>'8.8'!$A$32</c:f>
              <c:strCache>
                <c:ptCount val="1"/>
                <c:pt idx="0">
                  <c:v>Obchod, služby, školství, zdravotnictví</c:v>
                </c:pt>
              </c:strCache>
            </c:strRef>
          </c:tx>
          <c:invertIfNegative val="0"/>
          <c:cat>
            <c:strRef>
              <c:f>'8.8'!$B$2:$D$2</c:f>
              <c:strCache>
                <c:ptCount val="3"/>
                <c:pt idx="0">
                  <c:v>Duben</c:v>
                </c:pt>
                <c:pt idx="1">
                  <c:v>Květen</c:v>
                </c:pt>
                <c:pt idx="2">
                  <c:v>Červen</c:v>
                </c:pt>
              </c:strCache>
            </c:strRef>
          </c:cat>
          <c:val>
            <c:numRef>
              <c:f>('8.8'!$B$32,'8.8'!$D$32,'8.8'!$F$32)</c:f>
              <c:numCache>
                <c:formatCode>#,##0.0</c:formatCode>
                <c:ptCount val="3"/>
                <c:pt idx="0">
                  <c:v>82645.092999999979</c:v>
                </c:pt>
                <c:pt idx="1">
                  <c:v>42089.02</c:v>
                </c:pt>
                <c:pt idx="2">
                  <c:v>45842.289000000004</c:v>
                </c:pt>
              </c:numCache>
            </c:numRef>
          </c:val>
        </c:ser>
        <c:ser>
          <c:idx val="7"/>
          <c:order val="7"/>
          <c:tx>
            <c:strRef>
              <c:f>'8.8'!$A$33</c:f>
              <c:strCache>
                <c:ptCount val="1"/>
                <c:pt idx="0">
                  <c:v>Ostatní</c:v>
                </c:pt>
              </c:strCache>
            </c:strRef>
          </c:tx>
          <c:invertIfNegative val="0"/>
          <c:cat>
            <c:strRef>
              <c:f>'8.8'!$B$2:$D$2</c:f>
              <c:strCache>
                <c:ptCount val="3"/>
                <c:pt idx="0">
                  <c:v>Duben</c:v>
                </c:pt>
                <c:pt idx="1">
                  <c:v>Květen</c:v>
                </c:pt>
                <c:pt idx="2">
                  <c:v>Červen</c:v>
                </c:pt>
              </c:strCache>
            </c:strRef>
          </c:cat>
          <c:val>
            <c:numRef>
              <c:f>('8.8'!$B$33,'8.8'!$D$33,'8.8'!$F$33)</c:f>
              <c:numCache>
                <c:formatCode>#,##0.0</c:formatCode>
                <c:ptCount val="3"/>
                <c:pt idx="0">
                  <c:v>1009.7150000000001</c:v>
                </c:pt>
                <c:pt idx="1">
                  <c:v>562.37</c:v>
                </c:pt>
                <c:pt idx="2">
                  <c:v>564.75199999999995</c:v>
                </c:pt>
              </c:numCache>
            </c:numRef>
          </c:val>
        </c:ser>
        <c:dLbls>
          <c:showLegendKey val="0"/>
          <c:showVal val="0"/>
          <c:showCatName val="0"/>
          <c:showSerName val="0"/>
          <c:showPercent val="0"/>
          <c:showBubbleSize val="0"/>
        </c:dLbls>
        <c:gapWidth val="150"/>
        <c:overlap val="100"/>
        <c:axId val="340832256"/>
        <c:axId val="340833792"/>
      </c:barChart>
      <c:catAx>
        <c:axId val="340832256"/>
        <c:scaling>
          <c:orientation val="minMax"/>
        </c:scaling>
        <c:delete val="0"/>
        <c:axPos val="b"/>
        <c:numFmt formatCode="General" sourceLinked="1"/>
        <c:majorTickMark val="none"/>
        <c:minorTickMark val="none"/>
        <c:tickLblPos val="nextTo"/>
        <c:txPr>
          <a:bodyPr/>
          <a:lstStyle/>
          <a:p>
            <a:pPr>
              <a:defRPr sz="900"/>
            </a:pPr>
            <a:endParaRPr lang="cs-CZ"/>
          </a:p>
        </c:txPr>
        <c:crossAx val="340833792"/>
        <c:crosses val="autoZero"/>
        <c:auto val="1"/>
        <c:lblAlgn val="ctr"/>
        <c:lblOffset val="100"/>
        <c:noMultiLvlLbl val="0"/>
      </c:catAx>
      <c:valAx>
        <c:axId val="34083379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0832256"/>
        <c:crosses val="autoZero"/>
        <c:crossBetween val="between"/>
        <c:majorUnit val="1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601.419398</c:v>
                </c:pt>
                <c:pt idx="1">
                  <c:v>701.36266699999987</c:v>
                </c:pt>
                <c:pt idx="2">
                  <c:v>680.20096700000011</c:v>
                </c:pt>
                <c:pt idx="3">
                  <c:v>547.74863499999992</c:v>
                </c:pt>
                <c:pt idx="4">
                  <c:v>173.48417099999998</c:v>
                </c:pt>
                <c:pt idx="5">
                  <c:v>448.98792000000003</c:v>
                </c:pt>
                <c:pt idx="6">
                  <c:v>287.12255000000005</c:v>
                </c:pt>
                <c:pt idx="7">
                  <c:v>1838.4084289999998</c:v>
                </c:pt>
                <c:pt idx="8">
                  <c:v>398.77022699999986</c:v>
                </c:pt>
                <c:pt idx="9">
                  <c:v>396.05981199999997</c:v>
                </c:pt>
                <c:pt idx="10">
                  <c:v>486.43262500000003</c:v>
                </c:pt>
                <c:pt idx="11">
                  <c:v>3074.4549289999995</c:v>
                </c:pt>
                <c:pt idx="12">
                  <c:v>1989.4457209999998</c:v>
                </c:pt>
                <c:pt idx="13">
                  <c:v>606.16978099999994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'8.8'!$G$38</c:f>
              <c:strCache>
                <c:ptCount val="1"/>
                <c:pt idx="0">
                  <c:v>dodávkách ČR</c:v>
                </c:pt>
              </c:strCache>
            </c:strRef>
          </c:tx>
          <c:invertIfNegative val="0"/>
          <c:val>
            <c:numRef>
              <c:f>'8.8'!$H$38</c:f>
              <c:numCache>
                <c:formatCode>0.0%</c:formatCode>
                <c:ptCount val="1"/>
                <c:pt idx="0">
                  <c:v>0.1503187434651671</c:v>
                </c:pt>
              </c:numCache>
            </c:numRef>
          </c:val>
        </c:ser>
        <c:ser>
          <c:idx val="1"/>
          <c:order val="1"/>
          <c:tx>
            <c:strRef>
              <c:f>'8.8'!$G$37</c:f>
              <c:strCache>
                <c:ptCount val="1"/>
                <c:pt idx="0">
                  <c:v>výrobě</c:v>
                </c:pt>
              </c:strCache>
            </c:strRef>
          </c:tx>
          <c:invertIfNegative val="0"/>
          <c:val>
            <c:numRef>
              <c:f>'8.8'!$H$37</c:f>
              <c:numCache>
                <c:formatCode>0.0%</c:formatCode>
                <c:ptCount val="1"/>
                <c:pt idx="0">
                  <c:v>0.20406330245569454</c:v>
                </c:pt>
              </c:numCache>
            </c:numRef>
          </c:val>
        </c:ser>
        <c:ser>
          <c:idx val="0"/>
          <c:order val="2"/>
          <c:tx>
            <c:strRef>
              <c:f>'8.8'!$G$36</c:f>
              <c:strCache>
                <c:ptCount val="1"/>
                <c:pt idx="0">
                  <c:v>instalovaném výkonu</c:v>
                </c:pt>
              </c:strCache>
            </c:strRef>
          </c:tx>
          <c:invertIfNegative val="0"/>
          <c:val>
            <c:numRef>
              <c:f>'8.8'!$H$36</c:f>
              <c:numCache>
                <c:formatCode>0.0%</c:formatCode>
                <c:ptCount val="1"/>
                <c:pt idx="0">
                  <c:v>0.1265360757655965</c:v>
                </c:pt>
              </c:numCache>
            </c:numRef>
          </c:val>
        </c:ser>
        <c:dLbls>
          <c:showLegendKey val="0"/>
          <c:showVal val="0"/>
          <c:showCatName val="0"/>
          <c:showSerName val="0"/>
          <c:showPercent val="0"/>
          <c:showBubbleSize val="0"/>
        </c:dLbls>
        <c:gapWidth val="150"/>
        <c:axId val="340925056"/>
        <c:axId val="340926848"/>
      </c:barChart>
      <c:catAx>
        <c:axId val="340925056"/>
        <c:scaling>
          <c:orientation val="minMax"/>
        </c:scaling>
        <c:delete val="1"/>
        <c:axPos val="l"/>
        <c:numFmt formatCode="0.0%" sourceLinked="1"/>
        <c:majorTickMark val="none"/>
        <c:minorTickMark val="none"/>
        <c:tickLblPos val="nextTo"/>
        <c:crossAx val="340926848"/>
        <c:crosses val="autoZero"/>
        <c:auto val="1"/>
        <c:lblAlgn val="ctr"/>
        <c:lblOffset val="100"/>
        <c:noMultiLvlLbl val="0"/>
      </c:catAx>
      <c:valAx>
        <c:axId val="34092684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4092505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'8.8'!$A$9</c:f>
              <c:strCache>
                <c:ptCount val="1"/>
                <c:pt idx="0">
                  <c:v>Biomasa</c:v>
                </c:pt>
              </c:strCache>
            </c:strRef>
          </c:tx>
          <c:invertIfNegative val="0"/>
          <c:cat>
            <c:strRef>
              <c:f>'8.8'!$B$2:$D$2</c:f>
              <c:strCache>
                <c:ptCount val="3"/>
                <c:pt idx="0">
                  <c:v>Duben</c:v>
                </c:pt>
                <c:pt idx="1">
                  <c:v>Květen</c:v>
                </c:pt>
                <c:pt idx="2">
                  <c:v>Červen</c:v>
                </c:pt>
              </c:strCache>
            </c:strRef>
          </c:cat>
          <c:val>
            <c:numRef>
              <c:f>('8.8'!$B$9,'8.8'!$D$9,'8.8'!$F$9)</c:f>
              <c:numCache>
                <c:formatCode>#,##0.0</c:formatCode>
                <c:ptCount val="3"/>
                <c:pt idx="0">
                  <c:v>66313.472000000009</c:v>
                </c:pt>
                <c:pt idx="1">
                  <c:v>56671.742000000006</c:v>
                </c:pt>
                <c:pt idx="2">
                  <c:v>49182.504999999997</c:v>
                </c:pt>
              </c:numCache>
            </c:numRef>
          </c:val>
        </c:ser>
        <c:ser>
          <c:idx val="1"/>
          <c:order val="1"/>
          <c:tx>
            <c:strRef>
              <c:f>'8.8'!$A$10</c:f>
              <c:strCache>
                <c:ptCount val="1"/>
                <c:pt idx="0">
                  <c:v>Bioplyn</c:v>
                </c:pt>
              </c:strCache>
            </c:strRef>
          </c:tx>
          <c:invertIfNegative val="0"/>
          <c:cat>
            <c:strRef>
              <c:f>'8.8'!$B$2:$D$2</c:f>
              <c:strCache>
                <c:ptCount val="3"/>
                <c:pt idx="0">
                  <c:v>Duben</c:v>
                </c:pt>
                <c:pt idx="1">
                  <c:v>Květen</c:v>
                </c:pt>
                <c:pt idx="2">
                  <c:v>Červen</c:v>
                </c:pt>
              </c:strCache>
            </c:strRef>
          </c:cat>
          <c:val>
            <c:numRef>
              <c:f>('8.8'!$B$10,'8.8'!$D$10,'8.8'!$F$10)</c:f>
              <c:numCache>
                <c:formatCode>#,##0.0</c:formatCode>
                <c:ptCount val="3"/>
                <c:pt idx="0">
                  <c:v>20.96</c:v>
                </c:pt>
                <c:pt idx="1">
                  <c:v>15.3</c:v>
                </c:pt>
                <c:pt idx="2">
                  <c:v>0</c:v>
                </c:pt>
              </c:numCache>
            </c:numRef>
          </c:val>
        </c:ser>
        <c:ser>
          <c:idx val="2"/>
          <c:order val="2"/>
          <c:tx>
            <c:strRef>
              <c:f>'8.8'!$A$11</c:f>
              <c:strCache>
                <c:ptCount val="1"/>
                <c:pt idx="0">
                  <c:v>Černé uhlí</c:v>
                </c:pt>
              </c:strCache>
            </c:strRef>
          </c:tx>
          <c:invertIfNegative val="0"/>
          <c:cat>
            <c:strRef>
              <c:f>'8.8'!$B$2:$D$2</c:f>
              <c:strCache>
                <c:ptCount val="3"/>
                <c:pt idx="0">
                  <c:v>Duben</c:v>
                </c:pt>
                <c:pt idx="1">
                  <c:v>Květen</c:v>
                </c:pt>
                <c:pt idx="2">
                  <c:v>Červen</c:v>
                </c:pt>
              </c:strCache>
            </c:strRef>
          </c:cat>
          <c:val>
            <c:numRef>
              <c:f>('8.8'!$B$11,'8.8'!$D$11,'8.8'!$F$11)</c:f>
              <c:numCache>
                <c:formatCode>#,##0.0</c:formatCode>
                <c:ptCount val="3"/>
                <c:pt idx="0">
                  <c:v>437631.321</c:v>
                </c:pt>
                <c:pt idx="1">
                  <c:v>223089.75100000002</c:v>
                </c:pt>
                <c:pt idx="2">
                  <c:v>195476.21900000001</c:v>
                </c:pt>
              </c:numCache>
            </c:numRef>
          </c:val>
        </c:ser>
        <c:ser>
          <c:idx val="3"/>
          <c:order val="3"/>
          <c:tx>
            <c:strRef>
              <c:f>'8.8'!$A$12</c:f>
              <c:strCache>
                <c:ptCount val="1"/>
                <c:pt idx="0">
                  <c:v>Elektrická energie</c:v>
                </c:pt>
              </c:strCache>
            </c:strRef>
          </c:tx>
          <c:invertIfNegative val="0"/>
          <c:cat>
            <c:strRef>
              <c:f>'8.8'!$B$2:$D$2</c:f>
              <c:strCache>
                <c:ptCount val="3"/>
                <c:pt idx="0">
                  <c:v>Duben</c:v>
                </c:pt>
                <c:pt idx="1">
                  <c:v>Květen</c:v>
                </c:pt>
                <c:pt idx="2">
                  <c:v>Červen</c:v>
                </c:pt>
              </c:strCache>
            </c:strRef>
          </c:cat>
          <c:val>
            <c:numRef>
              <c:f>('8.8'!$B$12,'8.8'!$D$12,'8.8'!$F$12)</c:f>
              <c:numCache>
                <c:formatCode>#,##0.0</c:formatCode>
                <c:ptCount val="3"/>
                <c:pt idx="0">
                  <c:v>51.301000000000002</c:v>
                </c:pt>
                <c:pt idx="1">
                  <c:v>20.576000000000001</c:v>
                </c:pt>
                <c:pt idx="2">
                  <c:v>15.214</c:v>
                </c:pt>
              </c:numCache>
            </c:numRef>
          </c:val>
        </c:ser>
        <c:ser>
          <c:idx val="4"/>
          <c:order val="4"/>
          <c:tx>
            <c:strRef>
              <c:f>'8.8'!$A$13</c:f>
              <c:strCache>
                <c:ptCount val="1"/>
                <c:pt idx="0">
                  <c:v>Energie prostředí (tepelné čerpadlo)</c:v>
                </c:pt>
              </c:strCache>
            </c:strRef>
          </c:tx>
          <c:invertIfNegative val="0"/>
          <c:cat>
            <c:strRef>
              <c:f>'8.8'!$B$2:$D$2</c:f>
              <c:strCache>
                <c:ptCount val="3"/>
                <c:pt idx="0">
                  <c:v>Duben</c:v>
                </c:pt>
                <c:pt idx="1">
                  <c:v>Květen</c:v>
                </c:pt>
                <c:pt idx="2">
                  <c:v>Červen</c:v>
                </c:pt>
              </c:strCache>
            </c:strRef>
          </c:cat>
          <c:val>
            <c:numRef>
              <c:f>('8.8'!$B$13,'8.8'!$D$13,'8.8'!$F$13)</c:f>
              <c:numCache>
                <c:formatCode>#,##0.0</c:formatCode>
                <c:ptCount val="3"/>
                <c:pt idx="0">
                  <c:v>0</c:v>
                </c:pt>
                <c:pt idx="1">
                  <c:v>0</c:v>
                </c:pt>
                <c:pt idx="2">
                  <c:v>0</c:v>
                </c:pt>
              </c:numCache>
            </c:numRef>
          </c:val>
        </c:ser>
        <c:ser>
          <c:idx val="5"/>
          <c:order val="5"/>
          <c:tx>
            <c:strRef>
              <c:f>'8.8'!$A$14</c:f>
              <c:strCache>
                <c:ptCount val="1"/>
                <c:pt idx="0">
                  <c:v>Energie Slunce (solární kolektor)</c:v>
                </c:pt>
              </c:strCache>
            </c:strRef>
          </c:tx>
          <c:invertIfNegative val="0"/>
          <c:cat>
            <c:strRef>
              <c:f>'8.8'!$B$2:$D$2</c:f>
              <c:strCache>
                <c:ptCount val="3"/>
                <c:pt idx="0">
                  <c:v>Duben</c:v>
                </c:pt>
                <c:pt idx="1">
                  <c:v>Květen</c:v>
                </c:pt>
                <c:pt idx="2">
                  <c:v>Červen</c:v>
                </c:pt>
              </c:strCache>
            </c:strRef>
          </c:cat>
          <c:val>
            <c:numRef>
              <c:f>('8.8'!$B$14,'8.8'!$D$14,'8.8'!$F$14)</c:f>
              <c:numCache>
                <c:formatCode>#,##0.0</c:formatCode>
                <c:ptCount val="3"/>
                <c:pt idx="0">
                  <c:v>0</c:v>
                </c:pt>
                <c:pt idx="1">
                  <c:v>0</c:v>
                </c:pt>
                <c:pt idx="2">
                  <c:v>0</c:v>
                </c:pt>
              </c:numCache>
            </c:numRef>
          </c:val>
        </c:ser>
        <c:ser>
          <c:idx val="6"/>
          <c:order val="6"/>
          <c:tx>
            <c:strRef>
              <c:f>'8.8'!$A$15</c:f>
              <c:strCache>
                <c:ptCount val="1"/>
                <c:pt idx="0">
                  <c:v>Hnědé uhlí</c:v>
                </c:pt>
              </c:strCache>
            </c:strRef>
          </c:tx>
          <c:invertIfNegative val="0"/>
          <c:cat>
            <c:strRef>
              <c:f>'8.8'!$B$2:$D$2</c:f>
              <c:strCache>
                <c:ptCount val="3"/>
                <c:pt idx="0">
                  <c:v>Duben</c:v>
                </c:pt>
                <c:pt idx="1">
                  <c:v>Květen</c:v>
                </c:pt>
                <c:pt idx="2">
                  <c:v>Červen</c:v>
                </c:pt>
              </c:strCache>
            </c:strRef>
          </c:cat>
          <c:val>
            <c:numRef>
              <c:f>('8.8'!$B$15,'8.8'!$D$15,'8.8'!$F$15)</c:f>
              <c:numCache>
                <c:formatCode>#,##0.0</c:formatCode>
                <c:ptCount val="3"/>
                <c:pt idx="0">
                  <c:v>19655.284</c:v>
                </c:pt>
                <c:pt idx="1">
                  <c:v>14327.56</c:v>
                </c:pt>
                <c:pt idx="2">
                  <c:v>4926.91</c:v>
                </c:pt>
              </c:numCache>
            </c:numRef>
          </c:val>
        </c:ser>
        <c:ser>
          <c:idx val="7"/>
          <c:order val="7"/>
          <c:tx>
            <c:strRef>
              <c:f>'8.8'!$A$16</c:f>
              <c:strCache>
                <c:ptCount val="1"/>
                <c:pt idx="0">
                  <c:v>Jaderné palivo</c:v>
                </c:pt>
              </c:strCache>
            </c:strRef>
          </c:tx>
          <c:invertIfNegative val="0"/>
          <c:cat>
            <c:strRef>
              <c:f>'8.8'!$B$2:$D$2</c:f>
              <c:strCache>
                <c:ptCount val="3"/>
                <c:pt idx="0">
                  <c:v>Duben</c:v>
                </c:pt>
                <c:pt idx="1">
                  <c:v>Květen</c:v>
                </c:pt>
                <c:pt idx="2">
                  <c:v>Červen</c:v>
                </c:pt>
              </c:strCache>
            </c:strRef>
          </c:cat>
          <c:val>
            <c:numRef>
              <c:f>('8.8'!$B$16,'8.8'!$D$16,'8.8'!$F$16)</c:f>
              <c:numCache>
                <c:formatCode>#,##0.0</c:formatCode>
                <c:ptCount val="3"/>
                <c:pt idx="0">
                  <c:v>0</c:v>
                </c:pt>
                <c:pt idx="1">
                  <c:v>0</c:v>
                </c:pt>
                <c:pt idx="2">
                  <c:v>0</c:v>
                </c:pt>
              </c:numCache>
            </c:numRef>
          </c:val>
        </c:ser>
        <c:ser>
          <c:idx val="8"/>
          <c:order val="8"/>
          <c:tx>
            <c:strRef>
              <c:f>'8.8'!$A$17</c:f>
              <c:strCache>
                <c:ptCount val="1"/>
                <c:pt idx="0">
                  <c:v>Koks</c:v>
                </c:pt>
              </c:strCache>
            </c:strRef>
          </c:tx>
          <c:invertIfNegative val="0"/>
          <c:cat>
            <c:strRef>
              <c:f>'8.8'!$B$2:$D$2</c:f>
              <c:strCache>
                <c:ptCount val="3"/>
                <c:pt idx="0">
                  <c:v>Duben</c:v>
                </c:pt>
                <c:pt idx="1">
                  <c:v>Květen</c:v>
                </c:pt>
                <c:pt idx="2">
                  <c:v>Červen</c:v>
                </c:pt>
              </c:strCache>
            </c:strRef>
          </c:cat>
          <c:val>
            <c:numRef>
              <c:f>('8.8'!$B$17,'8.8'!$D$17,'8.8'!$F$17)</c:f>
              <c:numCache>
                <c:formatCode>#,##0.0</c:formatCode>
                <c:ptCount val="3"/>
                <c:pt idx="0">
                  <c:v>23.257999999999999</c:v>
                </c:pt>
                <c:pt idx="1">
                  <c:v>0</c:v>
                </c:pt>
                <c:pt idx="2">
                  <c:v>0</c:v>
                </c:pt>
              </c:numCache>
            </c:numRef>
          </c:val>
        </c:ser>
        <c:ser>
          <c:idx val="9"/>
          <c:order val="9"/>
          <c:tx>
            <c:strRef>
              <c:f>'8.8'!$A$18</c:f>
              <c:strCache>
                <c:ptCount val="1"/>
                <c:pt idx="0">
                  <c:v>Odpadní teplo</c:v>
                </c:pt>
              </c:strCache>
            </c:strRef>
          </c:tx>
          <c:invertIfNegative val="0"/>
          <c:cat>
            <c:strRef>
              <c:f>'8.8'!$B$2:$D$2</c:f>
              <c:strCache>
                <c:ptCount val="3"/>
                <c:pt idx="0">
                  <c:v>Duben</c:v>
                </c:pt>
                <c:pt idx="1">
                  <c:v>Květen</c:v>
                </c:pt>
                <c:pt idx="2">
                  <c:v>Červen</c:v>
                </c:pt>
              </c:strCache>
            </c:strRef>
          </c:cat>
          <c:val>
            <c:numRef>
              <c:f>('8.8'!$B$18,'8.8'!$D$18,'8.8'!$F$18)</c:f>
              <c:numCache>
                <c:formatCode>#,##0.0</c:formatCode>
                <c:ptCount val="3"/>
                <c:pt idx="0">
                  <c:v>10432.73</c:v>
                </c:pt>
                <c:pt idx="1">
                  <c:v>10846.14</c:v>
                </c:pt>
                <c:pt idx="2">
                  <c:v>9217.880000000001</c:v>
                </c:pt>
              </c:numCache>
            </c:numRef>
          </c:val>
        </c:ser>
        <c:ser>
          <c:idx val="10"/>
          <c:order val="10"/>
          <c:tx>
            <c:strRef>
              <c:f>'8.8'!$A$19</c:f>
              <c:strCache>
                <c:ptCount val="1"/>
                <c:pt idx="0">
                  <c:v>Ostatní kapalná paliva</c:v>
                </c:pt>
              </c:strCache>
            </c:strRef>
          </c:tx>
          <c:invertIfNegative val="0"/>
          <c:cat>
            <c:strRef>
              <c:f>'8.8'!$B$2:$D$2</c:f>
              <c:strCache>
                <c:ptCount val="3"/>
                <c:pt idx="0">
                  <c:v>Duben</c:v>
                </c:pt>
                <c:pt idx="1">
                  <c:v>Květen</c:v>
                </c:pt>
                <c:pt idx="2">
                  <c:v>Červen</c:v>
                </c:pt>
              </c:strCache>
            </c:strRef>
          </c:cat>
          <c:val>
            <c:numRef>
              <c:f>('8.8'!$B$19,'8.8'!$D$19,'8.8'!$F$19)</c:f>
              <c:numCache>
                <c:formatCode>#,##0.0</c:formatCode>
                <c:ptCount val="3"/>
                <c:pt idx="0">
                  <c:v>0</c:v>
                </c:pt>
                <c:pt idx="1">
                  <c:v>0</c:v>
                </c:pt>
                <c:pt idx="2">
                  <c:v>0</c:v>
                </c:pt>
              </c:numCache>
            </c:numRef>
          </c:val>
        </c:ser>
        <c:ser>
          <c:idx val="11"/>
          <c:order val="11"/>
          <c:tx>
            <c:strRef>
              <c:f>'8.8'!$A$20</c:f>
              <c:strCache>
                <c:ptCount val="1"/>
                <c:pt idx="0">
                  <c:v>Ostatní pevná paliva</c:v>
                </c:pt>
              </c:strCache>
            </c:strRef>
          </c:tx>
          <c:invertIfNegative val="0"/>
          <c:cat>
            <c:strRef>
              <c:f>'8.8'!$B$2:$D$2</c:f>
              <c:strCache>
                <c:ptCount val="3"/>
                <c:pt idx="0">
                  <c:v>Duben</c:v>
                </c:pt>
                <c:pt idx="1">
                  <c:v>Květen</c:v>
                </c:pt>
                <c:pt idx="2">
                  <c:v>Červen</c:v>
                </c:pt>
              </c:strCache>
            </c:strRef>
          </c:cat>
          <c:val>
            <c:numRef>
              <c:f>('8.8'!$B$20,'8.8'!$D$20,'8.8'!$F$20)</c:f>
              <c:numCache>
                <c:formatCode>#,##0.0</c:formatCode>
                <c:ptCount val="3"/>
                <c:pt idx="0">
                  <c:v>585</c:v>
                </c:pt>
                <c:pt idx="1">
                  <c:v>1481</c:v>
                </c:pt>
                <c:pt idx="2">
                  <c:v>195</c:v>
                </c:pt>
              </c:numCache>
            </c:numRef>
          </c:val>
        </c:ser>
        <c:ser>
          <c:idx val="12"/>
          <c:order val="12"/>
          <c:tx>
            <c:strRef>
              <c:f>'8.8'!$A$21</c:f>
              <c:strCache>
                <c:ptCount val="1"/>
                <c:pt idx="0">
                  <c:v>Ostatní plyny</c:v>
                </c:pt>
              </c:strCache>
            </c:strRef>
          </c:tx>
          <c:invertIfNegative val="0"/>
          <c:cat>
            <c:strRef>
              <c:f>'8.8'!$B$2:$D$2</c:f>
              <c:strCache>
                <c:ptCount val="3"/>
                <c:pt idx="0">
                  <c:v>Duben</c:v>
                </c:pt>
                <c:pt idx="1">
                  <c:v>Květen</c:v>
                </c:pt>
                <c:pt idx="2">
                  <c:v>Červen</c:v>
                </c:pt>
              </c:strCache>
            </c:strRef>
          </c:cat>
          <c:val>
            <c:numRef>
              <c:f>('8.8'!$B$21,'8.8'!$D$21,'8.8'!$F$21)</c:f>
              <c:numCache>
                <c:formatCode>#,##0.0</c:formatCode>
                <c:ptCount val="3"/>
                <c:pt idx="0">
                  <c:v>201159.39199999999</c:v>
                </c:pt>
                <c:pt idx="1">
                  <c:v>173614.43899999998</c:v>
                </c:pt>
                <c:pt idx="2">
                  <c:v>155521.81200000001</c:v>
                </c:pt>
              </c:numCache>
            </c:numRef>
          </c:val>
        </c:ser>
        <c:ser>
          <c:idx val="13"/>
          <c:order val="13"/>
          <c:tx>
            <c:strRef>
              <c:f>'8.8'!$A$22</c:f>
              <c:strCache>
                <c:ptCount val="1"/>
                <c:pt idx="0">
                  <c:v>Ostatní</c:v>
                </c:pt>
              </c:strCache>
            </c:strRef>
          </c:tx>
          <c:invertIfNegative val="0"/>
          <c:cat>
            <c:strRef>
              <c:f>'8.8'!$B$2:$D$2</c:f>
              <c:strCache>
                <c:ptCount val="3"/>
                <c:pt idx="0">
                  <c:v>Duben</c:v>
                </c:pt>
                <c:pt idx="1">
                  <c:v>Květen</c:v>
                </c:pt>
                <c:pt idx="2">
                  <c:v>Červen</c:v>
                </c:pt>
              </c:strCache>
            </c:strRef>
          </c:cat>
          <c:val>
            <c:numRef>
              <c:f>('8.8'!$B$22,'8.8'!$D$22,'8.8'!$F$22)</c:f>
              <c:numCache>
                <c:formatCode>#,##0.0</c:formatCode>
                <c:ptCount val="3"/>
                <c:pt idx="0">
                  <c:v>0</c:v>
                </c:pt>
                <c:pt idx="1">
                  <c:v>0</c:v>
                </c:pt>
                <c:pt idx="2">
                  <c:v>0</c:v>
                </c:pt>
              </c:numCache>
            </c:numRef>
          </c:val>
        </c:ser>
        <c:ser>
          <c:idx val="14"/>
          <c:order val="14"/>
          <c:tx>
            <c:strRef>
              <c:f>'8.8'!$A$23</c:f>
              <c:strCache>
                <c:ptCount val="1"/>
                <c:pt idx="0">
                  <c:v>Topné oleje</c:v>
                </c:pt>
              </c:strCache>
            </c:strRef>
          </c:tx>
          <c:invertIfNegative val="0"/>
          <c:cat>
            <c:strRef>
              <c:f>'8.8'!$B$2:$D$2</c:f>
              <c:strCache>
                <c:ptCount val="3"/>
                <c:pt idx="0">
                  <c:v>Duben</c:v>
                </c:pt>
                <c:pt idx="1">
                  <c:v>Květen</c:v>
                </c:pt>
                <c:pt idx="2">
                  <c:v>Červen</c:v>
                </c:pt>
              </c:strCache>
            </c:strRef>
          </c:cat>
          <c:val>
            <c:numRef>
              <c:f>('8.8'!$B$23,'8.8'!$D$23,'8.8'!$F$23)</c:f>
              <c:numCache>
                <c:formatCode>#,##0.0</c:formatCode>
                <c:ptCount val="3"/>
                <c:pt idx="0">
                  <c:v>154.339</c:v>
                </c:pt>
                <c:pt idx="1">
                  <c:v>45.512</c:v>
                </c:pt>
                <c:pt idx="2">
                  <c:v>524.25800000000004</c:v>
                </c:pt>
              </c:numCache>
            </c:numRef>
          </c:val>
        </c:ser>
        <c:ser>
          <c:idx val="15"/>
          <c:order val="15"/>
          <c:tx>
            <c:strRef>
              <c:f>'8.8'!$A$24</c:f>
              <c:strCache>
                <c:ptCount val="1"/>
                <c:pt idx="0">
                  <c:v>Zemní plyn</c:v>
                </c:pt>
              </c:strCache>
            </c:strRef>
          </c:tx>
          <c:invertIfNegative val="0"/>
          <c:cat>
            <c:strRef>
              <c:f>'8.8'!$B$2:$D$2</c:f>
              <c:strCache>
                <c:ptCount val="3"/>
                <c:pt idx="0">
                  <c:v>Duben</c:v>
                </c:pt>
                <c:pt idx="1">
                  <c:v>Květen</c:v>
                </c:pt>
                <c:pt idx="2">
                  <c:v>Červen</c:v>
                </c:pt>
              </c:strCache>
            </c:strRef>
          </c:cat>
          <c:val>
            <c:numRef>
              <c:f>('8.8'!$B$24,'8.8'!$D$24,'8.8'!$F$24)</c:f>
              <c:numCache>
                <c:formatCode>#,##0.0</c:formatCode>
                <c:ptCount val="3"/>
                <c:pt idx="0">
                  <c:v>84190.957000000024</c:v>
                </c:pt>
                <c:pt idx="1">
                  <c:v>61202.030000000013</c:v>
                </c:pt>
                <c:pt idx="2">
                  <c:v>61816.566999999995</c:v>
                </c:pt>
              </c:numCache>
            </c:numRef>
          </c:val>
        </c:ser>
        <c:dLbls>
          <c:showLegendKey val="0"/>
          <c:showVal val="0"/>
          <c:showCatName val="0"/>
          <c:showSerName val="0"/>
          <c:showPercent val="0"/>
          <c:showBubbleSize val="0"/>
        </c:dLbls>
        <c:gapWidth val="150"/>
        <c:overlap val="100"/>
        <c:axId val="340877696"/>
        <c:axId val="340879232"/>
      </c:barChart>
      <c:catAx>
        <c:axId val="340877696"/>
        <c:scaling>
          <c:orientation val="minMax"/>
        </c:scaling>
        <c:delete val="0"/>
        <c:axPos val="b"/>
        <c:numFmt formatCode="General" sourceLinked="1"/>
        <c:majorTickMark val="none"/>
        <c:minorTickMark val="none"/>
        <c:tickLblPos val="nextTo"/>
        <c:txPr>
          <a:bodyPr/>
          <a:lstStyle/>
          <a:p>
            <a:pPr>
              <a:defRPr sz="900"/>
            </a:pPr>
            <a:endParaRPr lang="cs-CZ"/>
          </a:p>
        </c:txPr>
        <c:crossAx val="340879232"/>
        <c:crosses val="autoZero"/>
        <c:auto val="1"/>
        <c:lblAlgn val="ctr"/>
        <c:lblOffset val="100"/>
        <c:noMultiLvlLbl val="0"/>
      </c:catAx>
      <c:valAx>
        <c:axId val="34087923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0877696"/>
        <c:crosses val="autoZero"/>
        <c:crossBetween val="between"/>
        <c:majorUnit val="15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'8.9'!$M$9:$M$24</c:f>
              <c:numCache>
                <c:formatCode>0.0%</c:formatCode>
                <c:ptCount val="16"/>
              </c:numCache>
            </c:numRef>
          </c:cat>
          <c:val>
            <c:numRef>
              <c:f>'8.9'!$M$9:$M$24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'8.9'!$M$26:$M$33</c:f>
              <c:numCache>
                <c:formatCode>#,##0.0</c:formatCode>
                <c:ptCount val="8"/>
              </c:numCache>
            </c:numRef>
          </c:cat>
          <c:val>
            <c:numRef>
              <c:f>'8.9'!$M$26:$M$33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'8.9'!$A$26</c:f>
              <c:strCache>
                <c:ptCount val="1"/>
                <c:pt idx="0">
                  <c:v>Průmysl</c:v>
                </c:pt>
              </c:strCache>
            </c:strRef>
          </c:tx>
          <c:invertIfNegative val="0"/>
          <c:cat>
            <c:strRef>
              <c:f>'8.9'!$B$2:$D$2</c:f>
              <c:strCache>
                <c:ptCount val="3"/>
                <c:pt idx="0">
                  <c:v>Duben</c:v>
                </c:pt>
                <c:pt idx="1">
                  <c:v>Květen</c:v>
                </c:pt>
                <c:pt idx="2">
                  <c:v>Červen</c:v>
                </c:pt>
              </c:strCache>
            </c:strRef>
          </c:cat>
          <c:val>
            <c:numRef>
              <c:f>('8.9'!$B$26,'8.9'!$D$26,'8.9'!$F$26)</c:f>
              <c:numCache>
                <c:formatCode>#,##0.0</c:formatCode>
                <c:ptCount val="3"/>
                <c:pt idx="0">
                  <c:v>28162.34</c:v>
                </c:pt>
                <c:pt idx="1">
                  <c:v>22439.734</c:v>
                </c:pt>
                <c:pt idx="2">
                  <c:v>21565.023000000001</c:v>
                </c:pt>
              </c:numCache>
            </c:numRef>
          </c:val>
        </c:ser>
        <c:ser>
          <c:idx val="1"/>
          <c:order val="1"/>
          <c:tx>
            <c:strRef>
              <c:f>'8.9'!$A$27</c:f>
              <c:strCache>
                <c:ptCount val="1"/>
                <c:pt idx="0">
                  <c:v>Energetika</c:v>
                </c:pt>
              </c:strCache>
            </c:strRef>
          </c:tx>
          <c:invertIfNegative val="0"/>
          <c:cat>
            <c:strRef>
              <c:f>'8.9'!$B$2:$D$2</c:f>
              <c:strCache>
                <c:ptCount val="3"/>
                <c:pt idx="0">
                  <c:v>Duben</c:v>
                </c:pt>
                <c:pt idx="1">
                  <c:v>Květen</c:v>
                </c:pt>
                <c:pt idx="2">
                  <c:v>Červen</c:v>
                </c:pt>
              </c:strCache>
            </c:strRef>
          </c:cat>
          <c:val>
            <c:numRef>
              <c:f>('8.9'!$B$27,'8.9'!$D$27,'8.9'!$F$27)</c:f>
              <c:numCache>
                <c:formatCode>#,##0.0</c:formatCode>
                <c:ptCount val="3"/>
                <c:pt idx="0">
                  <c:v>0</c:v>
                </c:pt>
                <c:pt idx="1">
                  <c:v>0</c:v>
                </c:pt>
                <c:pt idx="2">
                  <c:v>0</c:v>
                </c:pt>
              </c:numCache>
            </c:numRef>
          </c:val>
        </c:ser>
        <c:ser>
          <c:idx val="2"/>
          <c:order val="2"/>
          <c:tx>
            <c:strRef>
              <c:f>'8.9'!$A$28</c:f>
              <c:strCache>
                <c:ptCount val="1"/>
                <c:pt idx="0">
                  <c:v>Doprava</c:v>
                </c:pt>
              </c:strCache>
            </c:strRef>
          </c:tx>
          <c:invertIfNegative val="0"/>
          <c:cat>
            <c:strRef>
              <c:f>'8.9'!$B$2:$D$2</c:f>
              <c:strCache>
                <c:ptCount val="3"/>
                <c:pt idx="0">
                  <c:v>Duben</c:v>
                </c:pt>
                <c:pt idx="1">
                  <c:v>Květen</c:v>
                </c:pt>
                <c:pt idx="2">
                  <c:v>Červen</c:v>
                </c:pt>
              </c:strCache>
            </c:strRef>
          </c:cat>
          <c:val>
            <c:numRef>
              <c:f>('8.9'!$B$28,'8.9'!$D$28,'8.9'!$F$28)</c:f>
              <c:numCache>
                <c:formatCode>#,##0.0</c:formatCode>
                <c:ptCount val="3"/>
                <c:pt idx="0">
                  <c:v>38.299999999999997</c:v>
                </c:pt>
                <c:pt idx="1">
                  <c:v>12</c:v>
                </c:pt>
                <c:pt idx="2">
                  <c:v>14.2</c:v>
                </c:pt>
              </c:numCache>
            </c:numRef>
          </c:val>
        </c:ser>
        <c:ser>
          <c:idx val="3"/>
          <c:order val="3"/>
          <c:tx>
            <c:strRef>
              <c:f>'8.9'!$A$29</c:f>
              <c:strCache>
                <c:ptCount val="1"/>
                <c:pt idx="0">
                  <c:v>Stavebnictví</c:v>
                </c:pt>
              </c:strCache>
            </c:strRef>
          </c:tx>
          <c:invertIfNegative val="0"/>
          <c:cat>
            <c:strRef>
              <c:f>'8.9'!$B$2:$D$2</c:f>
              <c:strCache>
                <c:ptCount val="3"/>
                <c:pt idx="0">
                  <c:v>Duben</c:v>
                </c:pt>
                <c:pt idx="1">
                  <c:v>Květen</c:v>
                </c:pt>
                <c:pt idx="2">
                  <c:v>Červen</c:v>
                </c:pt>
              </c:strCache>
            </c:strRef>
          </c:cat>
          <c:val>
            <c:numRef>
              <c:f>('8.9'!$B$29,'8.9'!$D$29,'8.9'!$F$29)</c:f>
              <c:numCache>
                <c:formatCode>#,##0.0</c:formatCode>
                <c:ptCount val="3"/>
                <c:pt idx="0">
                  <c:v>734.29600000000005</c:v>
                </c:pt>
                <c:pt idx="1">
                  <c:v>169.185</c:v>
                </c:pt>
                <c:pt idx="2">
                  <c:v>99.475999999999999</c:v>
                </c:pt>
              </c:numCache>
            </c:numRef>
          </c:val>
        </c:ser>
        <c:ser>
          <c:idx val="4"/>
          <c:order val="4"/>
          <c:tx>
            <c:strRef>
              <c:f>'8.9'!$A$30</c:f>
              <c:strCache>
                <c:ptCount val="1"/>
                <c:pt idx="0">
                  <c:v>Zemědělství a lesnictví</c:v>
                </c:pt>
              </c:strCache>
            </c:strRef>
          </c:tx>
          <c:invertIfNegative val="0"/>
          <c:cat>
            <c:strRef>
              <c:f>'8.9'!$B$2:$D$2</c:f>
              <c:strCache>
                <c:ptCount val="3"/>
                <c:pt idx="0">
                  <c:v>Duben</c:v>
                </c:pt>
                <c:pt idx="1">
                  <c:v>Květen</c:v>
                </c:pt>
                <c:pt idx="2">
                  <c:v>Červen</c:v>
                </c:pt>
              </c:strCache>
            </c:strRef>
          </c:cat>
          <c:val>
            <c:numRef>
              <c:f>('8.9'!$B$30,'8.9'!$D$30,'8.9'!$F$30)</c:f>
              <c:numCache>
                <c:formatCode>#,##0.0</c:formatCode>
                <c:ptCount val="3"/>
                <c:pt idx="0">
                  <c:v>692.77300000000002</c:v>
                </c:pt>
                <c:pt idx="1">
                  <c:v>386.55700000000002</c:v>
                </c:pt>
                <c:pt idx="2">
                  <c:v>306.06600000000003</c:v>
                </c:pt>
              </c:numCache>
            </c:numRef>
          </c:val>
        </c:ser>
        <c:ser>
          <c:idx val="5"/>
          <c:order val="5"/>
          <c:tx>
            <c:strRef>
              <c:f>'8.9'!$A$31</c:f>
              <c:strCache>
                <c:ptCount val="1"/>
                <c:pt idx="0">
                  <c:v>Domácnosti</c:v>
                </c:pt>
              </c:strCache>
            </c:strRef>
          </c:tx>
          <c:invertIfNegative val="0"/>
          <c:cat>
            <c:strRef>
              <c:f>'8.9'!$B$2:$D$2</c:f>
              <c:strCache>
                <c:ptCount val="3"/>
                <c:pt idx="0">
                  <c:v>Duben</c:v>
                </c:pt>
                <c:pt idx="1">
                  <c:v>Květen</c:v>
                </c:pt>
                <c:pt idx="2">
                  <c:v>Červen</c:v>
                </c:pt>
              </c:strCache>
            </c:strRef>
          </c:cat>
          <c:val>
            <c:numRef>
              <c:f>('8.9'!$B$31,'8.9'!$D$31,'8.9'!$F$31)</c:f>
              <c:numCache>
                <c:formatCode>#,##0.0</c:formatCode>
                <c:ptCount val="3"/>
                <c:pt idx="0">
                  <c:v>51906.868000000002</c:v>
                </c:pt>
                <c:pt idx="1">
                  <c:v>30530.222000000002</c:v>
                </c:pt>
                <c:pt idx="2">
                  <c:v>26101.893</c:v>
                </c:pt>
              </c:numCache>
            </c:numRef>
          </c:val>
        </c:ser>
        <c:ser>
          <c:idx val="6"/>
          <c:order val="6"/>
          <c:tx>
            <c:strRef>
              <c:f>'8.9'!$A$32</c:f>
              <c:strCache>
                <c:ptCount val="1"/>
                <c:pt idx="0">
                  <c:v>Obchod, služby, školství, zdravotnictví</c:v>
                </c:pt>
              </c:strCache>
            </c:strRef>
          </c:tx>
          <c:invertIfNegative val="0"/>
          <c:cat>
            <c:strRef>
              <c:f>'8.9'!$B$2:$D$2</c:f>
              <c:strCache>
                <c:ptCount val="3"/>
                <c:pt idx="0">
                  <c:v>Duben</c:v>
                </c:pt>
                <c:pt idx="1">
                  <c:v>Květen</c:v>
                </c:pt>
                <c:pt idx="2">
                  <c:v>Červen</c:v>
                </c:pt>
              </c:strCache>
            </c:strRef>
          </c:cat>
          <c:val>
            <c:numRef>
              <c:f>('8.9'!$B$32,'8.9'!$D$32,'8.9'!$F$32)</c:f>
              <c:numCache>
                <c:formatCode>#,##0.0</c:formatCode>
                <c:ptCount val="3"/>
                <c:pt idx="0">
                  <c:v>45872.855000000003</c:v>
                </c:pt>
                <c:pt idx="1">
                  <c:v>35180.708000000006</c:v>
                </c:pt>
                <c:pt idx="2">
                  <c:v>26026.634000000002</c:v>
                </c:pt>
              </c:numCache>
            </c:numRef>
          </c:val>
        </c:ser>
        <c:ser>
          <c:idx val="7"/>
          <c:order val="7"/>
          <c:tx>
            <c:strRef>
              <c:f>'8.9'!$A$33</c:f>
              <c:strCache>
                <c:ptCount val="1"/>
                <c:pt idx="0">
                  <c:v>Ostatní</c:v>
                </c:pt>
              </c:strCache>
            </c:strRef>
          </c:tx>
          <c:invertIfNegative val="0"/>
          <c:cat>
            <c:strRef>
              <c:f>'8.9'!$B$2:$D$2</c:f>
              <c:strCache>
                <c:ptCount val="3"/>
                <c:pt idx="0">
                  <c:v>Duben</c:v>
                </c:pt>
                <c:pt idx="1">
                  <c:v>Květen</c:v>
                </c:pt>
                <c:pt idx="2">
                  <c:v>Červen</c:v>
                </c:pt>
              </c:strCache>
            </c:strRef>
          </c:cat>
          <c:val>
            <c:numRef>
              <c:f>('8.9'!$B$33,'8.9'!$D$33,'8.9'!$F$33)</c:f>
              <c:numCache>
                <c:formatCode>#,##0.0</c:formatCode>
                <c:ptCount val="3"/>
                <c:pt idx="0">
                  <c:v>2686.3069999999998</c:v>
                </c:pt>
                <c:pt idx="1">
                  <c:v>1484.7089999999998</c:v>
                </c:pt>
                <c:pt idx="2">
                  <c:v>981.68599999999992</c:v>
                </c:pt>
              </c:numCache>
            </c:numRef>
          </c:val>
        </c:ser>
        <c:dLbls>
          <c:showLegendKey val="0"/>
          <c:showVal val="0"/>
          <c:showCatName val="0"/>
          <c:showSerName val="0"/>
          <c:showPercent val="0"/>
          <c:showBubbleSize val="0"/>
        </c:dLbls>
        <c:gapWidth val="150"/>
        <c:overlap val="100"/>
        <c:axId val="278277504"/>
        <c:axId val="278287488"/>
      </c:barChart>
      <c:catAx>
        <c:axId val="278277504"/>
        <c:scaling>
          <c:orientation val="minMax"/>
        </c:scaling>
        <c:delete val="0"/>
        <c:axPos val="b"/>
        <c:numFmt formatCode="General" sourceLinked="1"/>
        <c:majorTickMark val="none"/>
        <c:minorTickMark val="none"/>
        <c:tickLblPos val="nextTo"/>
        <c:txPr>
          <a:bodyPr/>
          <a:lstStyle/>
          <a:p>
            <a:pPr>
              <a:defRPr sz="900"/>
            </a:pPr>
            <a:endParaRPr lang="cs-CZ"/>
          </a:p>
        </c:txPr>
        <c:crossAx val="278287488"/>
        <c:crosses val="autoZero"/>
        <c:auto val="1"/>
        <c:lblAlgn val="ctr"/>
        <c:lblOffset val="100"/>
        <c:noMultiLvlLbl val="0"/>
      </c:catAx>
      <c:valAx>
        <c:axId val="278287488"/>
        <c:scaling>
          <c:orientation val="minMax"/>
          <c:max val="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78277504"/>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'8.9'!$G$38</c:f>
              <c:strCache>
                <c:ptCount val="1"/>
                <c:pt idx="0">
                  <c:v>dodávkách ČR</c:v>
                </c:pt>
              </c:strCache>
            </c:strRef>
          </c:tx>
          <c:invertIfNegative val="0"/>
          <c:val>
            <c:numRef>
              <c:f>'8.9'!$H$38</c:f>
              <c:numCache>
                <c:formatCode>0.0%</c:formatCode>
                <c:ptCount val="1"/>
                <c:pt idx="0">
                  <c:v>3.260572488049631E-2</c:v>
                </c:pt>
              </c:numCache>
            </c:numRef>
          </c:val>
        </c:ser>
        <c:ser>
          <c:idx val="1"/>
          <c:order val="1"/>
          <c:tx>
            <c:strRef>
              <c:f>'8.9'!$G$37</c:f>
              <c:strCache>
                <c:ptCount val="1"/>
                <c:pt idx="0">
                  <c:v>výrobě</c:v>
                </c:pt>
              </c:strCache>
            </c:strRef>
          </c:tx>
          <c:invertIfNegative val="0"/>
          <c:val>
            <c:numRef>
              <c:f>'8.9'!$H$37</c:f>
              <c:numCache>
                <c:formatCode>0.0%</c:formatCode>
                <c:ptCount val="1"/>
                <c:pt idx="0">
                  <c:v>3.6623043375715258E-2</c:v>
                </c:pt>
              </c:numCache>
            </c:numRef>
          </c:val>
        </c:ser>
        <c:ser>
          <c:idx val="0"/>
          <c:order val="2"/>
          <c:tx>
            <c:strRef>
              <c:f>'8.9'!$G$36</c:f>
              <c:strCache>
                <c:ptCount val="1"/>
                <c:pt idx="0">
                  <c:v>instalovaném výkonu</c:v>
                </c:pt>
              </c:strCache>
            </c:strRef>
          </c:tx>
          <c:invertIfNegative val="0"/>
          <c:val>
            <c:numRef>
              <c:f>'8.9'!$H$36</c:f>
              <c:numCache>
                <c:formatCode>0.0%</c:formatCode>
                <c:ptCount val="1"/>
                <c:pt idx="0">
                  <c:v>2.2085880382801487E-2</c:v>
                </c:pt>
              </c:numCache>
            </c:numRef>
          </c:val>
        </c:ser>
        <c:dLbls>
          <c:showLegendKey val="0"/>
          <c:showVal val="0"/>
          <c:showCatName val="0"/>
          <c:showSerName val="0"/>
          <c:showPercent val="0"/>
          <c:showBubbleSize val="0"/>
        </c:dLbls>
        <c:gapWidth val="150"/>
        <c:axId val="278321408"/>
        <c:axId val="278323200"/>
      </c:barChart>
      <c:catAx>
        <c:axId val="278321408"/>
        <c:scaling>
          <c:orientation val="minMax"/>
        </c:scaling>
        <c:delete val="1"/>
        <c:axPos val="l"/>
        <c:numFmt formatCode="0.0%" sourceLinked="1"/>
        <c:majorTickMark val="none"/>
        <c:minorTickMark val="none"/>
        <c:tickLblPos val="nextTo"/>
        <c:crossAx val="278323200"/>
        <c:crosses val="autoZero"/>
        <c:auto val="1"/>
        <c:lblAlgn val="ctr"/>
        <c:lblOffset val="100"/>
        <c:noMultiLvlLbl val="0"/>
      </c:catAx>
      <c:valAx>
        <c:axId val="2783232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7832140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'8.9'!$A$9</c:f>
              <c:strCache>
                <c:ptCount val="1"/>
                <c:pt idx="0">
                  <c:v>Biomasa</c:v>
                </c:pt>
              </c:strCache>
            </c:strRef>
          </c:tx>
          <c:invertIfNegative val="0"/>
          <c:cat>
            <c:strRef>
              <c:f>'8.9'!$B$2:$D$2</c:f>
              <c:strCache>
                <c:ptCount val="3"/>
                <c:pt idx="0">
                  <c:v>Duben</c:v>
                </c:pt>
                <c:pt idx="1">
                  <c:v>Květen</c:v>
                </c:pt>
                <c:pt idx="2">
                  <c:v>Červen</c:v>
                </c:pt>
              </c:strCache>
            </c:strRef>
          </c:cat>
          <c:val>
            <c:numRef>
              <c:f>('8.9'!$B$9,'8.9'!$D$9,'8.9'!$F$9)</c:f>
              <c:numCache>
                <c:formatCode>#,##0.0</c:formatCode>
                <c:ptCount val="3"/>
                <c:pt idx="0">
                  <c:v>9786.3350000000009</c:v>
                </c:pt>
                <c:pt idx="1">
                  <c:v>7807.7709999999997</c:v>
                </c:pt>
                <c:pt idx="2">
                  <c:v>6463</c:v>
                </c:pt>
              </c:numCache>
            </c:numRef>
          </c:val>
        </c:ser>
        <c:ser>
          <c:idx val="1"/>
          <c:order val="1"/>
          <c:tx>
            <c:strRef>
              <c:f>'8.9'!$A$10</c:f>
              <c:strCache>
                <c:ptCount val="1"/>
                <c:pt idx="0">
                  <c:v>Bioplyn</c:v>
                </c:pt>
              </c:strCache>
            </c:strRef>
          </c:tx>
          <c:invertIfNegative val="0"/>
          <c:cat>
            <c:strRef>
              <c:f>'8.9'!$B$2:$D$2</c:f>
              <c:strCache>
                <c:ptCount val="3"/>
                <c:pt idx="0">
                  <c:v>Duben</c:v>
                </c:pt>
                <c:pt idx="1">
                  <c:v>Květen</c:v>
                </c:pt>
                <c:pt idx="2">
                  <c:v>Červen</c:v>
                </c:pt>
              </c:strCache>
            </c:strRef>
          </c:cat>
          <c:val>
            <c:numRef>
              <c:f>('8.9'!$B$10,'8.9'!$D$10,'8.9'!$F$10)</c:f>
              <c:numCache>
                <c:formatCode>#,##0.0</c:formatCode>
                <c:ptCount val="3"/>
                <c:pt idx="0">
                  <c:v>3999.2000000000003</c:v>
                </c:pt>
                <c:pt idx="1">
                  <c:v>2986.15</c:v>
                </c:pt>
                <c:pt idx="2">
                  <c:v>3100.66</c:v>
                </c:pt>
              </c:numCache>
            </c:numRef>
          </c:val>
        </c:ser>
        <c:ser>
          <c:idx val="2"/>
          <c:order val="2"/>
          <c:tx>
            <c:strRef>
              <c:f>'8.9'!$A$11</c:f>
              <c:strCache>
                <c:ptCount val="1"/>
                <c:pt idx="0">
                  <c:v>Černé uhlí</c:v>
                </c:pt>
              </c:strCache>
            </c:strRef>
          </c:tx>
          <c:invertIfNegative val="0"/>
          <c:cat>
            <c:strRef>
              <c:f>'8.9'!$B$2:$D$2</c:f>
              <c:strCache>
                <c:ptCount val="3"/>
                <c:pt idx="0">
                  <c:v>Duben</c:v>
                </c:pt>
                <c:pt idx="1">
                  <c:v>Květen</c:v>
                </c:pt>
                <c:pt idx="2">
                  <c:v>Červen</c:v>
                </c:pt>
              </c:strCache>
            </c:strRef>
          </c:cat>
          <c:val>
            <c:numRef>
              <c:f>('8.9'!$B$11,'8.9'!$D$11,'8.9'!$F$11)</c:f>
              <c:numCache>
                <c:formatCode>#,##0.0</c:formatCode>
                <c:ptCount val="3"/>
                <c:pt idx="0">
                  <c:v>38683.892999999996</c:v>
                </c:pt>
                <c:pt idx="1">
                  <c:v>0</c:v>
                </c:pt>
                <c:pt idx="2">
                  <c:v>17173.46</c:v>
                </c:pt>
              </c:numCache>
            </c:numRef>
          </c:val>
        </c:ser>
        <c:ser>
          <c:idx val="3"/>
          <c:order val="3"/>
          <c:tx>
            <c:strRef>
              <c:f>'8.9'!$A$12</c:f>
              <c:strCache>
                <c:ptCount val="1"/>
                <c:pt idx="0">
                  <c:v>Elektrická energie</c:v>
                </c:pt>
              </c:strCache>
            </c:strRef>
          </c:tx>
          <c:invertIfNegative val="0"/>
          <c:cat>
            <c:strRef>
              <c:f>'8.9'!$B$2:$D$2</c:f>
              <c:strCache>
                <c:ptCount val="3"/>
                <c:pt idx="0">
                  <c:v>Duben</c:v>
                </c:pt>
                <c:pt idx="1">
                  <c:v>Květen</c:v>
                </c:pt>
                <c:pt idx="2">
                  <c:v>Červen</c:v>
                </c:pt>
              </c:strCache>
            </c:strRef>
          </c:cat>
          <c:val>
            <c:numRef>
              <c:f>('8.9'!$B$12,'8.9'!$D$12,'8.9'!$F$12)</c:f>
              <c:numCache>
                <c:formatCode>#,##0.0</c:formatCode>
                <c:ptCount val="3"/>
                <c:pt idx="0">
                  <c:v>0</c:v>
                </c:pt>
                <c:pt idx="1">
                  <c:v>0</c:v>
                </c:pt>
                <c:pt idx="2">
                  <c:v>0</c:v>
                </c:pt>
              </c:numCache>
            </c:numRef>
          </c:val>
        </c:ser>
        <c:ser>
          <c:idx val="4"/>
          <c:order val="4"/>
          <c:tx>
            <c:strRef>
              <c:f>'8.9'!$A$13</c:f>
              <c:strCache>
                <c:ptCount val="1"/>
                <c:pt idx="0">
                  <c:v>Energie prostředí (tepelné čerpadlo)</c:v>
                </c:pt>
              </c:strCache>
            </c:strRef>
          </c:tx>
          <c:invertIfNegative val="0"/>
          <c:cat>
            <c:strRef>
              <c:f>'8.9'!$B$2:$D$2</c:f>
              <c:strCache>
                <c:ptCount val="3"/>
                <c:pt idx="0">
                  <c:v>Duben</c:v>
                </c:pt>
                <c:pt idx="1">
                  <c:v>Květen</c:v>
                </c:pt>
                <c:pt idx="2">
                  <c:v>Červen</c:v>
                </c:pt>
              </c:strCache>
            </c:strRef>
          </c:cat>
          <c:val>
            <c:numRef>
              <c:f>('8.9'!$B$13,'8.9'!$D$13,'8.9'!$F$13)</c:f>
              <c:numCache>
                <c:formatCode>#,##0.0</c:formatCode>
                <c:ptCount val="3"/>
                <c:pt idx="0">
                  <c:v>0</c:v>
                </c:pt>
                <c:pt idx="1">
                  <c:v>0</c:v>
                </c:pt>
                <c:pt idx="2">
                  <c:v>0</c:v>
                </c:pt>
              </c:numCache>
            </c:numRef>
          </c:val>
        </c:ser>
        <c:ser>
          <c:idx val="5"/>
          <c:order val="5"/>
          <c:tx>
            <c:strRef>
              <c:f>'8.9'!$A$14</c:f>
              <c:strCache>
                <c:ptCount val="1"/>
                <c:pt idx="0">
                  <c:v>Energie Slunce (solární kolektor)</c:v>
                </c:pt>
              </c:strCache>
            </c:strRef>
          </c:tx>
          <c:invertIfNegative val="0"/>
          <c:cat>
            <c:strRef>
              <c:f>'8.9'!$B$2:$D$2</c:f>
              <c:strCache>
                <c:ptCount val="3"/>
                <c:pt idx="0">
                  <c:v>Duben</c:v>
                </c:pt>
                <c:pt idx="1">
                  <c:v>Květen</c:v>
                </c:pt>
                <c:pt idx="2">
                  <c:v>Červen</c:v>
                </c:pt>
              </c:strCache>
            </c:strRef>
          </c:cat>
          <c:val>
            <c:numRef>
              <c:f>('8.9'!$B$14,'8.9'!$D$14,'8.9'!$F$14)</c:f>
              <c:numCache>
                <c:formatCode>#,##0.0</c:formatCode>
                <c:ptCount val="3"/>
                <c:pt idx="0">
                  <c:v>0</c:v>
                </c:pt>
                <c:pt idx="1">
                  <c:v>0</c:v>
                </c:pt>
                <c:pt idx="2">
                  <c:v>0</c:v>
                </c:pt>
              </c:numCache>
            </c:numRef>
          </c:val>
        </c:ser>
        <c:ser>
          <c:idx val="6"/>
          <c:order val="6"/>
          <c:tx>
            <c:strRef>
              <c:f>'8.9'!$A$15</c:f>
              <c:strCache>
                <c:ptCount val="1"/>
                <c:pt idx="0">
                  <c:v>Hnědé uhlí</c:v>
                </c:pt>
              </c:strCache>
            </c:strRef>
          </c:tx>
          <c:invertIfNegative val="0"/>
          <c:cat>
            <c:strRef>
              <c:f>'8.9'!$B$2:$D$2</c:f>
              <c:strCache>
                <c:ptCount val="3"/>
                <c:pt idx="0">
                  <c:v>Duben</c:v>
                </c:pt>
                <c:pt idx="1">
                  <c:v>Květen</c:v>
                </c:pt>
                <c:pt idx="2">
                  <c:v>Červen</c:v>
                </c:pt>
              </c:strCache>
            </c:strRef>
          </c:cat>
          <c:val>
            <c:numRef>
              <c:f>('8.9'!$B$15,'8.9'!$D$15,'8.9'!$F$15)</c:f>
              <c:numCache>
                <c:formatCode>#,##0.0</c:formatCode>
                <c:ptCount val="3"/>
                <c:pt idx="0">
                  <c:v>85850.78899999999</c:v>
                </c:pt>
                <c:pt idx="1">
                  <c:v>65329.026999999995</c:v>
                </c:pt>
                <c:pt idx="2">
                  <c:v>30382.861000000001</c:v>
                </c:pt>
              </c:numCache>
            </c:numRef>
          </c:val>
        </c:ser>
        <c:ser>
          <c:idx val="7"/>
          <c:order val="7"/>
          <c:tx>
            <c:strRef>
              <c:f>'8.9'!$A$16</c:f>
              <c:strCache>
                <c:ptCount val="1"/>
                <c:pt idx="0">
                  <c:v>Jaderné palivo</c:v>
                </c:pt>
              </c:strCache>
            </c:strRef>
          </c:tx>
          <c:invertIfNegative val="0"/>
          <c:cat>
            <c:strRef>
              <c:f>'8.9'!$B$2:$D$2</c:f>
              <c:strCache>
                <c:ptCount val="3"/>
                <c:pt idx="0">
                  <c:v>Duben</c:v>
                </c:pt>
                <c:pt idx="1">
                  <c:v>Květen</c:v>
                </c:pt>
                <c:pt idx="2">
                  <c:v>Červen</c:v>
                </c:pt>
              </c:strCache>
            </c:strRef>
          </c:cat>
          <c:val>
            <c:numRef>
              <c:f>('8.9'!$B$16,'8.9'!$D$16,'8.9'!$F$16)</c:f>
              <c:numCache>
                <c:formatCode>#,##0.0</c:formatCode>
                <c:ptCount val="3"/>
                <c:pt idx="0">
                  <c:v>0</c:v>
                </c:pt>
                <c:pt idx="1">
                  <c:v>0</c:v>
                </c:pt>
                <c:pt idx="2">
                  <c:v>0</c:v>
                </c:pt>
              </c:numCache>
            </c:numRef>
          </c:val>
        </c:ser>
        <c:ser>
          <c:idx val="8"/>
          <c:order val="8"/>
          <c:tx>
            <c:strRef>
              <c:f>'8.9'!$A$17</c:f>
              <c:strCache>
                <c:ptCount val="1"/>
                <c:pt idx="0">
                  <c:v>Koks</c:v>
                </c:pt>
              </c:strCache>
            </c:strRef>
          </c:tx>
          <c:invertIfNegative val="0"/>
          <c:cat>
            <c:strRef>
              <c:f>'8.9'!$B$2:$D$2</c:f>
              <c:strCache>
                <c:ptCount val="3"/>
                <c:pt idx="0">
                  <c:v>Duben</c:v>
                </c:pt>
                <c:pt idx="1">
                  <c:v>Květen</c:v>
                </c:pt>
                <c:pt idx="2">
                  <c:v>Červen</c:v>
                </c:pt>
              </c:strCache>
            </c:strRef>
          </c:cat>
          <c:val>
            <c:numRef>
              <c:f>('8.9'!$B$17,'8.9'!$D$17,'8.9'!$F$17)</c:f>
              <c:numCache>
                <c:formatCode>#,##0.0</c:formatCode>
                <c:ptCount val="3"/>
                <c:pt idx="0">
                  <c:v>0</c:v>
                </c:pt>
                <c:pt idx="1">
                  <c:v>0</c:v>
                </c:pt>
                <c:pt idx="2">
                  <c:v>0</c:v>
                </c:pt>
              </c:numCache>
            </c:numRef>
          </c:val>
        </c:ser>
        <c:ser>
          <c:idx val="9"/>
          <c:order val="9"/>
          <c:tx>
            <c:strRef>
              <c:f>'8.9'!$A$18</c:f>
              <c:strCache>
                <c:ptCount val="1"/>
                <c:pt idx="0">
                  <c:v>Odpadní teplo</c:v>
                </c:pt>
              </c:strCache>
            </c:strRef>
          </c:tx>
          <c:invertIfNegative val="0"/>
          <c:cat>
            <c:strRef>
              <c:f>'8.9'!$B$2:$D$2</c:f>
              <c:strCache>
                <c:ptCount val="3"/>
                <c:pt idx="0">
                  <c:v>Duben</c:v>
                </c:pt>
                <c:pt idx="1">
                  <c:v>Květen</c:v>
                </c:pt>
                <c:pt idx="2">
                  <c:v>Červen</c:v>
                </c:pt>
              </c:strCache>
            </c:strRef>
          </c:cat>
          <c:val>
            <c:numRef>
              <c:f>('8.9'!$B$18,'8.9'!$D$18,'8.9'!$F$18)</c:f>
              <c:numCache>
                <c:formatCode>#,##0.0</c:formatCode>
                <c:ptCount val="3"/>
                <c:pt idx="0">
                  <c:v>0</c:v>
                </c:pt>
                <c:pt idx="1">
                  <c:v>0</c:v>
                </c:pt>
                <c:pt idx="2">
                  <c:v>0</c:v>
                </c:pt>
              </c:numCache>
            </c:numRef>
          </c:val>
        </c:ser>
        <c:ser>
          <c:idx val="10"/>
          <c:order val="10"/>
          <c:tx>
            <c:strRef>
              <c:f>'8.9'!$A$19</c:f>
              <c:strCache>
                <c:ptCount val="1"/>
                <c:pt idx="0">
                  <c:v>Ostatní kapalná paliva</c:v>
                </c:pt>
              </c:strCache>
            </c:strRef>
          </c:tx>
          <c:invertIfNegative val="0"/>
          <c:cat>
            <c:strRef>
              <c:f>'8.9'!$B$2:$D$2</c:f>
              <c:strCache>
                <c:ptCount val="3"/>
                <c:pt idx="0">
                  <c:v>Duben</c:v>
                </c:pt>
                <c:pt idx="1">
                  <c:v>Květen</c:v>
                </c:pt>
                <c:pt idx="2">
                  <c:v>Červen</c:v>
                </c:pt>
              </c:strCache>
            </c:strRef>
          </c:cat>
          <c:val>
            <c:numRef>
              <c:f>('8.9'!$B$19,'8.9'!$D$19,'8.9'!$F$19)</c:f>
              <c:numCache>
                <c:formatCode>#,##0.0</c:formatCode>
                <c:ptCount val="3"/>
                <c:pt idx="0">
                  <c:v>2255.6610000000001</c:v>
                </c:pt>
                <c:pt idx="1">
                  <c:v>0</c:v>
                </c:pt>
                <c:pt idx="2">
                  <c:v>5658.0410000000002</c:v>
                </c:pt>
              </c:numCache>
            </c:numRef>
          </c:val>
        </c:ser>
        <c:ser>
          <c:idx val="11"/>
          <c:order val="11"/>
          <c:tx>
            <c:strRef>
              <c:f>'8.9'!$A$20</c:f>
              <c:strCache>
                <c:ptCount val="1"/>
                <c:pt idx="0">
                  <c:v>Ostatní pevná paliva</c:v>
                </c:pt>
              </c:strCache>
            </c:strRef>
          </c:tx>
          <c:invertIfNegative val="0"/>
          <c:cat>
            <c:strRef>
              <c:f>'8.9'!$B$2:$D$2</c:f>
              <c:strCache>
                <c:ptCount val="3"/>
                <c:pt idx="0">
                  <c:v>Duben</c:v>
                </c:pt>
                <c:pt idx="1">
                  <c:v>Květen</c:v>
                </c:pt>
                <c:pt idx="2">
                  <c:v>Červen</c:v>
                </c:pt>
              </c:strCache>
            </c:strRef>
          </c:cat>
          <c:val>
            <c:numRef>
              <c:f>('8.9'!$B$20,'8.9'!$D$20,'8.9'!$F$20)</c:f>
              <c:numCache>
                <c:formatCode>#,##0.0</c:formatCode>
                <c:ptCount val="3"/>
                <c:pt idx="0">
                  <c:v>0</c:v>
                </c:pt>
                <c:pt idx="1">
                  <c:v>0</c:v>
                </c:pt>
                <c:pt idx="2">
                  <c:v>0</c:v>
                </c:pt>
              </c:numCache>
            </c:numRef>
          </c:val>
        </c:ser>
        <c:ser>
          <c:idx val="12"/>
          <c:order val="12"/>
          <c:tx>
            <c:strRef>
              <c:f>'8.9'!$A$21</c:f>
              <c:strCache>
                <c:ptCount val="1"/>
                <c:pt idx="0">
                  <c:v>Ostatní plyny</c:v>
                </c:pt>
              </c:strCache>
            </c:strRef>
          </c:tx>
          <c:invertIfNegative val="0"/>
          <c:cat>
            <c:strRef>
              <c:f>'8.9'!$B$2:$D$2</c:f>
              <c:strCache>
                <c:ptCount val="3"/>
                <c:pt idx="0">
                  <c:v>Duben</c:v>
                </c:pt>
                <c:pt idx="1">
                  <c:v>Květen</c:v>
                </c:pt>
                <c:pt idx="2">
                  <c:v>Červen</c:v>
                </c:pt>
              </c:strCache>
            </c:strRef>
          </c:cat>
          <c:val>
            <c:numRef>
              <c:f>('8.9'!$B$21,'8.9'!$D$21,'8.9'!$F$21)</c:f>
              <c:numCache>
                <c:formatCode>#,##0.0</c:formatCode>
                <c:ptCount val="3"/>
                <c:pt idx="0">
                  <c:v>0</c:v>
                </c:pt>
                <c:pt idx="1">
                  <c:v>0</c:v>
                </c:pt>
                <c:pt idx="2">
                  <c:v>0</c:v>
                </c:pt>
              </c:numCache>
            </c:numRef>
          </c:val>
        </c:ser>
        <c:ser>
          <c:idx val="13"/>
          <c:order val="13"/>
          <c:tx>
            <c:strRef>
              <c:f>'8.9'!$A$22</c:f>
              <c:strCache>
                <c:ptCount val="1"/>
                <c:pt idx="0">
                  <c:v>Ostatní</c:v>
                </c:pt>
              </c:strCache>
            </c:strRef>
          </c:tx>
          <c:invertIfNegative val="0"/>
          <c:cat>
            <c:strRef>
              <c:f>'8.9'!$B$2:$D$2</c:f>
              <c:strCache>
                <c:ptCount val="3"/>
                <c:pt idx="0">
                  <c:v>Duben</c:v>
                </c:pt>
                <c:pt idx="1">
                  <c:v>Květen</c:v>
                </c:pt>
                <c:pt idx="2">
                  <c:v>Červen</c:v>
                </c:pt>
              </c:strCache>
            </c:strRef>
          </c:cat>
          <c:val>
            <c:numRef>
              <c:f>('8.9'!$B$22,'8.9'!$D$22,'8.9'!$F$22)</c:f>
              <c:numCache>
                <c:formatCode>#,##0.0</c:formatCode>
                <c:ptCount val="3"/>
                <c:pt idx="0">
                  <c:v>0</c:v>
                </c:pt>
                <c:pt idx="1">
                  <c:v>0</c:v>
                </c:pt>
                <c:pt idx="2">
                  <c:v>0</c:v>
                </c:pt>
              </c:numCache>
            </c:numRef>
          </c:val>
        </c:ser>
        <c:ser>
          <c:idx val="14"/>
          <c:order val="14"/>
          <c:tx>
            <c:strRef>
              <c:f>'8.9'!$A$23</c:f>
              <c:strCache>
                <c:ptCount val="1"/>
                <c:pt idx="0">
                  <c:v>Topné oleje</c:v>
                </c:pt>
              </c:strCache>
            </c:strRef>
          </c:tx>
          <c:invertIfNegative val="0"/>
          <c:cat>
            <c:strRef>
              <c:f>'8.9'!$B$2:$D$2</c:f>
              <c:strCache>
                <c:ptCount val="3"/>
                <c:pt idx="0">
                  <c:v>Duben</c:v>
                </c:pt>
                <c:pt idx="1">
                  <c:v>Květen</c:v>
                </c:pt>
                <c:pt idx="2">
                  <c:v>Červen</c:v>
                </c:pt>
              </c:strCache>
            </c:strRef>
          </c:cat>
          <c:val>
            <c:numRef>
              <c:f>('8.9'!$B$23,'8.9'!$D$23,'8.9'!$F$23)</c:f>
              <c:numCache>
                <c:formatCode>#,##0.0</c:formatCode>
                <c:ptCount val="3"/>
                <c:pt idx="0">
                  <c:v>1818.8910000000001</c:v>
                </c:pt>
                <c:pt idx="1">
                  <c:v>718.94299999999998</c:v>
                </c:pt>
                <c:pt idx="2">
                  <c:v>1126.3140000000001</c:v>
                </c:pt>
              </c:numCache>
            </c:numRef>
          </c:val>
        </c:ser>
        <c:ser>
          <c:idx val="15"/>
          <c:order val="15"/>
          <c:tx>
            <c:strRef>
              <c:f>'8.9'!$A$24</c:f>
              <c:strCache>
                <c:ptCount val="1"/>
                <c:pt idx="0">
                  <c:v>Zemní plyn</c:v>
                </c:pt>
              </c:strCache>
            </c:strRef>
          </c:tx>
          <c:invertIfNegative val="0"/>
          <c:cat>
            <c:strRef>
              <c:f>'8.9'!$B$2:$D$2</c:f>
              <c:strCache>
                <c:ptCount val="3"/>
                <c:pt idx="0">
                  <c:v>Duben</c:v>
                </c:pt>
                <c:pt idx="1">
                  <c:v>Květen</c:v>
                </c:pt>
                <c:pt idx="2">
                  <c:v>Červen</c:v>
                </c:pt>
              </c:strCache>
            </c:strRef>
          </c:cat>
          <c:val>
            <c:numRef>
              <c:f>('8.9'!$B$24,'8.9'!$D$24,'8.9'!$F$24)</c:f>
              <c:numCache>
                <c:formatCode>#,##0.0</c:formatCode>
                <c:ptCount val="3"/>
                <c:pt idx="0">
                  <c:v>38962.860999999997</c:v>
                </c:pt>
                <c:pt idx="1">
                  <c:v>38755.390000000007</c:v>
                </c:pt>
                <c:pt idx="2">
                  <c:v>37910.98000000001</c:v>
                </c:pt>
              </c:numCache>
            </c:numRef>
          </c:val>
        </c:ser>
        <c:dLbls>
          <c:showLegendKey val="0"/>
          <c:showVal val="0"/>
          <c:showCatName val="0"/>
          <c:showSerName val="0"/>
          <c:showPercent val="0"/>
          <c:showBubbleSize val="0"/>
        </c:dLbls>
        <c:gapWidth val="150"/>
        <c:overlap val="100"/>
        <c:axId val="343367680"/>
        <c:axId val="343369216"/>
      </c:barChart>
      <c:catAx>
        <c:axId val="343367680"/>
        <c:scaling>
          <c:orientation val="minMax"/>
        </c:scaling>
        <c:delete val="0"/>
        <c:axPos val="b"/>
        <c:numFmt formatCode="General" sourceLinked="1"/>
        <c:majorTickMark val="none"/>
        <c:minorTickMark val="none"/>
        <c:tickLblPos val="nextTo"/>
        <c:txPr>
          <a:bodyPr/>
          <a:lstStyle/>
          <a:p>
            <a:pPr>
              <a:defRPr sz="900"/>
            </a:pPr>
            <a:endParaRPr lang="cs-CZ"/>
          </a:p>
        </c:txPr>
        <c:crossAx val="343369216"/>
        <c:crosses val="autoZero"/>
        <c:auto val="1"/>
        <c:lblAlgn val="ctr"/>
        <c:lblOffset val="100"/>
        <c:noMultiLvlLbl val="0"/>
      </c:catAx>
      <c:valAx>
        <c:axId val="343369216"/>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3367680"/>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'8.10'!$M$9:$M$24</c:f>
              <c:numCache>
                <c:formatCode>0.0%</c:formatCode>
                <c:ptCount val="16"/>
              </c:numCache>
            </c:numRef>
          </c:cat>
          <c:val>
            <c:numRef>
              <c:f>'8.10'!$M$9:$M$24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'8.10'!$M$26:$M$33</c:f>
              <c:numCache>
                <c:formatCode>#,##0.0</c:formatCode>
                <c:ptCount val="8"/>
              </c:numCache>
            </c:numRef>
          </c:cat>
          <c:val>
            <c:numRef>
              <c:f>'8.10'!$M$26:$M$33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'8.10'!$A$26</c:f>
              <c:strCache>
                <c:ptCount val="1"/>
                <c:pt idx="0">
                  <c:v>Průmysl</c:v>
                </c:pt>
              </c:strCache>
            </c:strRef>
          </c:tx>
          <c:invertIfNegative val="0"/>
          <c:cat>
            <c:strRef>
              <c:f>'8.10'!$B$2:$D$2</c:f>
              <c:strCache>
                <c:ptCount val="3"/>
                <c:pt idx="0">
                  <c:v>Duben</c:v>
                </c:pt>
                <c:pt idx="1">
                  <c:v>Květen</c:v>
                </c:pt>
                <c:pt idx="2">
                  <c:v>Červen</c:v>
                </c:pt>
              </c:strCache>
            </c:strRef>
          </c:cat>
          <c:val>
            <c:numRef>
              <c:f>('8.10'!$B$26,'8.10'!$D$26,'8.10'!$F$26)</c:f>
              <c:numCache>
                <c:formatCode>#,##0.0</c:formatCode>
                <c:ptCount val="3"/>
                <c:pt idx="0">
                  <c:v>27570.550000000003</c:v>
                </c:pt>
                <c:pt idx="1">
                  <c:v>13022.746999999999</c:v>
                </c:pt>
                <c:pt idx="2">
                  <c:v>9344.3850000000002</c:v>
                </c:pt>
              </c:numCache>
            </c:numRef>
          </c:val>
        </c:ser>
        <c:ser>
          <c:idx val="1"/>
          <c:order val="1"/>
          <c:tx>
            <c:strRef>
              <c:f>'8.10'!$A$27</c:f>
              <c:strCache>
                <c:ptCount val="1"/>
                <c:pt idx="0">
                  <c:v>Energetika</c:v>
                </c:pt>
              </c:strCache>
            </c:strRef>
          </c:tx>
          <c:invertIfNegative val="0"/>
          <c:cat>
            <c:strRef>
              <c:f>'8.10'!$B$2:$D$2</c:f>
              <c:strCache>
                <c:ptCount val="3"/>
                <c:pt idx="0">
                  <c:v>Duben</c:v>
                </c:pt>
                <c:pt idx="1">
                  <c:v>Květen</c:v>
                </c:pt>
                <c:pt idx="2">
                  <c:v>Červen</c:v>
                </c:pt>
              </c:strCache>
            </c:strRef>
          </c:cat>
          <c:val>
            <c:numRef>
              <c:f>('8.10'!$B$27,'8.10'!$D$27,'8.10'!$F$27)</c:f>
              <c:numCache>
                <c:formatCode>#,##0.0</c:formatCode>
                <c:ptCount val="3"/>
                <c:pt idx="0">
                  <c:v>284.80099999999999</c:v>
                </c:pt>
                <c:pt idx="1">
                  <c:v>100.6</c:v>
                </c:pt>
                <c:pt idx="2">
                  <c:v>89.1</c:v>
                </c:pt>
              </c:numCache>
            </c:numRef>
          </c:val>
        </c:ser>
        <c:ser>
          <c:idx val="2"/>
          <c:order val="2"/>
          <c:tx>
            <c:strRef>
              <c:f>'8.10'!$A$28</c:f>
              <c:strCache>
                <c:ptCount val="1"/>
                <c:pt idx="0">
                  <c:v>Doprava</c:v>
                </c:pt>
              </c:strCache>
            </c:strRef>
          </c:tx>
          <c:invertIfNegative val="0"/>
          <c:cat>
            <c:strRef>
              <c:f>'8.10'!$B$2:$D$2</c:f>
              <c:strCache>
                <c:ptCount val="3"/>
                <c:pt idx="0">
                  <c:v>Duben</c:v>
                </c:pt>
                <c:pt idx="1">
                  <c:v>Květen</c:v>
                </c:pt>
                <c:pt idx="2">
                  <c:v>Červen</c:v>
                </c:pt>
              </c:strCache>
            </c:strRef>
          </c:cat>
          <c:val>
            <c:numRef>
              <c:f>('8.10'!$B$28,'8.10'!$D$28,'8.10'!$F$28)</c:f>
              <c:numCache>
                <c:formatCode>#,##0.0</c:formatCode>
                <c:ptCount val="3"/>
                <c:pt idx="0">
                  <c:v>3767.3209999999999</c:v>
                </c:pt>
                <c:pt idx="1">
                  <c:v>974.1</c:v>
                </c:pt>
                <c:pt idx="2">
                  <c:v>619.9</c:v>
                </c:pt>
              </c:numCache>
            </c:numRef>
          </c:val>
        </c:ser>
        <c:ser>
          <c:idx val="3"/>
          <c:order val="3"/>
          <c:tx>
            <c:strRef>
              <c:f>'8.10'!$A$29</c:f>
              <c:strCache>
                <c:ptCount val="1"/>
                <c:pt idx="0">
                  <c:v>Stavebnictví</c:v>
                </c:pt>
              </c:strCache>
            </c:strRef>
          </c:tx>
          <c:invertIfNegative val="0"/>
          <c:cat>
            <c:strRef>
              <c:f>'8.10'!$B$2:$D$2</c:f>
              <c:strCache>
                <c:ptCount val="3"/>
                <c:pt idx="0">
                  <c:v>Duben</c:v>
                </c:pt>
                <c:pt idx="1">
                  <c:v>Květen</c:v>
                </c:pt>
                <c:pt idx="2">
                  <c:v>Červen</c:v>
                </c:pt>
              </c:strCache>
            </c:strRef>
          </c:cat>
          <c:val>
            <c:numRef>
              <c:f>('8.10'!$B$29,'8.10'!$D$29,'8.10'!$F$29)</c:f>
              <c:numCache>
                <c:formatCode>#,##0.0</c:formatCode>
                <c:ptCount val="3"/>
                <c:pt idx="0">
                  <c:v>1015.4</c:v>
                </c:pt>
                <c:pt idx="1">
                  <c:v>836.54899999999998</c:v>
                </c:pt>
                <c:pt idx="2">
                  <c:v>303.64300000000003</c:v>
                </c:pt>
              </c:numCache>
            </c:numRef>
          </c:val>
        </c:ser>
        <c:ser>
          <c:idx val="4"/>
          <c:order val="4"/>
          <c:tx>
            <c:strRef>
              <c:f>'8.10'!$A$30</c:f>
              <c:strCache>
                <c:ptCount val="1"/>
                <c:pt idx="0">
                  <c:v>Zemědělství a lesnictví</c:v>
                </c:pt>
              </c:strCache>
            </c:strRef>
          </c:tx>
          <c:invertIfNegative val="0"/>
          <c:cat>
            <c:strRef>
              <c:f>'8.10'!$B$2:$D$2</c:f>
              <c:strCache>
                <c:ptCount val="3"/>
                <c:pt idx="0">
                  <c:v>Duben</c:v>
                </c:pt>
                <c:pt idx="1">
                  <c:v>Květen</c:v>
                </c:pt>
                <c:pt idx="2">
                  <c:v>Červen</c:v>
                </c:pt>
              </c:strCache>
            </c:strRef>
          </c:cat>
          <c:val>
            <c:numRef>
              <c:f>('8.10'!$B$30,'8.10'!$D$30,'8.10'!$F$30)</c:f>
              <c:numCache>
                <c:formatCode>#,##0.0</c:formatCode>
                <c:ptCount val="3"/>
                <c:pt idx="0">
                  <c:v>1989.12</c:v>
                </c:pt>
                <c:pt idx="1">
                  <c:v>1762.82</c:v>
                </c:pt>
                <c:pt idx="2">
                  <c:v>1251.99</c:v>
                </c:pt>
              </c:numCache>
            </c:numRef>
          </c:val>
        </c:ser>
        <c:ser>
          <c:idx val="5"/>
          <c:order val="5"/>
          <c:tx>
            <c:strRef>
              <c:f>'8.10'!$A$31</c:f>
              <c:strCache>
                <c:ptCount val="1"/>
                <c:pt idx="0">
                  <c:v>Domácnosti</c:v>
                </c:pt>
              </c:strCache>
            </c:strRef>
          </c:tx>
          <c:invertIfNegative val="0"/>
          <c:cat>
            <c:strRef>
              <c:f>'8.10'!$B$2:$D$2</c:f>
              <c:strCache>
                <c:ptCount val="3"/>
                <c:pt idx="0">
                  <c:v>Duben</c:v>
                </c:pt>
                <c:pt idx="1">
                  <c:v>Květen</c:v>
                </c:pt>
                <c:pt idx="2">
                  <c:v>Červen</c:v>
                </c:pt>
              </c:strCache>
            </c:strRef>
          </c:cat>
          <c:val>
            <c:numRef>
              <c:f>('8.10'!$B$31,'8.10'!$D$31,'8.10'!$F$31)</c:f>
              <c:numCache>
                <c:formatCode>#,##0.0</c:formatCode>
                <c:ptCount val="3"/>
                <c:pt idx="0">
                  <c:v>69036.068999999989</c:v>
                </c:pt>
                <c:pt idx="1">
                  <c:v>37851.111000000004</c:v>
                </c:pt>
                <c:pt idx="2">
                  <c:v>28325.484000000004</c:v>
                </c:pt>
              </c:numCache>
            </c:numRef>
          </c:val>
        </c:ser>
        <c:ser>
          <c:idx val="6"/>
          <c:order val="6"/>
          <c:tx>
            <c:strRef>
              <c:f>'8.10'!$A$32</c:f>
              <c:strCache>
                <c:ptCount val="1"/>
                <c:pt idx="0">
                  <c:v>Obchod, služby, školství, zdravotnictví</c:v>
                </c:pt>
              </c:strCache>
            </c:strRef>
          </c:tx>
          <c:invertIfNegative val="0"/>
          <c:cat>
            <c:strRef>
              <c:f>'8.10'!$B$2:$D$2</c:f>
              <c:strCache>
                <c:ptCount val="3"/>
                <c:pt idx="0">
                  <c:v>Duben</c:v>
                </c:pt>
                <c:pt idx="1">
                  <c:v>Květen</c:v>
                </c:pt>
                <c:pt idx="2">
                  <c:v>Červen</c:v>
                </c:pt>
              </c:strCache>
            </c:strRef>
          </c:cat>
          <c:val>
            <c:numRef>
              <c:f>('8.10'!$B$32,'8.10'!$D$32,'8.10'!$F$32)</c:f>
              <c:numCache>
                <c:formatCode>#,##0.0</c:formatCode>
                <c:ptCount val="3"/>
                <c:pt idx="0">
                  <c:v>45306.057000000001</c:v>
                </c:pt>
                <c:pt idx="1">
                  <c:v>20191.465</c:v>
                </c:pt>
                <c:pt idx="2">
                  <c:v>14865.332</c:v>
                </c:pt>
              </c:numCache>
            </c:numRef>
          </c:val>
        </c:ser>
        <c:ser>
          <c:idx val="7"/>
          <c:order val="7"/>
          <c:tx>
            <c:strRef>
              <c:f>'8.10'!$A$33</c:f>
              <c:strCache>
                <c:ptCount val="1"/>
                <c:pt idx="0">
                  <c:v>Ostatní</c:v>
                </c:pt>
              </c:strCache>
            </c:strRef>
          </c:tx>
          <c:invertIfNegative val="0"/>
          <c:cat>
            <c:strRef>
              <c:f>'8.10'!$B$2:$D$2</c:f>
              <c:strCache>
                <c:ptCount val="3"/>
                <c:pt idx="0">
                  <c:v>Duben</c:v>
                </c:pt>
                <c:pt idx="1">
                  <c:v>Květen</c:v>
                </c:pt>
                <c:pt idx="2">
                  <c:v>Červen</c:v>
                </c:pt>
              </c:strCache>
            </c:strRef>
          </c:cat>
          <c:val>
            <c:numRef>
              <c:f>('8.10'!$B$33,'8.10'!$D$33,'8.10'!$F$33)</c:f>
              <c:numCache>
                <c:formatCode>#,##0.0</c:formatCode>
                <c:ptCount val="3"/>
                <c:pt idx="0">
                  <c:v>10093.834999999999</c:v>
                </c:pt>
                <c:pt idx="1">
                  <c:v>3571.7659999999996</c:v>
                </c:pt>
                <c:pt idx="2">
                  <c:v>2938.8139999999999</c:v>
                </c:pt>
              </c:numCache>
            </c:numRef>
          </c:val>
        </c:ser>
        <c:dLbls>
          <c:showLegendKey val="0"/>
          <c:showVal val="0"/>
          <c:showCatName val="0"/>
          <c:showSerName val="0"/>
          <c:showPercent val="0"/>
          <c:showBubbleSize val="0"/>
        </c:dLbls>
        <c:gapWidth val="150"/>
        <c:overlap val="100"/>
        <c:axId val="343448576"/>
        <c:axId val="343450368"/>
      </c:barChart>
      <c:catAx>
        <c:axId val="343448576"/>
        <c:scaling>
          <c:orientation val="minMax"/>
        </c:scaling>
        <c:delete val="0"/>
        <c:axPos val="b"/>
        <c:numFmt formatCode="General" sourceLinked="1"/>
        <c:majorTickMark val="none"/>
        <c:minorTickMark val="none"/>
        <c:tickLblPos val="nextTo"/>
        <c:txPr>
          <a:bodyPr/>
          <a:lstStyle/>
          <a:p>
            <a:pPr>
              <a:defRPr sz="900"/>
            </a:pPr>
            <a:endParaRPr lang="cs-CZ"/>
          </a:p>
        </c:txPr>
        <c:crossAx val="343450368"/>
        <c:crosses val="autoZero"/>
        <c:auto val="1"/>
        <c:lblAlgn val="ctr"/>
        <c:lblOffset val="100"/>
        <c:noMultiLvlLbl val="0"/>
      </c:catAx>
      <c:valAx>
        <c:axId val="343450368"/>
        <c:scaling>
          <c:orientation val="minMax"/>
          <c:max val="2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3448576"/>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623.1902060000001</c:v>
                </c:pt>
                <c:pt idx="1">
                  <c:v>734.42762300000004</c:v>
                </c:pt>
                <c:pt idx="2">
                  <c:v>689.46258599999999</c:v>
                </c:pt>
                <c:pt idx="3">
                  <c:v>281.09362400000003</c:v>
                </c:pt>
                <c:pt idx="4">
                  <c:v>167.86061000000001</c:v>
                </c:pt>
                <c:pt idx="5">
                  <c:v>152.46516399999999</c:v>
                </c:pt>
                <c:pt idx="6">
                  <c:v>0</c:v>
                </c:pt>
                <c:pt idx="7">
                  <c:v>0</c:v>
                </c:pt>
                <c:pt idx="8">
                  <c:v>0</c:v>
                </c:pt>
                <c:pt idx="9">
                  <c:v>0</c:v>
                </c:pt>
                <c:pt idx="10">
                  <c:v>0</c:v>
                </c:pt>
                <c:pt idx="11">
                  <c:v>0</c:v>
                </c:pt>
              </c:numCache>
            </c:numRef>
          </c:val>
        </c:ser>
        <c:ser>
          <c:idx val="1"/>
          <c:order val="1"/>
          <c:tx>
            <c:strRef>
              <c:f>'5.2'!$A$8</c:f>
              <c:strCache>
                <c:ptCount val="1"/>
                <c:pt idx="0">
                  <c:v>Jihočeský kraj</c:v>
                </c:pt>
              </c:strCache>
            </c:strRef>
          </c:tx>
          <c:invertIfNegative val="0"/>
          <c:val>
            <c:numRef>
              <c:f>'5.2'!$B$8:$M$8</c:f>
              <c:numCache>
                <c:formatCode>#,##0.0</c:formatCode>
                <c:ptCount val="12"/>
                <c:pt idx="0">
                  <c:v>691.88573399999984</c:v>
                </c:pt>
                <c:pt idx="1">
                  <c:v>740.52347499999996</c:v>
                </c:pt>
                <c:pt idx="2">
                  <c:v>708.22212799999954</c:v>
                </c:pt>
                <c:pt idx="3">
                  <c:v>318.34545999999995</c:v>
                </c:pt>
                <c:pt idx="4">
                  <c:v>210.79527299999992</c:v>
                </c:pt>
                <c:pt idx="5">
                  <c:v>172.22193400000003</c:v>
                </c:pt>
                <c:pt idx="6">
                  <c:v>0</c:v>
                </c:pt>
                <c:pt idx="7">
                  <c:v>0</c:v>
                </c:pt>
                <c:pt idx="8">
                  <c:v>0</c:v>
                </c:pt>
                <c:pt idx="9">
                  <c:v>0</c:v>
                </c:pt>
                <c:pt idx="10">
                  <c:v>0</c:v>
                </c:pt>
                <c:pt idx="11">
                  <c:v>0</c:v>
                </c:pt>
              </c:numCache>
            </c:numRef>
          </c:val>
        </c:ser>
        <c:ser>
          <c:idx val="2"/>
          <c:order val="2"/>
          <c:tx>
            <c:strRef>
              <c:f>'5.2'!$A$9</c:f>
              <c:strCache>
                <c:ptCount val="1"/>
                <c:pt idx="0">
                  <c:v>Jihomoravský kraj</c:v>
                </c:pt>
              </c:strCache>
            </c:strRef>
          </c:tx>
          <c:invertIfNegative val="0"/>
          <c:val>
            <c:numRef>
              <c:f>'5.2'!$B$9:$M$9</c:f>
              <c:numCache>
                <c:formatCode>#,##0.0</c:formatCode>
                <c:ptCount val="12"/>
                <c:pt idx="0">
                  <c:v>816.89841786101977</c:v>
                </c:pt>
                <c:pt idx="1">
                  <c:v>854.3971994499243</c:v>
                </c:pt>
                <c:pt idx="2">
                  <c:v>781.05574349274139</c:v>
                </c:pt>
                <c:pt idx="3">
                  <c:v>279.47976900000009</c:v>
                </c:pt>
                <c:pt idx="4">
                  <c:v>212.54946199999998</c:v>
                </c:pt>
                <c:pt idx="5">
                  <c:v>188.17173600000001</c:v>
                </c:pt>
                <c:pt idx="6">
                  <c:v>0</c:v>
                </c:pt>
                <c:pt idx="7">
                  <c:v>0</c:v>
                </c:pt>
                <c:pt idx="8">
                  <c:v>0</c:v>
                </c:pt>
                <c:pt idx="9">
                  <c:v>0</c:v>
                </c:pt>
                <c:pt idx="10">
                  <c:v>0</c:v>
                </c:pt>
                <c:pt idx="11">
                  <c:v>0</c:v>
                </c:pt>
              </c:numCache>
            </c:numRef>
          </c:val>
        </c:ser>
        <c:ser>
          <c:idx val="3"/>
          <c:order val="3"/>
          <c:tx>
            <c:strRef>
              <c:f>'5.2'!$A$10</c:f>
              <c:strCache>
                <c:ptCount val="1"/>
                <c:pt idx="0">
                  <c:v>Karlovarský kraj</c:v>
                </c:pt>
              </c:strCache>
            </c:strRef>
          </c:tx>
          <c:invertIfNegative val="0"/>
          <c:val>
            <c:numRef>
              <c:f>'5.2'!$B$10:$M$10</c:f>
              <c:numCache>
                <c:formatCode>#,##0.0</c:formatCode>
                <c:ptCount val="12"/>
                <c:pt idx="0">
                  <c:v>587.04667900000004</c:v>
                </c:pt>
                <c:pt idx="1">
                  <c:v>588.35751700000003</c:v>
                </c:pt>
                <c:pt idx="2">
                  <c:v>556.69537700000012</c:v>
                </c:pt>
                <c:pt idx="3">
                  <c:v>254.34729099999996</c:v>
                </c:pt>
                <c:pt idx="4">
                  <c:v>183.25688299999996</c:v>
                </c:pt>
                <c:pt idx="5">
                  <c:v>110.14446099999998</c:v>
                </c:pt>
                <c:pt idx="6">
                  <c:v>0</c:v>
                </c:pt>
                <c:pt idx="7">
                  <c:v>0</c:v>
                </c:pt>
                <c:pt idx="8">
                  <c:v>0</c:v>
                </c:pt>
                <c:pt idx="9">
                  <c:v>0</c:v>
                </c:pt>
                <c:pt idx="10">
                  <c:v>0</c:v>
                </c:pt>
                <c:pt idx="11">
                  <c:v>0</c:v>
                </c:pt>
              </c:numCache>
            </c:numRef>
          </c:val>
        </c:ser>
        <c:ser>
          <c:idx val="4"/>
          <c:order val="4"/>
          <c:tx>
            <c:strRef>
              <c:f>'5.2'!$A$11</c:f>
              <c:strCache>
                <c:ptCount val="1"/>
                <c:pt idx="0">
                  <c:v>Kraj Vysočina</c:v>
                </c:pt>
              </c:strCache>
            </c:strRef>
          </c:tx>
          <c:invertIfNegative val="0"/>
          <c:val>
            <c:numRef>
              <c:f>'5.2'!$B$11:$M$11</c:f>
              <c:numCache>
                <c:formatCode>#,##0.0</c:formatCode>
                <c:ptCount val="12"/>
                <c:pt idx="0">
                  <c:v>225.39594200000005</c:v>
                </c:pt>
                <c:pt idx="1">
                  <c:v>229.32823799999994</c:v>
                </c:pt>
                <c:pt idx="2">
                  <c:v>219.15241400000008</c:v>
                </c:pt>
                <c:pt idx="3">
                  <c:v>86.800363999999988</c:v>
                </c:pt>
                <c:pt idx="4">
                  <c:v>46.879384999999992</c:v>
                </c:pt>
                <c:pt idx="5">
                  <c:v>39.804421999999995</c:v>
                </c:pt>
                <c:pt idx="6">
                  <c:v>0</c:v>
                </c:pt>
                <c:pt idx="7">
                  <c:v>0</c:v>
                </c:pt>
                <c:pt idx="8">
                  <c:v>0</c:v>
                </c:pt>
                <c:pt idx="9">
                  <c:v>0</c:v>
                </c:pt>
                <c:pt idx="10">
                  <c:v>0</c:v>
                </c:pt>
                <c:pt idx="11">
                  <c:v>0</c:v>
                </c:pt>
              </c:numCache>
            </c:numRef>
          </c:val>
        </c:ser>
        <c:ser>
          <c:idx val="5"/>
          <c:order val="5"/>
          <c:tx>
            <c:strRef>
              <c:f>'5.2'!$A$12</c:f>
              <c:strCache>
                <c:ptCount val="1"/>
                <c:pt idx="0">
                  <c:v>Královéhradecký kraj</c:v>
                </c:pt>
              </c:strCache>
            </c:strRef>
          </c:tx>
          <c:invertIfNegative val="0"/>
          <c:val>
            <c:numRef>
              <c:f>'5.2'!$B$12:$M$12</c:f>
              <c:numCache>
                <c:formatCode>#,##0.0</c:formatCode>
                <c:ptCount val="12"/>
                <c:pt idx="0">
                  <c:v>411.07628548837721</c:v>
                </c:pt>
                <c:pt idx="1">
                  <c:v>414.45451965204614</c:v>
                </c:pt>
                <c:pt idx="2">
                  <c:v>418.30542018646878</c:v>
                </c:pt>
                <c:pt idx="3">
                  <c:v>194.13120500000002</c:v>
                </c:pt>
                <c:pt idx="4">
                  <c:v>135.963008</c:v>
                </c:pt>
                <c:pt idx="5">
                  <c:v>118.89370700000002</c:v>
                </c:pt>
                <c:pt idx="6">
                  <c:v>0</c:v>
                </c:pt>
                <c:pt idx="7">
                  <c:v>0</c:v>
                </c:pt>
                <c:pt idx="8">
                  <c:v>0</c:v>
                </c:pt>
                <c:pt idx="9">
                  <c:v>0</c:v>
                </c:pt>
                <c:pt idx="10">
                  <c:v>0</c:v>
                </c:pt>
                <c:pt idx="11">
                  <c:v>0</c:v>
                </c:pt>
              </c:numCache>
            </c:numRef>
          </c:val>
        </c:ser>
        <c:ser>
          <c:idx val="6"/>
          <c:order val="6"/>
          <c:tx>
            <c:strRef>
              <c:f>'5.2'!$A$13</c:f>
              <c:strCache>
                <c:ptCount val="1"/>
                <c:pt idx="0">
                  <c:v>Liberecký kraj</c:v>
                </c:pt>
              </c:strCache>
            </c:strRef>
          </c:tx>
          <c:invertIfNegative val="0"/>
          <c:val>
            <c:numRef>
              <c:f>'5.2'!$B$13:$M$13</c:f>
              <c:numCache>
                <c:formatCode>#,##0.0</c:formatCode>
                <c:ptCount val="12"/>
                <c:pt idx="0">
                  <c:v>310.18591599999996</c:v>
                </c:pt>
                <c:pt idx="1">
                  <c:v>326.46190599999994</c:v>
                </c:pt>
                <c:pt idx="2">
                  <c:v>311.40625499999993</c:v>
                </c:pt>
                <c:pt idx="3">
                  <c:v>133.325467</c:v>
                </c:pt>
                <c:pt idx="4">
                  <c:v>84.278451000000004</c:v>
                </c:pt>
                <c:pt idx="5">
                  <c:v>69.518631999999997</c:v>
                </c:pt>
                <c:pt idx="6">
                  <c:v>0</c:v>
                </c:pt>
                <c:pt idx="7">
                  <c:v>0</c:v>
                </c:pt>
                <c:pt idx="8">
                  <c:v>0</c:v>
                </c:pt>
                <c:pt idx="9">
                  <c:v>0</c:v>
                </c:pt>
                <c:pt idx="10">
                  <c:v>0</c:v>
                </c:pt>
                <c:pt idx="11">
                  <c:v>0</c:v>
                </c:pt>
              </c:numCache>
            </c:numRef>
          </c:val>
        </c:ser>
        <c:ser>
          <c:idx val="7"/>
          <c:order val="7"/>
          <c:tx>
            <c:strRef>
              <c:f>'5.2'!$A$14</c:f>
              <c:strCache>
                <c:ptCount val="1"/>
                <c:pt idx="0">
                  <c:v>Moravskoslezský kraj</c:v>
                </c:pt>
              </c:strCache>
            </c:strRef>
          </c:tx>
          <c:invertIfNegative val="0"/>
          <c:val>
            <c:numRef>
              <c:f>'5.2'!$B$14:$M$14</c:f>
              <c:numCache>
                <c:formatCode>#,##0.0</c:formatCode>
                <c:ptCount val="12"/>
                <c:pt idx="0">
                  <c:v>2189.4206870000007</c:v>
                </c:pt>
                <c:pt idx="1">
                  <c:v>2331.8730589999991</c:v>
                </c:pt>
                <c:pt idx="2">
                  <c:v>2203.5301359999999</c:v>
                </c:pt>
                <c:pt idx="3">
                  <c:v>820.21801399999993</c:v>
                </c:pt>
                <c:pt idx="4">
                  <c:v>541.31405000000018</c:v>
                </c:pt>
                <c:pt idx="5">
                  <c:v>476.87636499999979</c:v>
                </c:pt>
                <c:pt idx="6">
                  <c:v>0</c:v>
                </c:pt>
                <c:pt idx="7">
                  <c:v>0</c:v>
                </c:pt>
                <c:pt idx="8">
                  <c:v>0</c:v>
                </c:pt>
                <c:pt idx="9">
                  <c:v>0</c:v>
                </c:pt>
                <c:pt idx="10">
                  <c:v>0</c:v>
                </c:pt>
                <c:pt idx="11">
                  <c:v>0</c:v>
                </c:pt>
              </c:numCache>
            </c:numRef>
          </c:val>
        </c:ser>
        <c:ser>
          <c:idx val="8"/>
          <c:order val="8"/>
          <c:tx>
            <c:strRef>
              <c:f>'5.2'!$A$15</c:f>
              <c:strCache>
                <c:ptCount val="1"/>
                <c:pt idx="0">
                  <c:v>Olomoucký kraj</c:v>
                </c:pt>
              </c:strCache>
            </c:strRef>
          </c:tx>
          <c:invertIfNegative val="0"/>
          <c:val>
            <c:numRef>
              <c:f>'5.2'!$B$15:$M$15</c:f>
              <c:numCache>
                <c:formatCode>#,##0.0</c:formatCode>
                <c:ptCount val="12"/>
                <c:pt idx="0">
                  <c:v>477.84918799999997</c:v>
                </c:pt>
                <c:pt idx="1">
                  <c:v>508.76342900000009</c:v>
                </c:pt>
                <c:pt idx="2">
                  <c:v>482.91870599999993</c:v>
                </c:pt>
                <c:pt idx="3">
                  <c:v>181.35762999999997</c:v>
                </c:pt>
                <c:pt idx="4">
                  <c:v>115.59728099999998</c:v>
                </c:pt>
                <c:pt idx="5">
                  <c:v>101.81531599999997</c:v>
                </c:pt>
                <c:pt idx="6">
                  <c:v>0</c:v>
                </c:pt>
                <c:pt idx="7">
                  <c:v>0</c:v>
                </c:pt>
                <c:pt idx="8">
                  <c:v>0</c:v>
                </c:pt>
                <c:pt idx="9">
                  <c:v>0</c:v>
                </c:pt>
                <c:pt idx="10">
                  <c:v>0</c:v>
                </c:pt>
                <c:pt idx="11">
                  <c:v>0</c:v>
                </c:pt>
              </c:numCache>
            </c:numRef>
          </c:val>
        </c:ser>
        <c:ser>
          <c:idx val="9"/>
          <c:order val="9"/>
          <c:tx>
            <c:strRef>
              <c:f>'5.2'!$A$16</c:f>
              <c:strCache>
                <c:ptCount val="1"/>
                <c:pt idx="0">
                  <c:v>Pardubický kraj</c:v>
                </c:pt>
              </c:strCache>
            </c:strRef>
          </c:tx>
          <c:invertIfNegative val="0"/>
          <c:val>
            <c:numRef>
              <c:f>'5.2'!$B$16:$M$16</c:f>
              <c:numCache>
                <c:formatCode>#,##0.0</c:formatCode>
                <c:ptCount val="12"/>
                <c:pt idx="0">
                  <c:v>654.8837280361829</c:v>
                </c:pt>
                <c:pt idx="1">
                  <c:v>681.26218419792508</c:v>
                </c:pt>
                <c:pt idx="2">
                  <c:v>646.69782372767997</c:v>
                </c:pt>
                <c:pt idx="3">
                  <c:v>209.03482600000001</c:v>
                </c:pt>
                <c:pt idx="4">
                  <c:v>104.28270399999998</c:v>
                </c:pt>
                <c:pt idx="5">
                  <c:v>82.742281999999989</c:v>
                </c:pt>
                <c:pt idx="6">
                  <c:v>0</c:v>
                </c:pt>
                <c:pt idx="7">
                  <c:v>0</c:v>
                </c:pt>
                <c:pt idx="8">
                  <c:v>0</c:v>
                </c:pt>
                <c:pt idx="9">
                  <c:v>0</c:v>
                </c:pt>
                <c:pt idx="10">
                  <c:v>0</c:v>
                </c:pt>
                <c:pt idx="11">
                  <c:v>0</c:v>
                </c:pt>
              </c:numCache>
            </c:numRef>
          </c:val>
        </c:ser>
        <c:ser>
          <c:idx val="10"/>
          <c:order val="10"/>
          <c:tx>
            <c:strRef>
              <c:f>'5.2'!$A$17</c:f>
              <c:strCache>
                <c:ptCount val="1"/>
                <c:pt idx="0">
                  <c:v>Plzeňský kraj</c:v>
                </c:pt>
              </c:strCache>
            </c:strRef>
          </c:tx>
          <c:invertIfNegative val="0"/>
          <c:val>
            <c:numRef>
              <c:f>'5.2'!$B$17:$M$17</c:f>
              <c:numCache>
                <c:formatCode>#,##0.0</c:formatCode>
                <c:ptCount val="12"/>
                <c:pt idx="0">
                  <c:v>578.97639371396781</c:v>
                </c:pt>
                <c:pt idx="1">
                  <c:v>658.914444</c:v>
                </c:pt>
                <c:pt idx="2">
                  <c:v>636.21732499999996</c:v>
                </c:pt>
                <c:pt idx="3">
                  <c:v>238.46434200000004</c:v>
                </c:pt>
                <c:pt idx="4">
                  <c:v>133.04818</c:v>
                </c:pt>
                <c:pt idx="5">
                  <c:v>114.920103</c:v>
                </c:pt>
                <c:pt idx="6">
                  <c:v>0</c:v>
                </c:pt>
                <c:pt idx="7">
                  <c:v>0</c:v>
                </c:pt>
                <c:pt idx="8">
                  <c:v>0</c:v>
                </c:pt>
                <c:pt idx="9">
                  <c:v>0</c:v>
                </c:pt>
                <c:pt idx="10">
                  <c:v>0</c:v>
                </c:pt>
                <c:pt idx="11">
                  <c:v>0</c:v>
                </c:pt>
              </c:numCache>
            </c:numRef>
          </c:val>
        </c:ser>
        <c:ser>
          <c:idx val="11"/>
          <c:order val="11"/>
          <c:tx>
            <c:strRef>
              <c:f>'5.2'!$A$18</c:f>
              <c:strCache>
                <c:ptCount val="1"/>
                <c:pt idx="0">
                  <c:v>Středočeský kraj</c:v>
                </c:pt>
              </c:strCache>
            </c:strRef>
          </c:tx>
          <c:invertIfNegative val="0"/>
          <c:val>
            <c:numRef>
              <c:f>'5.2'!$B$18:$M$18</c:f>
              <c:numCache>
                <c:formatCode>#,##0.0</c:formatCode>
                <c:ptCount val="12"/>
                <c:pt idx="0">
                  <c:v>2684.0507410000005</c:v>
                </c:pt>
                <c:pt idx="1">
                  <c:v>2762.6431510000002</c:v>
                </c:pt>
                <c:pt idx="2">
                  <c:v>2710.6806339999998</c:v>
                </c:pt>
                <c:pt idx="3">
                  <c:v>1307.8820769999998</c:v>
                </c:pt>
                <c:pt idx="4">
                  <c:v>957.14533000000006</c:v>
                </c:pt>
                <c:pt idx="5">
                  <c:v>809.42752200000007</c:v>
                </c:pt>
                <c:pt idx="6">
                  <c:v>0</c:v>
                </c:pt>
                <c:pt idx="7">
                  <c:v>0</c:v>
                </c:pt>
                <c:pt idx="8">
                  <c:v>0</c:v>
                </c:pt>
                <c:pt idx="9">
                  <c:v>0</c:v>
                </c:pt>
                <c:pt idx="10">
                  <c:v>0</c:v>
                </c:pt>
                <c:pt idx="11">
                  <c:v>0</c:v>
                </c:pt>
              </c:numCache>
            </c:numRef>
          </c:val>
        </c:ser>
        <c:ser>
          <c:idx val="12"/>
          <c:order val="12"/>
          <c:tx>
            <c:strRef>
              <c:f>'5.2'!$A$19</c:f>
              <c:strCache>
                <c:ptCount val="1"/>
                <c:pt idx="0">
                  <c:v>Ústecký kraj</c:v>
                </c:pt>
              </c:strCache>
            </c:strRef>
          </c:tx>
          <c:invertIfNegative val="0"/>
          <c:val>
            <c:numRef>
              <c:f>'5.2'!$B$19:$M$19</c:f>
              <c:numCache>
                <c:formatCode>#,##0.0</c:formatCode>
                <c:ptCount val="12"/>
                <c:pt idx="0">
                  <c:v>1560.1951049999998</c:v>
                </c:pt>
                <c:pt idx="1">
                  <c:v>1608.2806999999993</c:v>
                </c:pt>
                <c:pt idx="2">
                  <c:v>1601.2429750000006</c:v>
                </c:pt>
                <c:pt idx="3">
                  <c:v>853.48017900000025</c:v>
                </c:pt>
                <c:pt idx="4">
                  <c:v>625.9217669999997</c:v>
                </c:pt>
                <c:pt idx="5">
                  <c:v>510.04377499999993</c:v>
                </c:pt>
                <c:pt idx="6">
                  <c:v>0</c:v>
                </c:pt>
                <c:pt idx="7">
                  <c:v>0</c:v>
                </c:pt>
                <c:pt idx="8">
                  <c:v>0</c:v>
                </c:pt>
                <c:pt idx="9">
                  <c:v>0</c:v>
                </c:pt>
                <c:pt idx="10">
                  <c:v>0</c:v>
                </c:pt>
                <c:pt idx="11">
                  <c:v>0</c:v>
                </c:pt>
              </c:numCache>
            </c:numRef>
          </c:val>
        </c:ser>
        <c:ser>
          <c:idx val="13"/>
          <c:order val="13"/>
          <c:tx>
            <c:strRef>
              <c:f>'5.2'!$A$20</c:f>
              <c:strCache>
                <c:ptCount val="1"/>
                <c:pt idx="0">
                  <c:v>Zlínský kraj</c:v>
                </c:pt>
              </c:strCache>
            </c:strRef>
          </c:tx>
          <c:invertIfNegative val="0"/>
          <c:val>
            <c:numRef>
              <c:f>'5.2'!$B$20:$M$20</c:f>
              <c:numCache>
                <c:formatCode>#,##0.0</c:formatCode>
                <c:ptCount val="12"/>
                <c:pt idx="0">
                  <c:v>540.58484700000008</c:v>
                </c:pt>
                <c:pt idx="1">
                  <c:v>589.05022999999994</c:v>
                </c:pt>
                <c:pt idx="2">
                  <c:v>543.48733300000004</c:v>
                </c:pt>
                <c:pt idx="3">
                  <c:v>262.78445099999999</c:v>
                </c:pt>
                <c:pt idx="4">
                  <c:v>179.29018299999998</c:v>
                </c:pt>
                <c:pt idx="5">
                  <c:v>164.095147</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221788032"/>
        <c:axId val="221789568"/>
      </c:barChart>
      <c:catAx>
        <c:axId val="221788032"/>
        <c:scaling>
          <c:orientation val="minMax"/>
        </c:scaling>
        <c:delete val="0"/>
        <c:axPos val="b"/>
        <c:majorTickMark val="none"/>
        <c:minorTickMark val="none"/>
        <c:tickLblPos val="nextTo"/>
        <c:txPr>
          <a:bodyPr/>
          <a:lstStyle/>
          <a:p>
            <a:pPr>
              <a:defRPr sz="900"/>
            </a:pPr>
            <a:endParaRPr lang="cs-CZ"/>
          </a:p>
        </c:txPr>
        <c:crossAx val="221789568"/>
        <c:crosses val="autoZero"/>
        <c:auto val="1"/>
        <c:lblAlgn val="ctr"/>
        <c:lblOffset val="100"/>
        <c:noMultiLvlLbl val="0"/>
      </c:catAx>
      <c:valAx>
        <c:axId val="2217895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217880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'8.10'!$G$38</c:f>
              <c:strCache>
                <c:ptCount val="1"/>
                <c:pt idx="0">
                  <c:v>dodávkách ČR</c:v>
                </c:pt>
              </c:strCache>
            </c:strRef>
          </c:tx>
          <c:invertIfNegative val="0"/>
          <c:val>
            <c:numRef>
              <c:f>'8.10'!$H$38</c:f>
              <c:numCache>
                <c:formatCode>0.0%</c:formatCode>
                <c:ptCount val="1"/>
                <c:pt idx="0">
                  <c:v>3.2384105913436448E-2</c:v>
                </c:pt>
              </c:numCache>
            </c:numRef>
          </c:val>
        </c:ser>
        <c:ser>
          <c:idx val="1"/>
          <c:order val="1"/>
          <c:tx>
            <c:strRef>
              <c:f>'8.10'!$G$37</c:f>
              <c:strCache>
                <c:ptCount val="1"/>
                <c:pt idx="0">
                  <c:v>výrobě</c:v>
                </c:pt>
              </c:strCache>
            </c:strRef>
          </c:tx>
          <c:invertIfNegative val="0"/>
          <c:val>
            <c:numRef>
              <c:f>'8.10'!$H$37</c:f>
              <c:numCache>
                <c:formatCode>0.0%</c:formatCode>
                <c:ptCount val="1"/>
                <c:pt idx="0">
                  <c:v>3.0897523530311163E-2</c:v>
                </c:pt>
              </c:numCache>
            </c:numRef>
          </c:val>
        </c:ser>
        <c:ser>
          <c:idx val="0"/>
          <c:order val="2"/>
          <c:tx>
            <c:strRef>
              <c:f>'8.10'!$G$36</c:f>
              <c:strCache>
                <c:ptCount val="1"/>
                <c:pt idx="0">
                  <c:v>instalovaném výkonu</c:v>
                </c:pt>
              </c:strCache>
            </c:strRef>
          </c:tx>
          <c:invertIfNegative val="0"/>
          <c:val>
            <c:numRef>
              <c:f>'8.10'!$H$36</c:f>
              <c:numCache>
                <c:formatCode>0.0%</c:formatCode>
                <c:ptCount val="1"/>
                <c:pt idx="0">
                  <c:v>6.1314394201266387E-2</c:v>
                </c:pt>
              </c:numCache>
            </c:numRef>
          </c:val>
        </c:ser>
        <c:dLbls>
          <c:showLegendKey val="0"/>
          <c:showVal val="0"/>
          <c:showCatName val="0"/>
          <c:showSerName val="0"/>
          <c:showPercent val="0"/>
          <c:showBubbleSize val="0"/>
        </c:dLbls>
        <c:gapWidth val="150"/>
        <c:axId val="342759296"/>
        <c:axId val="342760832"/>
      </c:barChart>
      <c:catAx>
        <c:axId val="342759296"/>
        <c:scaling>
          <c:orientation val="minMax"/>
        </c:scaling>
        <c:delete val="1"/>
        <c:axPos val="l"/>
        <c:numFmt formatCode="0.0%" sourceLinked="1"/>
        <c:majorTickMark val="none"/>
        <c:minorTickMark val="none"/>
        <c:tickLblPos val="nextTo"/>
        <c:crossAx val="342760832"/>
        <c:crosses val="autoZero"/>
        <c:auto val="1"/>
        <c:lblAlgn val="ctr"/>
        <c:lblOffset val="100"/>
        <c:noMultiLvlLbl val="0"/>
      </c:catAx>
      <c:valAx>
        <c:axId val="3427608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4275929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'8.10'!$A$9</c:f>
              <c:strCache>
                <c:ptCount val="1"/>
                <c:pt idx="0">
                  <c:v>Biomasa</c:v>
                </c:pt>
              </c:strCache>
            </c:strRef>
          </c:tx>
          <c:invertIfNegative val="0"/>
          <c:cat>
            <c:strRef>
              <c:f>'8.10'!$B$2:$D$2</c:f>
              <c:strCache>
                <c:ptCount val="3"/>
                <c:pt idx="0">
                  <c:v>Duben</c:v>
                </c:pt>
                <c:pt idx="1">
                  <c:v>Květen</c:v>
                </c:pt>
                <c:pt idx="2">
                  <c:v>Červen</c:v>
                </c:pt>
              </c:strCache>
            </c:strRef>
          </c:cat>
          <c:val>
            <c:numRef>
              <c:f>('8.10'!$B$9,'8.10'!$D$9,'8.10'!$F$9)</c:f>
              <c:numCache>
                <c:formatCode>#,##0.0</c:formatCode>
                <c:ptCount val="3"/>
                <c:pt idx="0">
                  <c:v>2262.2829999999999</c:v>
                </c:pt>
                <c:pt idx="1">
                  <c:v>963.2</c:v>
                </c:pt>
                <c:pt idx="2">
                  <c:v>815.04500000000007</c:v>
                </c:pt>
              </c:numCache>
            </c:numRef>
          </c:val>
        </c:ser>
        <c:ser>
          <c:idx val="1"/>
          <c:order val="1"/>
          <c:tx>
            <c:strRef>
              <c:f>'8.10'!$A$10</c:f>
              <c:strCache>
                <c:ptCount val="1"/>
                <c:pt idx="0">
                  <c:v>Bioplyn</c:v>
                </c:pt>
              </c:strCache>
            </c:strRef>
          </c:tx>
          <c:invertIfNegative val="0"/>
          <c:cat>
            <c:strRef>
              <c:f>'8.10'!$B$2:$D$2</c:f>
              <c:strCache>
                <c:ptCount val="3"/>
                <c:pt idx="0">
                  <c:v>Duben</c:v>
                </c:pt>
                <c:pt idx="1">
                  <c:v>Květen</c:v>
                </c:pt>
                <c:pt idx="2">
                  <c:v>Červen</c:v>
                </c:pt>
              </c:strCache>
            </c:strRef>
          </c:cat>
          <c:val>
            <c:numRef>
              <c:f>('8.10'!$B$10,'8.10'!$D$10,'8.10'!$F$10)</c:f>
              <c:numCache>
                <c:formatCode>#,##0.0</c:formatCode>
                <c:ptCount val="3"/>
                <c:pt idx="0">
                  <c:v>2182.2460000000001</c:v>
                </c:pt>
                <c:pt idx="1">
                  <c:v>1914.1850000000002</c:v>
                </c:pt>
                <c:pt idx="2">
                  <c:v>1381.4309999999998</c:v>
                </c:pt>
              </c:numCache>
            </c:numRef>
          </c:val>
        </c:ser>
        <c:ser>
          <c:idx val="2"/>
          <c:order val="2"/>
          <c:tx>
            <c:strRef>
              <c:f>'8.10'!$A$11</c:f>
              <c:strCache>
                <c:ptCount val="1"/>
                <c:pt idx="0">
                  <c:v>Černé uhlí</c:v>
                </c:pt>
              </c:strCache>
            </c:strRef>
          </c:tx>
          <c:invertIfNegative val="0"/>
          <c:cat>
            <c:strRef>
              <c:f>'8.10'!$B$2:$D$2</c:f>
              <c:strCache>
                <c:ptCount val="3"/>
                <c:pt idx="0">
                  <c:v>Duben</c:v>
                </c:pt>
                <c:pt idx="1">
                  <c:v>Květen</c:v>
                </c:pt>
                <c:pt idx="2">
                  <c:v>Červen</c:v>
                </c:pt>
              </c:strCache>
            </c:strRef>
          </c:cat>
          <c:val>
            <c:numRef>
              <c:f>('8.10'!$B$11,'8.10'!$D$11,'8.10'!$F$11)</c:f>
              <c:numCache>
                <c:formatCode>#,##0.0</c:formatCode>
                <c:ptCount val="3"/>
                <c:pt idx="0">
                  <c:v>44411.478000000003</c:v>
                </c:pt>
                <c:pt idx="1">
                  <c:v>17583.771000000001</c:v>
                </c:pt>
                <c:pt idx="2">
                  <c:v>9038.0299999999988</c:v>
                </c:pt>
              </c:numCache>
            </c:numRef>
          </c:val>
        </c:ser>
        <c:ser>
          <c:idx val="3"/>
          <c:order val="3"/>
          <c:tx>
            <c:strRef>
              <c:f>'8.10'!$A$12</c:f>
              <c:strCache>
                <c:ptCount val="1"/>
                <c:pt idx="0">
                  <c:v>Elektrická energie</c:v>
                </c:pt>
              </c:strCache>
            </c:strRef>
          </c:tx>
          <c:invertIfNegative val="0"/>
          <c:cat>
            <c:strRef>
              <c:f>'8.10'!$B$2:$D$2</c:f>
              <c:strCache>
                <c:ptCount val="3"/>
                <c:pt idx="0">
                  <c:v>Duben</c:v>
                </c:pt>
                <c:pt idx="1">
                  <c:v>Květen</c:v>
                </c:pt>
                <c:pt idx="2">
                  <c:v>Červen</c:v>
                </c:pt>
              </c:strCache>
            </c:strRef>
          </c:cat>
          <c:val>
            <c:numRef>
              <c:f>('8.10'!$B$12,'8.10'!$D$12,'8.10'!$F$12)</c:f>
              <c:numCache>
                <c:formatCode>#,##0.0</c:formatCode>
                <c:ptCount val="3"/>
                <c:pt idx="0">
                  <c:v>0</c:v>
                </c:pt>
                <c:pt idx="1">
                  <c:v>0</c:v>
                </c:pt>
                <c:pt idx="2">
                  <c:v>0</c:v>
                </c:pt>
              </c:numCache>
            </c:numRef>
          </c:val>
        </c:ser>
        <c:ser>
          <c:idx val="4"/>
          <c:order val="4"/>
          <c:tx>
            <c:strRef>
              <c:f>'8.10'!$A$13</c:f>
              <c:strCache>
                <c:ptCount val="1"/>
                <c:pt idx="0">
                  <c:v>Energie prostředí (tepelné čerpadlo)</c:v>
                </c:pt>
              </c:strCache>
            </c:strRef>
          </c:tx>
          <c:invertIfNegative val="0"/>
          <c:cat>
            <c:strRef>
              <c:f>'8.10'!$B$2:$D$2</c:f>
              <c:strCache>
                <c:ptCount val="3"/>
                <c:pt idx="0">
                  <c:v>Duben</c:v>
                </c:pt>
                <c:pt idx="1">
                  <c:v>Květen</c:v>
                </c:pt>
                <c:pt idx="2">
                  <c:v>Červen</c:v>
                </c:pt>
              </c:strCache>
            </c:strRef>
          </c:cat>
          <c:val>
            <c:numRef>
              <c:f>('8.10'!$B$13,'8.10'!$D$13,'8.10'!$F$13)</c:f>
              <c:numCache>
                <c:formatCode>#,##0.0</c:formatCode>
                <c:ptCount val="3"/>
                <c:pt idx="0">
                  <c:v>0</c:v>
                </c:pt>
                <c:pt idx="1">
                  <c:v>0</c:v>
                </c:pt>
                <c:pt idx="2">
                  <c:v>0</c:v>
                </c:pt>
              </c:numCache>
            </c:numRef>
          </c:val>
        </c:ser>
        <c:ser>
          <c:idx val="5"/>
          <c:order val="5"/>
          <c:tx>
            <c:strRef>
              <c:f>'8.10'!$A$14</c:f>
              <c:strCache>
                <c:ptCount val="1"/>
                <c:pt idx="0">
                  <c:v>Energie Slunce (solární kolektor)</c:v>
                </c:pt>
              </c:strCache>
            </c:strRef>
          </c:tx>
          <c:invertIfNegative val="0"/>
          <c:cat>
            <c:strRef>
              <c:f>'8.10'!$B$2:$D$2</c:f>
              <c:strCache>
                <c:ptCount val="3"/>
                <c:pt idx="0">
                  <c:v>Duben</c:v>
                </c:pt>
                <c:pt idx="1">
                  <c:v>Květen</c:v>
                </c:pt>
                <c:pt idx="2">
                  <c:v>Červen</c:v>
                </c:pt>
              </c:strCache>
            </c:strRef>
          </c:cat>
          <c:val>
            <c:numRef>
              <c:f>('8.10'!$B$14,'8.10'!$D$14,'8.10'!$F$14)</c:f>
              <c:numCache>
                <c:formatCode>#,##0.0</c:formatCode>
                <c:ptCount val="3"/>
                <c:pt idx="0">
                  <c:v>0</c:v>
                </c:pt>
                <c:pt idx="1">
                  <c:v>0</c:v>
                </c:pt>
                <c:pt idx="2">
                  <c:v>0</c:v>
                </c:pt>
              </c:numCache>
            </c:numRef>
          </c:val>
        </c:ser>
        <c:ser>
          <c:idx val="6"/>
          <c:order val="6"/>
          <c:tx>
            <c:strRef>
              <c:f>'8.10'!$A$15</c:f>
              <c:strCache>
                <c:ptCount val="1"/>
                <c:pt idx="0">
                  <c:v>Hnědé uhlí</c:v>
                </c:pt>
              </c:strCache>
            </c:strRef>
          </c:tx>
          <c:invertIfNegative val="0"/>
          <c:cat>
            <c:strRef>
              <c:f>'8.10'!$B$2:$D$2</c:f>
              <c:strCache>
                <c:ptCount val="3"/>
                <c:pt idx="0">
                  <c:v>Duben</c:v>
                </c:pt>
                <c:pt idx="1">
                  <c:v>Květen</c:v>
                </c:pt>
                <c:pt idx="2">
                  <c:v>Červen</c:v>
                </c:pt>
              </c:strCache>
            </c:strRef>
          </c:cat>
          <c:val>
            <c:numRef>
              <c:f>('8.10'!$B$15,'8.10'!$D$15,'8.10'!$F$15)</c:f>
              <c:numCache>
                <c:formatCode>#,##0.0</c:formatCode>
                <c:ptCount val="3"/>
                <c:pt idx="0">
                  <c:v>130573.82100000001</c:v>
                </c:pt>
                <c:pt idx="1">
                  <c:v>66403.328999999998</c:v>
                </c:pt>
                <c:pt idx="2">
                  <c:v>56623.377</c:v>
                </c:pt>
              </c:numCache>
            </c:numRef>
          </c:val>
        </c:ser>
        <c:ser>
          <c:idx val="7"/>
          <c:order val="7"/>
          <c:tx>
            <c:strRef>
              <c:f>'8.10'!$A$16</c:f>
              <c:strCache>
                <c:ptCount val="1"/>
                <c:pt idx="0">
                  <c:v>Jaderné palivo</c:v>
                </c:pt>
              </c:strCache>
            </c:strRef>
          </c:tx>
          <c:invertIfNegative val="0"/>
          <c:cat>
            <c:strRef>
              <c:f>'8.10'!$B$2:$D$2</c:f>
              <c:strCache>
                <c:ptCount val="3"/>
                <c:pt idx="0">
                  <c:v>Duben</c:v>
                </c:pt>
                <c:pt idx="1">
                  <c:v>Květen</c:v>
                </c:pt>
                <c:pt idx="2">
                  <c:v>Červen</c:v>
                </c:pt>
              </c:strCache>
            </c:strRef>
          </c:cat>
          <c:val>
            <c:numRef>
              <c:f>('8.10'!$B$16,'8.10'!$D$16,'8.10'!$F$16)</c:f>
              <c:numCache>
                <c:formatCode>#,##0.0</c:formatCode>
                <c:ptCount val="3"/>
                <c:pt idx="0">
                  <c:v>0</c:v>
                </c:pt>
                <c:pt idx="1">
                  <c:v>0</c:v>
                </c:pt>
                <c:pt idx="2">
                  <c:v>0</c:v>
                </c:pt>
              </c:numCache>
            </c:numRef>
          </c:val>
        </c:ser>
        <c:ser>
          <c:idx val="8"/>
          <c:order val="8"/>
          <c:tx>
            <c:strRef>
              <c:f>'8.10'!$A$17</c:f>
              <c:strCache>
                <c:ptCount val="1"/>
                <c:pt idx="0">
                  <c:v>Koks</c:v>
                </c:pt>
              </c:strCache>
            </c:strRef>
          </c:tx>
          <c:invertIfNegative val="0"/>
          <c:cat>
            <c:strRef>
              <c:f>'8.10'!$B$2:$D$2</c:f>
              <c:strCache>
                <c:ptCount val="3"/>
                <c:pt idx="0">
                  <c:v>Duben</c:v>
                </c:pt>
                <c:pt idx="1">
                  <c:v>Květen</c:v>
                </c:pt>
                <c:pt idx="2">
                  <c:v>Červen</c:v>
                </c:pt>
              </c:strCache>
            </c:strRef>
          </c:cat>
          <c:val>
            <c:numRef>
              <c:f>('8.10'!$B$17,'8.10'!$D$17,'8.10'!$F$17)</c:f>
              <c:numCache>
                <c:formatCode>#,##0.0</c:formatCode>
                <c:ptCount val="3"/>
                <c:pt idx="0">
                  <c:v>0</c:v>
                </c:pt>
                <c:pt idx="1">
                  <c:v>0</c:v>
                </c:pt>
                <c:pt idx="2">
                  <c:v>0</c:v>
                </c:pt>
              </c:numCache>
            </c:numRef>
          </c:val>
        </c:ser>
        <c:ser>
          <c:idx val="9"/>
          <c:order val="9"/>
          <c:tx>
            <c:strRef>
              <c:f>'8.10'!$A$18</c:f>
              <c:strCache>
                <c:ptCount val="1"/>
                <c:pt idx="0">
                  <c:v>Odpadní teplo</c:v>
                </c:pt>
              </c:strCache>
            </c:strRef>
          </c:tx>
          <c:invertIfNegative val="0"/>
          <c:cat>
            <c:strRef>
              <c:f>'8.10'!$B$2:$D$2</c:f>
              <c:strCache>
                <c:ptCount val="3"/>
                <c:pt idx="0">
                  <c:v>Duben</c:v>
                </c:pt>
                <c:pt idx="1">
                  <c:v>Květen</c:v>
                </c:pt>
                <c:pt idx="2">
                  <c:v>Červen</c:v>
                </c:pt>
              </c:strCache>
            </c:strRef>
          </c:cat>
          <c:val>
            <c:numRef>
              <c:f>('8.10'!$B$18,'8.10'!$D$18,'8.10'!$F$18)</c:f>
              <c:numCache>
                <c:formatCode>#,##0.0</c:formatCode>
                <c:ptCount val="3"/>
                <c:pt idx="0">
                  <c:v>0</c:v>
                </c:pt>
                <c:pt idx="1">
                  <c:v>0</c:v>
                </c:pt>
                <c:pt idx="2">
                  <c:v>0</c:v>
                </c:pt>
              </c:numCache>
            </c:numRef>
          </c:val>
        </c:ser>
        <c:ser>
          <c:idx val="10"/>
          <c:order val="10"/>
          <c:tx>
            <c:strRef>
              <c:f>'8.10'!$A$19</c:f>
              <c:strCache>
                <c:ptCount val="1"/>
                <c:pt idx="0">
                  <c:v>Ostatní kapalná paliva</c:v>
                </c:pt>
              </c:strCache>
            </c:strRef>
          </c:tx>
          <c:invertIfNegative val="0"/>
          <c:cat>
            <c:strRef>
              <c:f>'8.10'!$B$2:$D$2</c:f>
              <c:strCache>
                <c:ptCount val="3"/>
                <c:pt idx="0">
                  <c:v>Duben</c:v>
                </c:pt>
                <c:pt idx="1">
                  <c:v>Květen</c:v>
                </c:pt>
                <c:pt idx="2">
                  <c:v>Červen</c:v>
                </c:pt>
              </c:strCache>
            </c:strRef>
          </c:cat>
          <c:val>
            <c:numRef>
              <c:f>('8.10'!$B$19,'8.10'!$D$19,'8.10'!$F$19)</c:f>
              <c:numCache>
                <c:formatCode>#,##0.0</c:formatCode>
                <c:ptCount val="3"/>
                <c:pt idx="0">
                  <c:v>0</c:v>
                </c:pt>
                <c:pt idx="1">
                  <c:v>0</c:v>
                </c:pt>
                <c:pt idx="2">
                  <c:v>0</c:v>
                </c:pt>
              </c:numCache>
            </c:numRef>
          </c:val>
        </c:ser>
        <c:ser>
          <c:idx val="11"/>
          <c:order val="11"/>
          <c:tx>
            <c:strRef>
              <c:f>'8.10'!$A$20</c:f>
              <c:strCache>
                <c:ptCount val="1"/>
                <c:pt idx="0">
                  <c:v>Ostatní pevná paliva</c:v>
                </c:pt>
              </c:strCache>
            </c:strRef>
          </c:tx>
          <c:invertIfNegative val="0"/>
          <c:cat>
            <c:strRef>
              <c:f>'8.10'!$B$2:$D$2</c:f>
              <c:strCache>
                <c:ptCount val="3"/>
                <c:pt idx="0">
                  <c:v>Duben</c:v>
                </c:pt>
                <c:pt idx="1">
                  <c:v>Květen</c:v>
                </c:pt>
                <c:pt idx="2">
                  <c:v>Červen</c:v>
                </c:pt>
              </c:strCache>
            </c:strRef>
          </c:cat>
          <c:val>
            <c:numRef>
              <c:f>('8.10'!$B$20,'8.10'!$D$20,'8.10'!$F$20)</c:f>
              <c:numCache>
                <c:formatCode>#,##0.0</c:formatCode>
                <c:ptCount val="3"/>
                <c:pt idx="0">
                  <c:v>91.43</c:v>
                </c:pt>
                <c:pt idx="1">
                  <c:v>0</c:v>
                </c:pt>
                <c:pt idx="2">
                  <c:v>0</c:v>
                </c:pt>
              </c:numCache>
            </c:numRef>
          </c:val>
        </c:ser>
        <c:ser>
          <c:idx val="12"/>
          <c:order val="12"/>
          <c:tx>
            <c:strRef>
              <c:f>'8.10'!$A$21</c:f>
              <c:strCache>
                <c:ptCount val="1"/>
                <c:pt idx="0">
                  <c:v>Ostatní plyny</c:v>
                </c:pt>
              </c:strCache>
            </c:strRef>
          </c:tx>
          <c:invertIfNegative val="0"/>
          <c:cat>
            <c:strRef>
              <c:f>'8.10'!$B$2:$D$2</c:f>
              <c:strCache>
                <c:ptCount val="3"/>
                <c:pt idx="0">
                  <c:v>Duben</c:v>
                </c:pt>
                <c:pt idx="1">
                  <c:v>Květen</c:v>
                </c:pt>
                <c:pt idx="2">
                  <c:v>Červen</c:v>
                </c:pt>
              </c:strCache>
            </c:strRef>
          </c:cat>
          <c:val>
            <c:numRef>
              <c:f>('8.10'!$B$21,'8.10'!$D$21,'8.10'!$F$21)</c:f>
              <c:numCache>
                <c:formatCode>#,##0.0</c:formatCode>
                <c:ptCount val="3"/>
                <c:pt idx="0">
                  <c:v>0</c:v>
                </c:pt>
                <c:pt idx="1">
                  <c:v>0</c:v>
                </c:pt>
                <c:pt idx="2">
                  <c:v>0</c:v>
                </c:pt>
              </c:numCache>
            </c:numRef>
          </c:val>
        </c:ser>
        <c:ser>
          <c:idx val="13"/>
          <c:order val="13"/>
          <c:tx>
            <c:strRef>
              <c:f>'8.10'!$A$22</c:f>
              <c:strCache>
                <c:ptCount val="1"/>
                <c:pt idx="0">
                  <c:v>Ostatní</c:v>
                </c:pt>
              </c:strCache>
            </c:strRef>
          </c:tx>
          <c:invertIfNegative val="0"/>
          <c:cat>
            <c:strRef>
              <c:f>'8.10'!$B$2:$D$2</c:f>
              <c:strCache>
                <c:ptCount val="3"/>
                <c:pt idx="0">
                  <c:v>Duben</c:v>
                </c:pt>
                <c:pt idx="1">
                  <c:v>Květen</c:v>
                </c:pt>
                <c:pt idx="2">
                  <c:v>Červen</c:v>
                </c:pt>
              </c:strCache>
            </c:strRef>
          </c:cat>
          <c:val>
            <c:numRef>
              <c:f>('8.10'!$B$22,'8.10'!$D$22,'8.10'!$F$22)</c:f>
              <c:numCache>
                <c:formatCode>#,##0.0</c:formatCode>
                <c:ptCount val="3"/>
                <c:pt idx="0">
                  <c:v>0</c:v>
                </c:pt>
                <c:pt idx="1">
                  <c:v>0</c:v>
                </c:pt>
                <c:pt idx="2">
                  <c:v>0</c:v>
                </c:pt>
              </c:numCache>
            </c:numRef>
          </c:val>
        </c:ser>
        <c:ser>
          <c:idx val="14"/>
          <c:order val="14"/>
          <c:tx>
            <c:strRef>
              <c:f>'8.10'!$A$23</c:f>
              <c:strCache>
                <c:ptCount val="1"/>
                <c:pt idx="0">
                  <c:v>Topné oleje</c:v>
                </c:pt>
              </c:strCache>
            </c:strRef>
          </c:tx>
          <c:invertIfNegative val="0"/>
          <c:cat>
            <c:strRef>
              <c:f>'8.10'!$B$2:$D$2</c:f>
              <c:strCache>
                <c:ptCount val="3"/>
                <c:pt idx="0">
                  <c:v>Duben</c:v>
                </c:pt>
                <c:pt idx="1">
                  <c:v>Květen</c:v>
                </c:pt>
                <c:pt idx="2">
                  <c:v>Červen</c:v>
                </c:pt>
              </c:strCache>
            </c:strRef>
          </c:cat>
          <c:val>
            <c:numRef>
              <c:f>('8.10'!$B$23,'8.10'!$D$23,'8.10'!$F$23)</c:f>
              <c:numCache>
                <c:formatCode>#,##0.0</c:formatCode>
                <c:ptCount val="3"/>
                <c:pt idx="0">
                  <c:v>39.94</c:v>
                </c:pt>
                <c:pt idx="1">
                  <c:v>32.58</c:v>
                </c:pt>
                <c:pt idx="2">
                  <c:v>32.83</c:v>
                </c:pt>
              </c:numCache>
            </c:numRef>
          </c:val>
        </c:ser>
        <c:ser>
          <c:idx val="15"/>
          <c:order val="15"/>
          <c:tx>
            <c:strRef>
              <c:f>'8.10'!$A$24</c:f>
              <c:strCache>
                <c:ptCount val="1"/>
                <c:pt idx="0">
                  <c:v>Zemní plyn</c:v>
                </c:pt>
              </c:strCache>
            </c:strRef>
          </c:tx>
          <c:invertIfNegative val="0"/>
          <c:cat>
            <c:strRef>
              <c:f>'8.10'!$B$2:$D$2</c:f>
              <c:strCache>
                <c:ptCount val="3"/>
                <c:pt idx="0">
                  <c:v>Duben</c:v>
                </c:pt>
                <c:pt idx="1">
                  <c:v>Květen</c:v>
                </c:pt>
                <c:pt idx="2">
                  <c:v>Červen</c:v>
                </c:pt>
              </c:strCache>
            </c:strRef>
          </c:cat>
          <c:val>
            <c:numRef>
              <c:f>('8.10'!$B$24,'8.10'!$D$24,'8.10'!$F$24)</c:f>
              <c:numCache>
                <c:formatCode>#,##0.0</c:formatCode>
                <c:ptCount val="3"/>
                <c:pt idx="0">
                  <c:v>29473.628000000001</c:v>
                </c:pt>
                <c:pt idx="1">
                  <c:v>17385.638999999996</c:v>
                </c:pt>
                <c:pt idx="2">
                  <c:v>14851.569</c:v>
                </c:pt>
              </c:numCache>
            </c:numRef>
          </c:val>
        </c:ser>
        <c:dLbls>
          <c:showLegendKey val="0"/>
          <c:showVal val="0"/>
          <c:showCatName val="0"/>
          <c:showSerName val="0"/>
          <c:showPercent val="0"/>
          <c:showBubbleSize val="0"/>
        </c:dLbls>
        <c:gapWidth val="150"/>
        <c:overlap val="100"/>
        <c:axId val="342715776"/>
        <c:axId val="342725760"/>
      </c:barChart>
      <c:catAx>
        <c:axId val="342715776"/>
        <c:scaling>
          <c:orientation val="minMax"/>
        </c:scaling>
        <c:delete val="0"/>
        <c:axPos val="b"/>
        <c:numFmt formatCode="General" sourceLinked="1"/>
        <c:majorTickMark val="none"/>
        <c:minorTickMark val="none"/>
        <c:tickLblPos val="nextTo"/>
        <c:txPr>
          <a:bodyPr/>
          <a:lstStyle/>
          <a:p>
            <a:pPr>
              <a:defRPr sz="900"/>
            </a:pPr>
            <a:endParaRPr lang="cs-CZ"/>
          </a:p>
        </c:txPr>
        <c:crossAx val="342725760"/>
        <c:crosses val="autoZero"/>
        <c:auto val="1"/>
        <c:lblAlgn val="ctr"/>
        <c:lblOffset val="100"/>
        <c:noMultiLvlLbl val="0"/>
      </c:catAx>
      <c:valAx>
        <c:axId val="34272576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271577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'8.11'!$M$9:$M$24</c:f>
              <c:numCache>
                <c:formatCode>0.0%</c:formatCode>
                <c:ptCount val="16"/>
              </c:numCache>
            </c:numRef>
          </c:cat>
          <c:val>
            <c:numRef>
              <c:f>'8.11'!$M$9:$M$24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'8.11'!$M$26:$M$33</c:f>
              <c:numCache>
                <c:formatCode>#,##0.0</c:formatCode>
                <c:ptCount val="8"/>
              </c:numCache>
            </c:numRef>
          </c:cat>
          <c:val>
            <c:numRef>
              <c:f>'8.11'!$M$26:$M$33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'8.11'!$A$26</c:f>
              <c:strCache>
                <c:ptCount val="1"/>
                <c:pt idx="0">
                  <c:v>Průmysl</c:v>
                </c:pt>
              </c:strCache>
            </c:strRef>
          </c:tx>
          <c:invertIfNegative val="0"/>
          <c:cat>
            <c:strRef>
              <c:f>'8.11'!$B$2:$D$2</c:f>
              <c:strCache>
                <c:ptCount val="3"/>
                <c:pt idx="0">
                  <c:v>Duben</c:v>
                </c:pt>
                <c:pt idx="1">
                  <c:v>Květen</c:v>
                </c:pt>
                <c:pt idx="2">
                  <c:v>Červen</c:v>
                </c:pt>
              </c:strCache>
            </c:strRef>
          </c:cat>
          <c:val>
            <c:numRef>
              <c:f>('8.11'!$B$26,'8.11'!$D$26,'8.11'!$F$26)</c:f>
              <c:numCache>
                <c:formatCode>#,##0.0</c:formatCode>
                <c:ptCount val="3"/>
                <c:pt idx="0">
                  <c:v>26785.21</c:v>
                </c:pt>
                <c:pt idx="1">
                  <c:v>14332.1</c:v>
                </c:pt>
                <c:pt idx="2">
                  <c:v>10401.93</c:v>
                </c:pt>
              </c:numCache>
            </c:numRef>
          </c:val>
        </c:ser>
        <c:ser>
          <c:idx val="1"/>
          <c:order val="1"/>
          <c:tx>
            <c:strRef>
              <c:f>'8.11'!$A$27</c:f>
              <c:strCache>
                <c:ptCount val="1"/>
                <c:pt idx="0">
                  <c:v>Energetika</c:v>
                </c:pt>
              </c:strCache>
            </c:strRef>
          </c:tx>
          <c:invertIfNegative val="0"/>
          <c:cat>
            <c:strRef>
              <c:f>'8.11'!$B$2:$D$2</c:f>
              <c:strCache>
                <c:ptCount val="3"/>
                <c:pt idx="0">
                  <c:v>Duben</c:v>
                </c:pt>
                <c:pt idx="1">
                  <c:v>Květen</c:v>
                </c:pt>
                <c:pt idx="2">
                  <c:v>Červen</c:v>
                </c:pt>
              </c:strCache>
            </c:strRef>
          </c:cat>
          <c:val>
            <c:numRef>
              <c:f>('8.11'!$B$27,'8.11'!$D$27,'8.11'!$F$27)</c:f>
              <c:numCache>
                <c:formatCode>#,##0.0</c:formatCode>
                <c:ptCount val="3"/>
                <c:pt idx="0">
                  <c:v>1347</c:v>
                </c:pt>
                <c:pt idx="1">
                  <c:v>1205</c:v>
                </c:pt>
                <c:pt idx="2">
                  <c:v>1657</c:v>
                </c:pt>
              </c:numCache>
            </c:numRef>
          </c:val>
        </c:ser>
        <c:ser>
          <c:idx val="2"/>
          <c:order val="2"/>
          <c:tx>
            <c:strRef>
              <c:f>'8.11'!$A$28</c:f>
              <c:strCache>
                <c:ptCount val="1"/>
                <c:pt idx="0">
                  <c:v>Doprava</c:v>
                </c:pt>
              </c:strCache>
            </c:strRef>
          </c:tx>
          <c:invertIfNegative val="0"/>
          <c:cat>
            <c:strRef>
              <c:f>'8.11'!$B$2:$D$2</c:f>
              <c:strCache>
                <c:ptCount val="3"/>
                <c:pt idx="0">
                  <c:v>Duben</c:v>
                </c:pt>
                <c:pt idx="1">
                  <c:v>Květen</c:v>
                </c:pt>
                <c:pt idx="2">
                  <c:v>Červen</c:v>
                </c:pt>
              </c:strCache>
            </c:strRef>
          </c:cat>
          <c:val>
            <c:numRef>
              <c:f>('8.11'!$B$28,'8.11'!$D$28,'8.11'!$F$28)</c:f>
              <c:numCache>
                <c:formatCode>#,##0.0</c:formatCode>
                <c:ptCount val="3"/>
                <c:pt idx="0">
                  <c:v>909.87</c:v>
                </c:pt>
                <c:pt idx="1">
                  <c:v>289.64999999999998</c:v>
                </c:pt>
                <c:pt idx="2">
                  <c:v>134.25000000000003</c:v>
                </c:pt>
              </c:numCache>
            </c:numRef>
          </c:val>
        </c:ser>
        <c:ser>
          <c:idx val="3"/>
          <c:order val="3"/>
          <c:tx>
            <c:strRef>
              <c:f>'8.11'!$A$29</c:f>
              <c:strCache>
                <c:ptCount val="1"/>
                <c:pt idx="0">
                  <c:v>Stavebnictví</c:v>
                </c:pt>
              </c:strCache>
            </c:strRef>
          </c:tx>
          <c:invertIfNegative val="0"/>
          <c:cat>
            <c:strRef>
              <c:f>'8.11'!$B$2:$D$2</c:f>
              <c:strCache>
                <c:ptCount val="3"/>
                <c:pt idx="0">
                  <c:v>Duben</c:v>
                </c:pt>
                <c:pt idx="1">
                  <c:v>Květen</c:v>
                </c:pt>
                <c:pt idx="2">
                  <c:v>Červen</c:v>
                </c:pt>
              </c:strCache>
            </c:strRef>
          </c:cat>
          <c:val>
            <c:numRef>
              <c:f>('8.11'!$B$29,'8.11'!$D$29,'8.11'!$F$29)</c:f>
              <c:numCache>
                <c:formatCode>#,##0.0</c:formatCode>
                <c:ptCount val="3"/>
                <c:pt idx="0">
                  <c:v>154.94</c:v>
                </c:pt>
                <c:pt idx="1">
                  <c:v>61.53</c:v>
                </c:pt>
                <c:pt idx="2">
                  <c:v>47.38</c:v>
                </c:pt>
              </c:numCache>
            </c:numRef>
          </c:val>
        </c:ser>
        <c:ser>
          <c:idx val="4"/>
          <c:order val="4"/>
          <c:tx>
            <c:strRef>
              <c:f>'8.11'!$A$30</c:f>
              <c:strCache>
                <c:ptCount val="1"/>
                <c:pt idx="0">
                  <c:v>Zemědělství a lesnictví</c:v>
                </c:pt>
              </c:strCache>
            </c:strRef>
          </c:tx>
          <c:invertIfNegative val="0"/>
          <c:cat>
            <c:strRef>
              <c:f>'8.11'!$B$2:$D$2</c:f>
              <c:strCache>
                <c:ptCount val="3"/>
                <c:pt idx="0">
                  <c:v>Duben</c:v>
                </c:pt>
                <c:pt idx="1">
                  <c:v>Květen</c:v>
                </c:pt>
                <c:pt idx="2">
                  <c:v>Červen</c:v>
                </c:pt>
              </c:strCache>
            </c:strRef>
          </c:cat>
          <c:val>
            <c:numRef>
              <c:f>('8.11'!$B$30,'8.11'!$D$30,'8.11'!$F$30)</c:f>
              <c:numCache>
                <c:formatCode>#,##0.0</c:formatCode>
                <c:ptCount val="3"/>
                <c:pt idx="0">
                  <c:v>2617.38</c:v>
                </c:pt>
                <c:pt idx="1">
                  <c:v>1256.8500000000001</c:v>
                </c:pt>
                <c:pt idx="2">
                  <c:v>961</c:v>
                </c:pt>
              </c:numCache>
            </c:numRef>
          </c:val>
        </c:ser>
        <c:ser>
          <c:idx val="5"/>
          <c:order val="5"/>
          <c:tx>
            <c:strRef>
              <c:f>'8.11'!$A$31</c:f>
              <c:strCache>
                <c:ptCount val="1"/>
                <c:pt idx="0">
                  <c:v>Domácnosti</c:v>
                </c:pt>
              </c:strCache>
            </c:strRef>
          </c:tx>
          <c:invertIfNegative val="0"/>
          <c:cat>
            <c:strRef>
              <c:f>'8.11'!$B$2:$D$2</c:f>
              <c:strCache>
                <c:ptCount val="3"/>
                <c:pt idx="0">
                  <c:v>Duben</c:v>
                </c:pt>
                <c:pt idx="1">
                  <c:v>Květen</c:v>
                </c:pt>
                <c:pt idx="2">
                  <c:v>Červen</c:v>
                </c:pt>
              </c:strCache>
            </c:strRef>
          </c:cat>
          <c:val>
            <c:numRef>
              <c:f>('8.11'!$B$31,'8.11'!$D$31,'8.11'!$F$31)</c:f>
              <c:numCache>
                <c:formatCode>#,##0.0</c:formatCode>
                <c:ptCount val="3"/>
                <c:pt idx="0">
                  <c:v>101345.62300000001</c:v>
                </c:pt>
                <c:pt idx="1">
                  <c:v>48485.224999999999</c:v>
                </c:pt>
                <c:pt idx="2">
                  <c:v>40242.449000000001</c:v>
                </c:pt>
              </c:numCache>
            </c:numRef>
          </c:val>
        </c:ser>
        <c:ser>
          <c:idx val="6"/>
          <c:order val="6"/>
          <c:tx>
            <c:strRef>
              <c:f>'8.11'!$A$32</c:f>
              <c:strCache>
                <c:ptCount val="1"/>
                <c:pt idx="0">
                  <c:v>Obchod, služby, školství, zdravotnictví</c:v>
                </c:pt>
              </c:strCache>
            </c:strRef>
          </c:tx>
          <c:invertIfNegative val="0"/>
          <c:cat>
            <c:strRef>
              <c:f>'8.11'!$B$2:$D$2</c:f>
              <c:strCache>
                <c:ptCount val="3"/>
                <c:pt idx="0">
                  <c:v>Duben</c:v>
                </c:pt>
                <c:pt idx="1">
                  <c:v>Květen</c:v>
                </c:pt>
                <c:pt idx="2">
                  <c:v>Červen</c:v>
                </c:pt>
              </c:strCache>
            </c:strRef>
          </c:cat>
          <c:val>
            <c:numRef>
              <c:f>('8.11'!$B$32,'8.11'!$D$32,'8.11'!$F$32)</c:f>
              <c:numCache>
                <c:formatCode>#,##0.0</c:formatCode>
                <c:ptCount val="3"/>
                <c:pt idx="0">
                  <c:v>52588.175999999999</c:v>
                </c:pt>
                <c:pt idx="1">
                  <c:v>24968.004999999997</c:v>
                </c:pt>
                <c:pt idx="2">
                  <c:v>20935.455000000002</c:v>
                </c:pt>
              </c:numCache>
            </c:numRef>
          </c:val>
        </c:ser>
        <c:ser>
          <c:idx val="7"/>
          <c:order val="7"/>
          <c:tx>
            <c:strRef>
              <c:f>'8.11'!$A$33</c:f>
              <c:strCache>
                <c:ptCount val="1"/>
                <c:pt idx="0">
                  <c:v>Ostatní</c:v>
                </c:pt>
              </c:strCache>
            </c:strRef>
          </c:tx>
          <c:invertIfNegative val="0"/>
          <c:cat>
            <c:strRef>
              <c:f>'8.11'!$B$2:$D$2</c:f>
              <c:strCache>
                <c:ptCount val="3"/>
                <c:pt idx="0">
                  <c:v>Duben</c:v>
                </c:pt>
                <c:pt idx="1">
                  <c:v>Květen</c:v>
                </c:pt>
                <c:pt idx="2">
                  <c:v>Červen</c:v>
                </c:pt>
              </c:strCache>
            </c:strRef>
          </c:cat>
          <c:val>
            <c:numRef>
              <c:f>('8.11'!$B$33,'8.11'!$D$33,'8.11'!$F$33)</c:f>
              <c:numCache>
                <c:formatCode>#,##0.0</c:formatCode>
                <c:ptCount val="3"/>
                <c:pt idx="0">
                  <c:v>713.29300000000001</c:v>
                </c:pt>
                <c:pt idx="1">
                  <c:v>173.36999999999998</c:v>
                </c:pt>
                <c:pt idx="2">
                  <c:v>39.015999999999998</c:v>
                </c:pt>
              </c:numCache>
            </c:numRef>
          </c:val>
        </c:ser>
        <c:dLbls>
          <c:showLegendKey val="0"/>
          <c:showVal val="0"/>
          <c:showCatName val="0"/>
          <c:showSerName val="0"/>
          <c:showPercent val="0"/>
          <c:showBubbleSize val="0"/>
        </c:dLbls>
        <c:gapWidth val="150"/>
        <c:overlap val="100"/>
        <c:axId val="342973056"/>
        <c:axId val="342983040"/>
      </c:barChart>
      <c:catAx>
        <c:axId val="342973056"/>
        <c:scaling>
          <c:orientation val="minMax"/>
        </c:scaling>
        <c:delete val="0"/>
        <c:axPos val="b"/>
        <c:numFmt formatCode="General" sourceLinked="1"/>
        <c:majorTickMark val="none"/>
        <c:minorTickMark val="none"/>
        <c:tickLblPos val="nextTo"/>
        <c:txPr>
          <a:bodyPr/>
          <a:lstStyle/>
          <a:p>
            <a:pPr>
              <a:defRPr sz="900"/>
            </a:pPr>
            <a:endParaRPr lang="cs-CZ"/>
          </a:p>
        </c:txPr>
        <c:crossAx val="342983040"/>
        <c:crosses val="autoZero"/>
        <c:auto val="1"/>
        <c:lblAlgn val="ctr"/>
        <c:lblOffset val="100"/>
        <c:noMultiLvlLbl val="0"/>
      </c:catAx>
      <c:valAx>
        <c:axId val="342983040"/>
        <c:scaling>
          <c:orientation val="minMax"/>
          <c:max val="3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2973056"/>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'8.11'!$G$38</c:f>
              <c:strCache>
                <c:ptCount val="1"/>
                <c:pt idx="0">
                  <c:v>dodávkách ČR</c:v>
                </c:pt>
              </c:strCache>
            </c:strRef>
          </c:tx>
          <c:invertIfNegative val="0"/>
          <c:val>
            <c:numRef>
              <c:f>'8.11'!$H$38</c:f>
              <c:numCache>
                <c:formatCode>0.0%</c:formatCode>
                <c:ptCount val="1"/>
                <c:pt idx="0">
                  <c:v>3.9773501805709363E-2</c:v>
                </c:pt>
              </c:numCache>
            </c:numRef>
          </c:val>
        </c:ser>
        <c:ser>
          <c:idx val="1"/>
          <c:order val="1"/>
          <c:tx>
            <c:strRef>
              <c:f>'8.11'!$G$37</c:f>
              <c:strCache>
                <c:ptCount val="1"/>
                <c:pt idx="0">
                  <c:v>výrobě</c:v>
                </c:pt>
              </c:strCache>
            </c:strRef>
          </c:tx>
          <c:invertIfNegative val="0"/>
          <c:val>
            <c:numRef>
              <c:f>'8.11'!$H$37</c:f>
              <c:numCache>
                <c:formatCode>0.0%</c:formatCode>
                <c:ptCount val="1"/>
                <c:pt idx="0">
                  <c:v>2.935281624040113E-2</c:v>
                </c:pt>
              </c:numCache>
            </c:numRef>
          </c:val>
        </c:ser>
        <c:ser>
          <c:idx val="0"/>
          <c:order val="2"/>
          <c:tx>
            <c:strRef>
              <c:f>'8.11'!$G$36</c:f>
              <c:strCache>
                <c:ptCount val="1"/>
                <c:pt idx="0">
                  <c:v>instalovaném výkonu</c:v>
                </c:pt>
              </c:strCache>
            </c:strRef>
          </c:tx>
          <c:invertIfNegative val="0"/>
          <c:val>
            <c:numRef>
              <c:f>'8.11'!$H$36</c:f>
              <c:numCache>
                <c:formatCode>0.0%</c:formatCode>
                <c:ptCount val="1"/>
                <c:pt idx="0">
                  <c:v>2.1008008006783898E-2</c:v>
                </c:pt>
              </c:numCache>
            </c:numRef>
          </c:val>
        </c:ser>
        <c:dLbls>
          <c:showLegendKey val="0"/>
          <c:showVal val="0"/>
          <c:showCatName val="0"/>
          <c:showSerName val="0"/>
          <c:showPercent val="0"/>
          <c:showBubbleSize val="0"/>
        </c:dLbls>
        <c:gapWidth val="150"/>
        <c:axId val="343016960"/>
        <c:axId val="343018496"/>
      </c:barChart>
      <c:catAx>
        <c:axId val="343016960"/>
        <c:scaling>
          <c:orientation val="minMax"/>
        </c:scaling>
        <c:delete val="1"/>
        <c:axPos val="l"/>
        <c:numFmt formatCode="0.0%" sourceLinked="1"/>
        <c:majorTickMark val="none"/>
        <c:minorTickMark val="none"/>
        <c:tickLblPos val="nextTo"/>
        <c:crossAx val="343018496"/>
        <c:crosses val="autoZero"/>
        <c:auto val="1"/>
        <c:lblAlgn val="ctr"/>
        <c:lblOffset val="100"/>
        <c:noMultiLvlLbl val="0"/>
      </c:catAx>
      <c:valAx>
        <c:axId val="34301849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4301696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'8.11'!$A$9</c:f>
              <c:strCache>
                <c:ptCount val="1"/>
                <c:pt idx="0">
                  <c:v>Biomasa</c:v>
                </c:pt>
              </c:strCache>
            </c:strRef>
          </c:tx>
          <c:invertIfNegative val="0"/>
          <c:cat>
            <c:strRef>
              <c:f>'8.11'!$B$2:$D$2</c:f>
              <c:strCache>
                <c:ptCount val="3"/>
                <c:pt idx="0">
                  <c:v>Duben</c:v>
                </c:pt>
                <c:pt idx="1">
                  <c:v>Květen</c:v>
                </c:pt>
                <c:pt idx="2">
                  <c:v>Červen</c:v>
                </c:pt>
              </c:strCache>
            </c:strRef>
          </c:cat>
          <c:val>
            <c:numRef>
              <c:f>('8.11'!$B$9,'8.11'!$D$9,'8.11'!$F$9)</c:f>
              <c:numCache>
                <c:formatCode>#,##0.0</c:formatCode>
                <c:ptCount val="3"/>
                <c:pt idx="0">
                  <c:v>26850.842999999997</c:v>
                </c:pt>
                <c:pt idx="1">
                  <c:v>20634.214</c:v>
                </c:pt>
                <c:pt idx="2">
                  <c:v>19460</c:v>
                </c:pt>
              </c:numCache>
            </c:numRef>
          </c:val>
        </c:ser>
        <c:ser>
          <c:idx val="1"/>
          <c:order val="1"/>
          <c:tx>
            <c:strRef>
              <c:f>'8.11'!$A$10</c:f>
              <c:strCache>
                <c:ptCount val="1"/>
                <c:pt idx="0">
                  <c:v>Bioplyn</c:v>
                </c:pt>
              </c:strCache>
            </c:strRef>
          </c:tx>
          <c:invertIfNegative val="0"/>
          <c:cat>
            <c:strRef>
              <c:f>'8.11'!$B$2:$D$2</c:f>
              <c:strCache>
                <c:ptCount val="3"/>
                <c:pt idx="0">
                  <c:v>Duben</c:v>
                </c:pt>
                <c:pt idx="1">
                  <c:v>Květen</c:v>
                </c:pt>
                <c:pt idx="2">
                  <c:v>Červen</c:v>
                </c:pt>
              </c:strCache>
            </c:strRef>
          </c:cat>
          <c:val>
            <c:numRef>
              <c:f>('8.11'!$B$10,'8.11'!$D$10,'8.11'!$F$10)</c:f>
              <c:numCache>
                <c:formatCode>#,##0.0</c:formatCode>
                <c:ptCount val="3"/>
                <c:pt idx="0">
                  <c:v>4820.5060000000003</c:v>
                </c:pt>
                <c:pt idx="1">
                  <c:v>3023.2840000000001</c:v>
                </c:pt>
                <c:pt idx="2">
                  <c:v>2397.7279999999996</c:v>
                </c:pt>
              </c:numCache>
            </c:numRef>
          </c:val>
        </c:ser>
        <c:ser>
          <c:idx val="2"/>
          <c:order val="2"/>
          <c:tx>
            <c:strRef>
              <c:f>'8.11'!$A$11</c:f>
              <c:strCache>
                <c:ptCount val="1"/>
                <c:pt idx="0">
                  <c:v>Černé uhlí</c:v>
                </c:pt>
              </c:strCache>
            </c:strRef>
          </c:tx>
          <c:invertIfNegative val="0"/>
          <c:cat>
            <c:strRef>
              <c:f>'8.11'!$B$2:$D$2</c:f>
              <c:strCache>
                <c:ptCount val="3"/>
                <c:pt idx="0">
                  <c:v>Duben</c:v>
                </c:pt>
                <c:pt idx="1">
                  <c:v>Květen</c:v>
                </c:pt>
                <c:pt idx="2">
                  <c:v>Červen</c:v>
                </c:pt>
              </c:strCache>
            </c:strRef>
          </c:cat>
          <c:val>
            <c:numRef>
              <c:f>('8.11'!$B$11,'8.11'!$D$11,'8.11'!$F$11)</c:f>
              <c:numCache>
                <c:formatCode>#,##0.0</c:formatCode>
                <c:ptCount val="3"/>
                <c:pt idx="0">
                  <c:v>0</c:v>
                </c:pt>
                <c:pt idx="1">
                  <c:v>0</c:v>
                </c:pt>
                <c:pt idx="2">
                  <c:v>0</c:v>
                </c:pt>
              </c:numCache>
            </c:numRef>
          </c:val>
        </c:ser>
        <c:ser>
          <c:idx val="3"/>
          <c:order val="3"/>
          <c:tx>
            <c:strRef>
              <c:f>'8.11'!$A$12</c:f>
              <c:strCache>
                <c:ptCount val="1"/>
                <c:pt idx="0">
                  <c:v>Elektrická energie</c:v>
                </c:pt>
              </c:strCache>
            </c:strRef>
          </c:tx>
          <c:invertIfNegative val="0"/>
          <c:cat>
            <c:strRef>
              <c:f>'8.11'!$B$2:$D$2</c:f>
              <c:strCache>
                <c:ptCount val="3"/>
                <c:pt idx="0">
                  <c:v>Duben</c:v>
                </c:pt>
                <c:pt idx="1">
                  <c:v>Květen</c:v>
                </c:pt>
                <c:pt idx="2">
                  <c:v>Červen</c:v>
                </c:pt>
              </c:strCache>
            </c:strRef>
          </c:cat>
          <c:val>
            <c:numRef>
              <c:f>('8.11'!$B$12,'8.11'!$D$12,'8.11'!$F$12)</c:f>
              <c:numCache>
                <c:formatCode>#,##0.0</c:formatCode>
                <c:ptCount val="3"/>
                <c:pt idx="0">
                  <c:v>224.79</c:v>
                </c:pt>
                <c:pt idx="1">
                  <c:v>283.61</c:v>
                </c:pt>
                <c:pt idx="2">
                  <c:v>309.27999999999997</c:v>
                </c:pt>
              </c:numCache>
            </c:numRef>
          </c:val>
        </c:ser>
        <c:ser>
          <c:idx val="4"/>
          <c:order val="4"/>
          <c:tx>
            <c:strRef>
              <c:f>'8.11'!$A$13</c:f>
              <c:strCache>
                <c:ptCount val="1"/>
                <c:pt idx="0">
                  <c:v>Energie prostředí (tepelné čerpadlo)</c:v>
                </c:pt>
              </c:strCache>
            </c:strRef>
          </c:tx>
          <c:invertIfNegative val="0"/>
          <c:cat>
            <c:strRef>
              <c:f>'8.11'!$B$2:$D$2</c:f>
              <c:strCache>
                <c:ptCount val="3"/>
                <c:pt idx="0">
                  <c:v>Duben</c:v>
                </c:pt>
                <c:pt idx="1">
                  <c:v>Květen</c:v>
                </c:pt>
                <c:pt idx="2">
                  <c:v>Červen</c:v>
                </c:pt>
              </c:strCache>
            </c:strRef>
          </c:cat>
          <c:val>
            <c:numRef>
              <c:f>('8.11'!$B$13,'8.11'!$D$13,'8.11'!$F$13)</c:f>
              <c:numCache>
                <c:formatCode>#,##0.0</c:formatCode>
                <c:ptCount val="3"/>
                <c:pt idx="0">
                  <c:v>0</c:v>
                </c:pt>
                <c:pt idx="1">
                  <c:v>0</c:v>
                </c:pt>
                <c:pt idx="2">
                  <c:v>0</c:v>
                </c:pt>
              </c:numCache>
            </c:numRef>
          </c:val>
        </c:ser>
        <c:ser>
          <c:idx val="5"/>
          <c:order val="5"/>
          <c:tx>
            <c:strRef>
              <c:f>'8.11'!$A$14</c:f>
              <c:strCache>
                <c:ptCount val="1"/>
                <c:pt idx="0">
                  <c:v>Energie Slunce (solární kolektor)</c:v>
                </c:pt>
              </c:strCache>
            </c:strRef>
          </c:tx>
          <c:invertIfNegative val="0"/>
          <c:cat>
            <c:strRef>
              <c:f>'8.11'!$B$2:$D$2</c:f>
              <c:strCache>
                <c:ptCount val="3"/>
                <c:pt idx="0">
                  <c:v>Duben</c:v>
                </c:pt>
                <c:pt idx="1">
                  <c:v>Květen</c:v>
                </c:pt>
                <c:pt idx="2">
                  <c:v>Červen</c:v>
                </c:pt>
              </c:strCache>
            </c:strRef>
          </c:cat>
          <c:val>
            <c:numRef>
              <c:f>('8.11'!$B$14,'8.11'!$D$14,'8.11'!$F$14)</c:f>
              <c:numCache>
                <c:formatCode>#,##0.0</c:formatCode>
                <c:ptCount val="3"/>
                <c:pt idx="0">
                  <c:v>0</c:v>
                </c:pt>
                <c:pt idx="1">
                  <c:v>0</c:v>
                </c:pt>
                <c:pt idx="2">
                  <c:v>0</c:v>
                </c:pt>
              </c:numCache>
            </c:numRef>
          </c:val>
        </c:ser>
        <c:ser>
          <c:idx val="6"/>
          <c:order val="6"/>
          <c:tx>
            <c:strRef>
              <c:f>'8.11'!$A$15</c:f>
              <c:strCache>
                <c:ptCount val="1"/>
                <c:pt idx="0">
                  <c:v>Hnědé uhlí</c:v>
                </c:pt>
              </c:strCache>
            </c:strRef>
          </c:tx>
          <c:invertIfNegative val="0"/>
          <c:cat>
            <c:strRef>
              <c:f>'8.11'!$B$2:$D$2</c:f>
              <c:strCache>
                <c:ptCount val="3"/>
                <c:pt idx="0">
                  <c:v>Duben</c:v>
                </c:pt>
                <c:pt idx="1">
                  <c:v>Květen</c:v>
                </c:pt>
                <c:pt idx="2">
                  <c:v>Červen</c:v>
                </c:pt>
              </c:strCache>
            </c:strRef>
          </c:cat>
          <c:val>
            <c:numRef>
              <c:f>('8.11'!$B$15,'8.11'!$D$15,'8.11'!$F$15)</c:f>
              <c:numCache>
                <c:formatCode>#,##0.0</c:formatCode>
                <c:ptCount val="3"/>
                <c:pt idx="0">
                  <c:v>137923.67600000001</c:v>
                </c:pt>
                <c:pt idx="1">
                  <c:v>68810.641000000003</c:v>
                </c:pt>
                <c:pt idx="2">
                  <c:v>53011.640999999996</c:v>
                </c:pt>
              </c:numCache>
            </c:numRef>
          </c:val>
        </c:ser>
        <c:ser>
          <c:idx val="7"/>
          <c:order val="7"/>
          <c:tx>
            <c:strRef>
              <c:f>'8.11'!$A$16</c:f>
              <c:strCache>
                <c:ptCount val="1"/>
                <c:pt idx="0">
                  <c:v>Jaderné palivo</c:v>
                </c:pt>
              </c:strCache>
            </c:strRef>
          </c:tx>
          <c:invertIfNegative val="0"/>
          <c:cat>
            <c:strRef>
              <c:f>'8.11'!$B$2:$D$2</c:f>
              <c:strCache>
                <c:ptCount val="3"/>
                <c:pt idx="0">
                  <c:v>Duben</c:v>
                </c:pt>
                <c:pt idx="1">
                  <c:v>Květen</c:v>
                </c:pt>
                <c:pt idx="2">
                  <c:v>Červen</c:v>
                </c:pt>
              </c:strCache>
            </c:strRef>
          </c:cat>
          <c:val>
            <c:numRef>
              <c:f>('8.11'!$B$16,'8.11'!$D$16,'8.11'!$F$16)</c:f>
              <c:numCache>
                <c:formatCode>#,##0.0</c:formatCode>
                <c:ptCount val="3"/>
                <c:pt idx="0">
                  <c:v>0</c:v>
                </c:pt>
                <c:pt idx="1">
                  <c:v>0</c:v>
                </c:pt>
                <c:pt idx="2">
                  <c:v>0</c:v>
                </c:pt>
              </c:numCache>
            </c:numRef>
          </c:val>
        </c:ser>
        <c:ser>
          <c:idx val="8"/>
          <c:order val="8"/>
          <c:tx>
            <c:strRef>
              <c:f>'8.11'!$A$17</c:f>
              <c:strCache>
                <c:ptCount val="1"/>
                <c:pt idx="0">
                  <c:v>Koks</c:v>
                </c:pt>
              </c:strCache>
            </c:strRef>
          </c:tx>
          <c:invertIfNegative val="0"/>
          <c:cat>
            <c:strRef>
              <c:f>'8.11'!$B$2:$D$2</c:f>
              <c:strCache>
                <c:ptCount val="3"/>
                <c:pt idx="0">
                  <c:v>Duben</c:v>
                </c:pt>
                <c:pt idx="1">
                  <c:v>Květen</c:v>
                </c:pt>
                <c:pt idx="2">
                  <c:v>Červen</c:v>
                </c:pt>
              </c:strCache>
            </c:strRef>
          </c:cat>
          <c:val>
            <c:numRef>
              <c:f>('8.11'!$B$17,'8.11'!$D$17,'8.11'!$F$17)</c:f>
              <c:numCache>
                <c:formatCode>#,##0.0</c:formatCode>
                <c:ptCount val="3"/>
                <c:pt idx="0">
                  <c:v>0</c:v>
                </c:pt>
                <c:pt idx="1">
                  <c:v>0</c:v>
                </c:pt>
                <c:pt idx="2">
                  <c:v>0</c:v>
                </c:pt>
              </c:numCache>
            </c:numRef>
          </c:val>
        </c:ser>
        <c:ser>
          <c:idx val="9"/>
          <c:order val="9"/>
          <c:tx>
            <c:strRef>
              <c:f>'8.11'!$A$18</c:f>
              <c:strCache>
                <c:ptCount val="1"/>
                <c:pt idx="0">
                  <c:v>Odpadní teplo</c:v>
                </c:pt>
              </c:strCache>
            </c:strRef>
          </c:tx>
          <c:invertIfNegative val="0"/>
          <c:cat>
            <c:strRef>
              <c:f>'8.11'!$B$2:$D$2</c:f>
              <c:strCache>
                <c:ptCount val="3"/>
                <c:pt idx="0">
                  <c:v>Duben</c:v>
                </c:pt>
                <c:pt idx="1">
                  <c:v>Květen</c:v>
                </c:pt>
                <c:pt idx="2">
                  <c:v>Červen</c:v>
                </c:pt>
              </c:strCache>
            </c:strRef>
          </c:cat>
          <c:val>
            <c:numRef>
              <c:f>('8.11'!$B$18,'8.11'!$D$18,'8.11'!$F$18)</c:f>
              <c:numCache>
                <c:formatCode>#,##0.0</c:formatCode>
                <c:ptCount val="3"/>
                <c:pt idx="0">
                  <c:v>0</c:v>
                </c:pt>
                <c:pt idx="1">
                  <c:v>0</c:v>
                </c:pt>
                <c:pt idx="2">
                  <c:v>0</c:v>
                </c:pt>
              </c:numCache>
            </c:numRef>
          </c:val>
        </c:ser>
        <c:ser>
          <c:idx val="10"/>
          <c:order val="10"/>
          <c:tx>
            <c:strRef>
              <c:f>'8.11'!$A$19</c:f>
              <c:strCache>
                <c:ptCount val="1"/>
                <c:pt idx="0">
                  <c:v>Ostatní kapalná paliva</c:v>
                </c:pt>
              </c:strCache>
            </c:strRef>
          </c:tx>
          <c:invertIfNegative val="0"/>
          <c:cat>
            <c:strRef>
              <c:f>'8.11'!$B$2:$D$2</c:f>
              <c:strCache>
                <c:ptCount val="3"/>
                <c:pt idx="0">
                  <c:v>Duben</c:v>
                </c:pt>
                <c:pt idx="1">
                  <c:v>Květen</c:v>
                </c:pt>
                <c:pt idx="2">
                  <c:v>Červen</c:v>
                </c:pt>
              </c:strCache>
            </c:strRef>
          </c:cat>
          <c:val>
            <c:numRef>
              <c:f>('8.11'!$B$19,'8.11'!$D$19,'8.11'!$F$19)</c:f>
              <c:numCache>
                <c:formatCode>#,##0.0</c:formatCode>
                <c:ptCount val="3"/>
                <c:pt idx="0">
                  <c:v>0</c:v>
                </c:pt>
                <c:pt idx="1">
                  <c:v>0</c:v>
                </c:pt>
                <c:pt idx="2">
                  <c:v>0</c:v>
                </c:pt>
              </c:numCache>
            </c:numRef>
          </c:val>
        </c:ser>
        <c:ser>
          <c:idx val="11"/>
          <c:order val="11"/>
          <c:tx>
            <c:strRef>
              <c:f>'8.11'!$A$20</c:f>
              <c:strCache>
                <c:ptCount val="1"/>
                <c:pt idx="0">
                  <c:v>Ostatní pevná paliva</c:v>
                </c:pt>
              </c:strCache>
            </c:strRef>
          </c:tx>
          <c:invertIfNegative val="0"/>
          <c:cat>
            <c:strRef>
              <c:f>'8.11'!$B$2:$D$2</c:f>
              <c:strCache>
                <c:ptCount val="3"/>
                <c:pt idx="0">
                  <c:v>Duben</c:v>
                </c:pt>
                <c:pt idx="1">
                  <c:v>Květen</c:v>
                </c:pt>
                <c:pt idx="2">
                  <c:v>Červen</c:v>
                </c:pt>
              </c:strCache>
            </c:strRef>
          </c:cat>
          <c:val>
            <c:numRef>
              <c:f>('8.11'!$B$20,'8.11'!$D$20,'8.11'!$F$20)</c:f>
              <c:numCache>
                <c:formatCode>#,##0.0</c:formatCode>
                <c:ptCount val="3"/>
                <c:pt idx="0">
                  <c:v>25295.977999999999</c:v>
                </c:pt>
                <c:pt idx="1">
                  <c:v>17978.258999999998</c:v>
                </c:pt>
                <c:pt idx="2">
                  <c:v>22988.779000000002</c:v>
                </c:pt>
              </c:numCache>
            </c:numRef>
          </c:val>
        </c:ser>
        <c:ser>
          <c:idx val="12"/>
          <c:order val="12"/>
          <c:tx>
            <c:strRef>
              <c:f>'8.11'!$A$21</c:f>
              <c:strCache>
                <c:ptCount val="1"/>
                <c:pt idx="0">
                  <c:v>Ostatní plyny</c:v>
                </c:pt>
              </c:strCache>
            </c:strRef>
          </c:tx>
          <c:invertIfNegative val="0"/>
          <c:cat>
            <c:strRef>
              <c:f>'8.11'!$B$2:$D$2</c:f>
              <c:strCache>
                <c:ptCount val="3"/>
                <c:pt idx="0">
                  <c:v>Duben</c:v>
                </c:pt>
                <c:pt idx="1">
                  <c:v>Květen</c:v>
                </c:pt>
                <c:pt idx="2">
                  <c:v>Červen</c:v>
                </c:pt>
              </c:strCache>
            </c:strRef>
          </c:cat>
          <c:val>
            <c:numRef>
              <c:f>('8.11'!$B$21,'8.11'!$D$21,'8.11'!$F$21)</c:f>
              <c:numCache>
                <c:formatCode>#,##0.0</c:formatCode>
                <c:ptCount val="3"/>
                <c:pt idx="0">
                  <c:v>30</c:v>
                </c:pt>
                <c:pt idx="1">
                  <c:v>60</c:v>
                </c:pt>
                <c:pt idx="2">
                  <c:v>5</c:v>
                </c:pt>
              </c:numCache>
            </c:numRef>
          </c:val>
        </c:ser>
        <c:ser>
          <c:idx val="13"/>
          <c:order val="13"/>
          <c:tx>
            <c:strRef>
              <c:f>'8.11'!$A$22</c:f>
              <c:strCache>
                <c:ptCount val="1"/>
                <c:pt idx="0">
                  <c:v>Ostatní</c:v>
                </c:pt>
              </c:strCache>
            </c:strRef>
          </c:tx>
          <c:invertIfNegative val="0"/>
          <c:cat>
            <c:strRef>
              <c:f>'8.11'!$B$2:$D$2</c:f>
              <c:strCache>
                <c:ptCount val="3"/>
                <c:pt idx="0">
                  <c:v>Duben</c:v>
                </c:pt>
                <c:pt idx="1">
                  <c:v>Květen</c:v>
                </c:pt>
                <c:pt idx="2">
                  <c:v>Červen</c:v>
                </c:pt>
              </c:strCache>
            </c:strRef>
          </c:cat>
          <c:val>
            <c:numRef>
              <c:f>('8.11'!$B$22,'8.11'!$D$22,'8.11'!$F$22)</c:f>
              <c:numCache>
                <c:formatCode>#,##0.0</c:formatCode>
                <c:ptCount val="3"/>
                <c:pt idx="0">
                  <c:v>0</c:v>
                </c:pt>
                <c:pt idx="1">
                  <c:v>0</c:v>
                </c:pt>
                <c:pt idx="2">
                  <c:v>0</c:v>
                </c:pt>
              </c:numCache>
            </c:numRef>
          </c:val>
        </c:ser>
        <c:ser>
          <c:idx val="14"/>
          <c:order val="14"/>
          <c:tx>
            <c:strRef>
              <c:f>'8.11'!$A$23</c:f>
              <c:strCache>
                <c:ptCount val="1"/>
                <c:pt idx="0">
                  <c:v>Topné oleje</c:v>
                </c:pt>
              </c:strCache>
            </c:strRef>
          </c:tx>
          <c:invertIfNegative val="0"/>
          <c:cat>
            <c:strRef>
              <c:f>'8.11'!$B$2:$D$2</c:f>
              <c:strCache>
                <c:ptCount val="3"/>
                <c:pt idx="0">
                  <c:v>Duben</c:v>
                </c:pt>
                <c:pt idx="1">
                  <c:v>Květen</c:v>
                </c:pt>
                <c:pt idx="2">
                  <c:v>Červen</c:v>
                </c:pt>
              </c:strCache>
            </c:strRef>
          </c:cat>
          <c:val>
            <c:numRef>
              <c:f>('8.11'!$B$23,'8.11'!$D$23,'8.11'!$F$23)</c:f>
              <c:numCache>
                <c:formatCode>#,##0.0</c:formatCode>
                <c:ptCount val="3"/>
                <c:pt idx="0">
                  <c:v>7.3220000000000001</c:v>
                </c:pt>
                <c:pt idx="1">
                  <c:v>401.74099999999999</c:v>
                </c:pt>
                <c:pt idx="2">
                  <c:v>24.620999999999999</c:v>
                </c:pt>
              </c:numCache>
            </c:numRef>
          </c:val>
        </c:ser>
        <c:ser>
          <c:idx val="15"/>
          <c:order val="15"/>
          <c:tx>
            <c:strRef>
              <c:f>'8.11'!$A$24</c:f>
              <c:strCache>
                <c:ptCount val="1"/>
                <c:pt idx="0">
                  <c:v>Zemní plyn</c:v>
                </c:pt>
              </c:strCache>
            </c:strRef>
          </c:tx>
          <c:invertIfNegative val="0"/>
          <c:cat>
            <c:strRef>
              <c:f>'8.11'!$B$2:$D$2</c:f>
              <c:strCache>
                <c:ptCount val="3"/>
                <c:pt idx="0">
                  <c:v>Duben</c:v>
                </c:pt>
                <c:pt idx="1">
                  <c:v>Květen</c:v>
                </c:pt>
                <c:pt idx="2">
                  <c:v>Červen</c:v>
                </c:pt>
              </c:strCache>
            </c:strRef>
          </c:cat>
          <c:val>
            <c:numRef>
              <c:f>('8.11'!$B$24,'8.11'!$D$24,'8.11'!$F$24)</c:f>
              <c:numCache>
                <c:formatCode>#,##0.0</c:formatCode>
                <c:ptCount val="3"/>
                <c:pt idx="0">
                  <c:v>43311.227000000014</c:v>
                </c:pt>
                <c:pt idx="1">
                  <c:v>21856.431</c:v>
                </c:pt>
                <c:pt idx="2">
                  <c:v>16723.053999999996</c:v>
                </c:pt>
              </c:numCache>
            </c:numRef>
          </c:val>
        </c:ser>
        <c:dLbls>
          <c:showLegendKey val="0"/>
          <c:showVal val="0"/>
          <c:showCatName val="0"/>
          <c:showSerName val="0"/>
          <c:showPercent val="0"/>
          <c:showBubbleSize val="0"/>
        </c:dLbls>
        <c:gapWidth val="150"/>
        <c:overlap val="100"/>
        <c:axId val="344071168"/>
        <c:axId val="344093440"/>
      </c:barChart>
      <c:catAx>
        <c:axId val="344071168"/>
        <c:scaling>
          <c:orientation val="minMax"/>
        </c:scaling>
        <c:delete val="0"/>
        <c:axPos val="b"/>
        <c:numFmt formatCode="General" sourceLinked="1"/>
        <c:majorTickMark val="none"/>
        <c:minorTickMark val="none"/>
        <c:tickLblPos val="nextTo"/>
        <c:txPr>
          <a:bodyPr/>
          <a:lstStyle/>
          <a:p>
            <a:pPr>
              <a:defRPr sz="900"/>
            </a:pPr>
            <a:endParaRPr lang="cs-CZ"/>
          </a:p>
        </c:txPr>
        <c:crossAx val="344093440"/>
        <c:crosses val="autoZero"/>
        <c:auto val="1"/>
        <c:lblAlgn val="ctr"/>
        <c:lblOffset val="100"/>
        <c:noMultiLvlLbl val="0"/>
      </c:catAx>
      <c:valAx>
        <c:axId val="34409344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4071168"/>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'8.12'!$M$9:$M$24</c:f>
              <c:numCache>
                <c:formatCode>0.0%</c:formatCode>
                <c:ptCount val="16"/>
              </c:numCache>
            </c:numRef>
          </c:cat>
          <c:val>
            <c:numRef>
              <c:f>'8.12'!$M$9:$M$24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'8.12'!$M$26:$M$33</c:f>
              <c:numCache>
                <c:formatCode>#,##0.0</c:formatCode>
                <c:ptCount val="8"/>
              </c:numCache>
            </c:numRef>
          </c:cat>
          <c:val>
            <c:numRef>
              <c:f>'8.12'!$M$26:$M$33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'8.12'!$A$26</c:f>
              <c:strCache>
                <c:ptCount val="1"/>
                <c:pt idx="0">
                  <c:v>Průmysl</c:v>
                </c:pt>
              </c:strCache>
            </c:strRef>
          </c:tx>
          <c:invertIfNegative val="0"/>
          <c:cat>
            <c:strRef>
              <c:f>'8.12'!$B$2:$D$2</c:f>
              <c:strCache>
                <c:ptCount val="3"/>
                <c:pt idx="0">
                  <c:v>Duben</c:v>
                </c:pt>
                <c:pt idx="1">
                  <c:v>Květen</c:v>
                </c:pt>
                <c:pt idx="2">
                  <c:v>Červen</c:v>
                </c:pt>
              </c:strCache>
            </c:strRef>
          </c:cat>
          <c:val>
            <c:numRef>
              <c:f>('8.12'!$B$26,'8.12'!$D$26,'8.12'!$F$26)</c:f>
              <c:numCache>
                <c:formatCode>#,##0.0</c:formatCode>
                <c:ptCount val="3"/>
                <c:pt idx="0">
                  <c:v>465974.87200000003</c:v>
                </c:pt>
                <c:pt idx="1">
                  <c:v>446149.35599999997</c:v>
                </c:pt>
                <c:pt idx="2">
                  <c:v>407730.72500000003</c:v>
                </c:pt>
              </c:numCache>
            </c:numRef>
          </c:val>
        </c:ser>
        <c:ser>
          <c:idx val="1"/>
          <c:order val="1"/>
          <c:tx>
            <c:strRef>
              <c:f>'8.12'!$A$27</c:f>
              <c:strCache>
                <c:ptCount val="1"/>
                <c:pt idx="0">
                  <c:v>Energetika</c:v>
                </c:pt>
              </c:strCache>
            </c:strRef>
          </c:tx>
          <c:invertIfNegative val="0"/>
          <c:cat>
            <c:strRef>
              <c:f>'8.12'!$B$2:$D$2</c:f>
              <c:strCache>
                <c:ptCount val="3"/>
                <c:pt idx="0">
                  <c:v>Duben</c:v>
                </c:pt>
                <c:pt idx="1">
                  <c:v>Květen</c:v>
                </c:pt>
                <c:pt idx="2">
                  <c:v>Červen</c:v>
                </c:pt>
              </c:strCache>
            </c:strRef>
          </c:cat>
          <c:val>
            <c:numRef>
              <c:f>('8.12'!$B$27,'8.12'!$D$27,'8.12'!$F$27)</c:f>
              <c:numCache>
                <c:formatCode>#,##0.0</c:formatCode>
                <c:ptCount val="3"/>
                <c:pt idx="0">
                  <c:v>5328.96</c:v>
                </c:pt>
                <c:pt idx="1">
                  <c:v>8151.85</c:v>
                </c:pt>
                <c:pt idx="2">
                  <c:v>1684.98</c:v>
                </c:pt>
              </c:numCache>
            </c:numRef>
          </c:val>
        </c:ser>
        <c:ser>
          <c:idx val="2"/>
          <c:order val="2"/>
          <c:tx>
            <c:strRef>
              <c:f>'8.12'!$A$28</c:f>
              <c:strCache>
                <c:ptCount val="1"/>
                <c:pt idx="0">
                  <c:v>Doprava</c:v>
                </c:pt>
              </c:strCache>
            </c:strRef>
          </c:tx>
          <c:invertIfNegative val="0"/>
          <c:cat>
            <c:strRef>
              <c:f>'8.12'!$B$2:$D$2</c:f>
              <c:strCache>
                <c:ptCount val="3"/>
                <c:pt idx="0">
                  <c:v>Duben</c:v>
                </c:pt>
                <c:pt idx="1">
                  <c:v>Květen</c:v>
                </c:pt>
                <c:pt idx="2">
                  <c:v>Červen</c:v>
                </c:pt>
              </c:strCache>
            </c:strRef>
          </c:cat>
          <c:val>
            <c:numRef>
              <c:f>('8.12'!$B$28,'8.12'!$D$28,'8.12'!$F$28)</c:f>
              <c:numCache>
                <c:formatCode>#,##0.0</c:formatCode>
                <c:ptCount val="3"/>
                <c:pt idx="0">
                  <c:v>1277.9000000000001</c:v>
                </c:pt>
                <c:pt idx="1">
                  <c:v>502</c:v>
                </c:pt>
                <c:pt idx="2">
                  <c:v>393.90000000000003</c:v>
                </c:pt>
              </c:numCache>
            </c:numRef>
          </c:val>
        </c:ser>
        <c:ser>
          <c:idx val="3"/>
          <c:order val="3"/>
          <c:tx>
            <c:strRef>
              <c:f>'8.12'!$A$29</c:f>
              <c:strCache>
                <c:ptCount val="1"/>
                <c:pt idx="0">
                  <c:v>Stavebnictví</c:v>
                </c:pt>
              </c:strCache>
            </c:strRef>
          </c:tx>
          <c:invertIfNegative val="0"/>
          <c:cat>
            <c:strRef>
              <c:f>'8.12'!$B$2:$D$2</c:f>
              <c:strCache>
                <c:ptCount val="3"/>
                <c:pt idx="0">
                  <c:v>Duben</c:v>
                </c:pt>
                <c:pt idx="1">
                  <c:v>Květen</c:v>
                </c:pt>
                <c:pt idx="2">
                  <c:v>Červen</c:v>
                </c:pt>
              </c:strCache>
            </c:strRef>
          </c:cat>
          <c:val>
            <c:numRef>
              <c:f>('8.12'!$B$29,'8.12'!$D$29,'8.12'!$F$29)</c:f>
              <c:numCache>
                <c:formatCode>#,##0.0</c:formatCode>
                <c:ptCount val="3"/>
                <c:pt idx="0">
                  <c:v>6408.75</c:v>
                </c:pt>
                <c:pt idx="1">
                  <c:v>9783.2199999999993</c:v>
                </c:pt>
                <c:pt idx="2">
                  <c:v>2022.98</c:v>
                </c:pt>
              </c:numCache>
            </c:numRef>
          </c:val>
        </c:ser>
        <c:ser>
          <c:idx val="4"/>
          <c:order val="4"/>
          <c:tx>
            <c:strRef>
              <c:f>'8.12'!$A$30</c:f>
              <c:strCache>
                <c:ptCount val="1"/>
                <c:pt idx="0">
                  <c:v>Zemědělství a lesnictví</c:v>
                </c:pt>
              </c:strCache>
            </c:strRef>
          </c:tx>
          <c:invertIfNegative val="0"/>
          <c:cat>
            <c:strRef>
              <c:f>'8.12'!$B$2:$D$2</c:f>
              <c:strCache>
                <c:ptCount val="3"/>
                <c:pt idx="0">
                  <c:v>Duben</c:v>
                </c:pt>
                <c:pt idx="1">
                  <c:v>Květen</c:v>
                </c:pt>
                <c:pt idx="2">
                  <c:v>Červen</c:v>
                </c:pt>
              </c:strCache>
            </c:strRef>
          </c:cat>
          <c:val>
            <c:numRef>
              <c:f>('8.12'!$B$30,'8.12'!$D$30,'8.12'!$F$30)</c:f>
              <c:numCache>
                <c:formatCode>#,##0.0</c:formatCode>
                <c:ptCount val="3"/>
                <c:pt idx="0">
                  <c:v>920.56799999999998</c:v>
                </c:pt>
                <c:pt idx="1">
                  <c:v>633.44000000000005</c:v>
                </c:pt>
                <c:pt idx="2">
                  <c:v>616.19000000000005</c:v>
                </c:pt>
              </c:numCache>
            </c:numRef>
          </c:val>
        </c:ser>
        <c:ser>
          <c:idx val="5"/>
          <c:order val="5"/>
          <c:tx>
            <c:strRef>
              <c:f>'8.12'!$A$31</c:f>
              <c:strCache>
                <c:ptCount val="1"/>
                <c:pt idx="0">
                  <c:v>Domácnosti</c:v>
                </c:pt>
              </c:strCache>
            </c:strRef>
          </c:tx>
          <c:invertIfNegative val="0"/>
          <c:cat>
            <c:strRef>
              <c:f>'8.12'!$B$2:$D$2</c:f>
              <c:strCache>
                <c:ptCount val="3"/>
                <c:pt idx="0">
                  <c:v>Duben</c:v>
                </c:pt>
                <c:pt idx="1">
                  <c:v>Květen</c:v>
                </c:pt>
                <c:pt idx="2">
                  <c:v>Červen</c:v>
                </c:pt>
              </c:strCache>
            </c:strRef>
          </c:cat>
          <c:val>
            <c:numRef>
              <c:f>('8.12'!$B$31,'8.12'!$D$31,'8.12'!$F$31)</c:f>
              <c:numCache>
                <c:formatCode>#,##0.0</c:formatCode>
                <c:ptCount val="3"/>
                <c:pt idx="0">
                  <c:v>56488.100999999995</c:v>
                </c:pt>
                <c:pt idx="1">
                  <c:v>32076.567000000003</c:v>
                </c:pt>
                <c:pt idx="2">
                  <c:v>24324.220999999998</c:v>
                </c:pt>
              </c:numCache>
            </c:numRef>
          </c:val>
        </c:ser>
        <c:ser>
          <c:idx val="6"/>
          <c:order val="6"/>
          <c:tx>
            <c:strRef>
              <c:f>'8.12'!$A$32</c:f>
              <c:strCache>
                <c:ptCount val="1"/>
                <c:pt idx="0">
                  <c:v>Obchod, služby, školství, zdravotnictví</c:v>
                </c:pt>
              </c:strCache>
            </c:strRef>
          </c:tx>
          <c:invertIfNegative val="0"/>
          <c:cat>
            <c:strRef>
              <c:f>'8.12'!$B$2:$D$2</c:f>
              <c:strCache>
                <c:ptCount val="3"/>
                <c:pt idx="0">
                  <c:v>Duben</c:v>
                </c:pt>
                <c:pt idx="1">
                  <c:v>Květen</c:v>
                </c:pt>
                <c:pt idx="2">
                  <c:v>Červen</c:v>
                </c:pt>
              </c:strCache>
            </c:strRef>
          </c:cat>
          <c:val>
            <c:numRef>
              <c:f>('8.12'!$B$32,'8.12'!$D$32,'8.12'!$F$32)</c:f>
              <c:numCache>
                <c:formatCode>#,##0.0</c:formatCode>
                <c:ptCount val="3"/>
                <c:pt idx="0">
                  <c:v>38365.572000000007</c:v>
                </c:pt>
                <c:pt idx="1">
                  <c:v>19781.532999999996</c:v>
                </c:pt>
                <c:pt idx="2">
                  <c:v>15466.008000000002</c:v>
                </c:pt>
              </c:numCache>
            </c:numRef>
          </c:val>
        </c:ser>
        <c:ser>
          <c:idx val="7"/>
          <c:order val="7"/>
          <c:tx>
            <c:strRef>
              <c:f>'8.12'!$A$33</c:f>
              <c:strCache>
                <c:ptCount val="1"/>
                <c:pt idx="0">
                  <c:v>Ostatní</c:v>
                </c:pt>
              </c:strCache>
            </c:strRef>
          </c:tx>
          <c:invertIfNegative val="0"/>
          <c:cat>
            <c:strRef>
              <c:f>'8.12'!$B$2:$D$2</c:f>
              <c:strCache>
                <c:ptCount val="3"/>
                <c:pt idx="0">
                  <c:v>Duben</c:v>
                </c:pt>
                <c:pt idx="1">
                  <c:v>Květen</c:v>
                </c:pt>
                <c:pt idx="2">
                  <c:v>Červen</c:v>
                </c:pt>
              </c:strCache>
            </c:strRef>
          </c:cat>
          <c:val>
            <c:numRef>
              <c:f>('8.12'!$B$33,'8.12'!$D$33,'8.12'!$F$33)</c:f>
              <c:numCache>
                <c:formatCode>#,##0.0</c:formatCode>
                <c:ptCount val="3"/>
                <c:pt idx="0">
                  <c:v>1515.6090000000002</c:v>
                </c:pt>
                <c:pt idx="1">
                  <c:v>453.78399999999999</c:v>
                </c:pt>
                <c:pt idx="2">
                  <c:v>269.596</c:v>
                </c:pt>
              </c:numCache>
            </c:numRef>
          </c:val>
        </c:ser>
        <c:dLbls>
          <c:showLegendKey val="0"/>
          <c:showVal val="0"/>
          <c:showCatName val="0"/>
          <c:showSerName val="0"/>
          <c:showPercent val="0"/>
          <c:showBubbleSize val="0"/>
        </c:dLbls>
        <c:gapWidth val="150"/>
        <c:overlap val="100"/>
        <c:axId val="344168704"/>
        <c:axId val="344174592"/>
      </c:barChart>
      <c:catAx>
        <c:axId val="344168704"/>
        <c:scaling>
          <c:orientation val="minMax"/>
        </c:scaling>
        <c:delete val="0"/>
        <c:axPos val="b"/>
        <c:numFmt formatCode="General" sourceLinked="1"/>
        <c:majorTickMark val="none"/>
        <c:minorTickMark val="none"/>
        <c:tickLblPos val="nextTo"/>
        <c:txPr>
          <a:bodyPr/>
          <a:lstStyle/>
          <a:p>
            <a:pPr>
              <a:defRPr sz="900"/>
            </a:pPr>
            <a:endParaRPr lang="cs-CZ"/>
          </a:p>
        </c:txPr>
        <c:crossAx val="344174592"/>
        <c:crosses val="autoZero"/>
        <c:auto val="1"/>
        <c:lblAlgn val="ctr"/>
        <c:lblOffset val="100"/>
        <c:noMultiLvlLbl val="0"/>
      </c:catAx>
      <c:valAx>
        <c:axId val="344174592"/>
        <c:scaling>
          <c:orientation val="minMax"/>
          <c:max val="14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4168704"/>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ser>
        <c:dLbls>
          <c:showLegendKey val="0"/>
          <c:showVal val="0"/>
          <c:showCatName val="0"/>
          <c:showSerName val="0"/>
          <c:showPercent val="0"/>
          <c:showBubbleSize val="0"/>
        </c:dLbls>
        <c:gapWidth val="150"/>
        <c:axId val="265430528"/>
        <c:axId val="265432064"/>
      </c:barChart>
      <c:catAx>
        <c:axId val="265430528"/>
        <c:scaling>
          <c:orientation val="minMax"/>
        </c:scaling>
        <c:delete val="1"/>
        <c:axPos val="b"/>
        <c:numFmt formatCode="General" sourceLinked="1"/>
        <c:majorTickMark val="out"/>
        <c:minorTickMark val="none"/>
        <c:tickLblPos val="nextTo"/>
        <c:crossAx val="265432064"/>
        <c:crosses val="autoZero"/>
        <c:auto val="1"/>
        <c:lblAlgn val="ctr"/>
        <c:lblOffset val="100"/>
        <c:noMultiLvlLbl val="0"/>
      </c:catAx>
      <c:valAx>
        <c:axId val="265432064"/>
        <c:scaling>
          <c:orientation val="minMax"/>
        </c:scaling>
        <c:delete val="1"/>
        <c:axPos val="l"/>
        <c:numFmt formatCode="General" sourceLinked="1"/>
        <c:majorTickMark val="out"/>
        <c:minorTickMark val="none"/>
        <c:tickLblPos val="nextTo"/>
        <c:crossAx val="2654305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'8.12'!$G$38</c:f>
              <c:strCache>
                <c:ptCount val="1"/>
                <c:pt idx="0">
                  <c:v>dodávkách ČR</c:v>
                </c:pt>
              </c:strCache>
            </c:strRef>
          </c:tx>
          <c:invertIfNegative val="0"/>
          <c:val>
            <c:numRef>
              <c:f>'8.12'!$H$38</c:f>
              <c:numCache>
                <c:formatCode>0.0%</c:formatCode>
                <c:ptCount val="1"/>
                <c:pt idx="0">
                  <c:v>0.25138494497599451</c:v>
                </c:pt>
              </c:numCache>
            </c:numRef>
          </c:val>
        </c:ser>
        <c:ser>
          <c:idx val="1"/>
          <c:order val="1"/>
          <c:tx>
            <c:strRef>
              <c:f>'8.12'!$G$37</c:f>
              <c:strCache>
                <c:ptCount val="1"/>
                <c:pt idx="0">
                  <c:v>výrobě</c:v>
                </c:pt>
              </c:strCache>
            </c:strRef>
          </c:tx>
          <c:invertIfNegative val="0"/>
          <c:val>
            <c:numRef>
              <c:f>'8.12'!$H$37</c:f>
              <c:numCache>
                <c:formatCode>0.0%</c:formatCode>
                <c:ptCount val="1"/>
                <c:pt idx="0">
                  <c:v>0.15314908787235787</c:v>
                </c:pt>
              </c:numCache>
            </c:numRef>
          </c:val>
        </c:ser>
        <c:ser>
          <c:idx val="0"/>
          <c:order val="2"/>
          <c:tx>
            <c:strRef>
              <c:f>'8.12'!$G$36</c:f>
              <c:strCache>
                <c:ptCount val="1"/>
                <c:pt idx="0">
                  <c:v>instalovaném výkonu</c:v>
                </c:pt>
              </c:strCache>
            </c:strRef>
          </c:tx>
          <c:invertIfNegative val="0"/>
          <c:val>
            <c:numRef>
              <c:f>'8.12'!$H$36</c:f>
              <c:numCache>
                <c:formatCode>0.0%</c:formatCode>
                <c:ptCount val="1"/>
                <c:pt idx="0">
                  <c:v>0.1061252329095692</c:v>
                </c:pt>
              </c:numCache>
            </c:numRef>
          </c:val>
        </c:ser>
        <c:dLbls>
          <c:showLegendKey val="0"/>
          <c:showVal val="0"/>
          <c:showCatName val="0"/>
          <c:showSerName val="0"/>
          <c:showPercent val="0"/>
          <c:showBubbleSize val="0"/>
        </c:dLbls>
        <c:gapWidth val="150"/>
        <c:axId val="343618688"/>
        <c:axId val="343620224"/>
      </c:barChart>
      <c:catAx>
        <c:axId val="343618688"/>
        <c:scaling>
          <c:orientation val="minMax"/>
        </c:scaling>
        <c:delete val="1"/>
        <c:axPos val="l"/>
        <c:numFmt formatCode="0.0%" sourceLinked="1"/>
        <c:majorTickMark val="none"/>
        <c:minorTickMark val="none"/>
        <c:tickLblPos val="nextTo"/>
        <c:crossAx val="343620224"/>
        <c:crosses val="autoZero"/>
        <c:auto val="1"/>
        <c:lblAlgn val="ctr"/>
        <c:lblOffset val="100"/>
        <c:noMultiLvlLbl val="0"/>
      </c:catAx>
      <c:valAx>
        <c:axId val="3436202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4361868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'8.12'!$A$9</c:f>
              <c:strCache>
                <c:ptCount val="1"/>
                <c:pt idx="0">
                  <c:v>Biomasa</c:v>
                </c:pt>
              </c:strCache>
            </c:strRef>
          </c:tx>
          <c:invertIfNegative val="0"/>
          <c:cat>
            <c:strRef>
              <c:f>'8.12'!$B$2:$D$2</c:f>
              <c:strCache>
                <c:ptCount val="3"/>
                <c:pt idx="0">
                  <c:v>Duben</c:v>
                </c:pt>
                <c:pt idx="1">
                  <c:v>Květen</c:v>
                </c:pt>
                <c:pt idx="2">
                  <c:v>Červen</c:v>
                </c:pt>
              </c:strCache>
            </c:strRef>
          </c:cat>
          <c:val>
            <c:numRef>
              <c:f>('8.12'!$B$9,'8.12'!$D$9,'8.12'!$F$9)</c:f>
              <c:numCache>
                <c:formatCode>#,##0.0</c:formatCode>
                <c:ptCount val="3"/>
                <c:pt idx="0">
                  <c:v>40228.133000000002</c:v>
                </c:pt>
                <c:pt idx="1">
                  <c:v>26919.467999999997</c:v>
                </c:pt>
                <c:pt idx="2">
                  <c:v>24224.798999999999</c:v>
                </c:pt>
              </c:numCache>
            </c:numRef>
          </c:val>
        </c:ser>
        <c:ser>
          <c:idx val="1"/>
          <c:order val="1"/>
          <c:tx>
            <c:strRef>
              <c:f>'8.12'!$A$10</c:f>
              <c:strCache>
                <c:ptCount val="1"/>
                <c:pt idx="0">
                  <c:v>Bioplyn</c:v>
                </c:pt>
              </c:strCache>
            </c:strRef>
          </c:tx>
          <c:invertIfNegative val="0"/>
          <c:cat>
            <c:strRef>
              <c:f>'8.12'!$B$2:$D$2</c:f>
              <c:strCache>
                <c:ptCount val="3"/>
                <c:pt idx="0">
                  <c:v>Duben</c:v>
                </c:pt>
                <c:pt idx="1">
                  <c:v>Květen</c:v>
                </c:pt>
                <c:pt idx="2">
                  <c:v>Červen</c:v>
                </c:pt>
              </c:strCache>
            </c:strRef>
          </c:cat>
          <c:val>
            <c:numRef>
              <c:f>('8.12'!$B$10,'8.12'!$D$10,'8.12'!$F$10)</c:f>
              <c:numCache>
                <c:formatCode>#,##0.0</c:formatCode>
                <c:ptCount val="3"/>
                <c:pt idx="0">
                  <c:v>2448.4409999999998</c:v>
                </c:pt>
                <c:pt idx="1">
                  <c:v>1733.171</c:v>
                </c:pt>
                <c:pt idx="2">
                  <c:v>1529.298</c:v>
                </c:pt>
              </c:numCache>
            </c:numRef>
          </c:val>
        </c:ser>
        <c:ser>
          <c:idx val="2"/>
          <c:order val="2"/>
          <c:tx>
            <c:strRef>
              <c:f>'8.12'!$A$11</c:f>
              <c:strCache>
                <c:ptCount val="1"/>
                <c:pt idx="0">
                  <c:v>Černé uhlí</c:v>
                </c:pt>
              </c:strCache>
            </c:strRef>
          </c:tx>
          <c:invertIfNegative val="0"/>
          <c:cat>
            <c:strRef>
              <c:f>'8.12'!$B$2:$D$2</c:f>
              <c:strCache>
                <c:ptCount val="3"/>
                <c:pt idx="0">
                  <c:v>Duben</c:v>
                </c:pt>
                <c:pt idx="1">
                  <c:v>Květen</c:v>
                </c:pt>
                <c:pt idx="2">
                  <c:v>Červen</c:v>
                </c:pt>
              </c:strCache>
            </c:strRef>
          </c:cat>
          <c:val>
            <c:numRef>
              <c:f>('8.12'!$B$11,'8.12'!$D$11,'8.12'!$F$11)</c:f>
              <c:numCache>
                <c:formatCode>#,##0.0</c:formatCode>
                <c:ptCount val="3"/>
                <c:pt idx="0">
                  <c:v>0</c:v>
                </c:pt>
                <c:pt idx="1">
                  <c:v>0</c:v>
                </c:pt>
                <c:pt idx="2">
                  <c:v>0</c:v>
                </c:pt>
              </c:numCache>
            </c:numRef>
          </c:val>
        </c:ser>
        <c:ser>
          <c:idx val="3"/>
          <c:order val="3"/>
          <c:tx>
            <c:strRef>
              <c:f>'8.12'!$A$12</c:f>
              <c:strCache>
                <c:ptCount val="1"/>
                <c:pt idx="0">
                  <c:v>Elektrická energie</c:v>
                </c:pt>
              </c:strCache>
            </c:strRef>
          </c:tx>
          <c:invertIfNegative val="0"/>
          <c:cat>
            <c:strRef>
              <c:f>'8.12'!$B$2:$D$2</c:f>
              <c:strCache>
                <c:ptCount val="3"/>
                <c:pt idx="0">
                  <c:v>Duben</c:v>
                </c:pt>
                <c:pt idx="1">
                  <c:v>Květen</c:v>
                </c:pt>
                <c:pt idx="2">
                  <c:v>Červen</c:v>
                </c:pt>
              </c:strCache>
            </c:strRef>
          </c:cat>
          <c:val>
            <c:numRef>
              <c:f>('8.12'!$B$12,'8.12'!$D$12,'8.12'!$F$12)</c:f>
              <c:numCache>
                <c:formatCode>#,##0.0</c:formatCode>
                <c:ptCount val="3"/>
                <c:pt idx="0">
                  <c:v>0</c:v>
                </c:pt>
                <c:pt idx="1">
                  <c:v>0</c:v>
                </c:pt>
                <c:pt idx="2">
                  <c:v>0</c:v>
                </c:pt>
              </c:numCache>
            </c:numRef>
          </c:val>
        </c:ser>
        <c:ser>
          <c:idx val="4"/>
          <c:order val="4"/>
          <c:tx>
            <c:strRef>
              <c:f>'8.12'!$A$13</c:f>
              <c:strCache>
                <c:ptCount val="1"/>
                <c:pt idx="0">
                  <c:v>Energie prostředí (tepelné čerpadlo)</c:v>
                </c:pt>
              </c:strCache>
            </c:strRef>
          </c:tx>
          <c:invertIfNegative val="0"/>
          <c:cat>
            <c:strRef>
              <c:f>'8.12'!$B$2:$D$2</c:f>
              <c:strCache>
                <c:ptCount val="3"/>
                <c:pt idx="0">
                  <c:v>Duben</c:v>
                </c:pt>
                <c:pt idx="1">
                  <c:v>Květen</c:v>
                </c:pt>
                <c:pt idx="2">
                  <c:v>Červen</c:v>
                </c:pt>
              </c:strCache>
            </c:strRef>
          </c:cat>
          <c:val>
            <c:numRef>
              <c:f>('8.12'!$B$13,'8.12'!$D$13,'8.12'!$F$13)</c:f>
              <c:numCache>
                <c:formatCode>#,##0.0</c:formatCode>
                <c:ptCount val="3"/>
                <c:pt idx="0">
                  <c:v>0</c:v>
                </c:pt>
                <c:pt idx="1">
                  <c:v>0</c:v>
                </c:pt>
                <c:pt idx="2">
                  <c:v>0</c:v>
                </c:pt>
              </c:numCache>
            </c:numRef>
          </c:val>
        </c:ser>
        <c:ser>
          <c:idx val="5"/>
          <c:order val="5"/>
          <c:tx>
            <c:strRef>
              <c:f>'8.12'!$A$14</c:f>
              <c:strCache>
                <c:ptCount val="1"/>
                <c:pt idx="0">
                  <c:v>Energie Slunce (solární kolektor)</c:v>
                </c:pt>
              </c:strCache>
            </c:strRef>
          </c:tx>
          <c:invertIfNegative val="0"/>
          <c:cat>
            <c:strRef>
              <c:f>'8.12'!$B$2:$D$2</c:f>
              <c:strCache>
                <c:ptCount val="3"/>
                <c:pt idx="0">
                  <c:v>Duben</c:v>
                </c:pt>
                <c:pt idx="1">
                  <c:v>Květen</c:v>
                </c:pt>
                <c:pt idx="2">
                  <c:v>Červen</c:v>
                </c:pt>
              </c:strCache>
            </c:strRef>
          </c:cat>
          <c:val>
            <c:numRef>
              <c:f>('8.12'!$B$14,'8.12'!$D$14,'8.12'!$F$14)</c:f>
              <c:numCache>
                <c:formatCode>#,##0.0</c:formatCode>
                <c:ptCount val="3"/>
                <c:pt idx="0">
                  <c:v>0</c:v>
                </c:pt>
                <c:pt idx="1">
                  <c:v>0</c:v>
                </c:pt>
                <c:pt idx="2">
                  <c:v>0</c:v>
                </c:pt>
              </c:numCache>
            </c:numRef>
          </c:val>
        </c:ser>
        <c:ser>
          <c:idx val="6"/>
          <c:order val="6"/>
          <c:tx>
            <c:strRef>
              <c:f>'8.12'!$A$15</c:f>
              <c:strCache>
                <c:ptCount val="1"/>
                <c:pt idx="0">
                  <c:v>Hnědé uhlí</c:v>
                </c:pt>
              </c:strCache>
            </c:strRef>
          </c:tx>
          <c:invertIfNegative val="0"/>
          <c:cat>
            <c:strRef>
              <c:f>'8.12'!$B$2:$D$2</c:f>
              <c:strCache>
                <c:ptCount val="3"/>
                <c:pt idx="0">
                  <c:v>Duben</c:v>
                </c:pt>
                <c:pt idx="1">
                  <c:v>Květen</c:v>
                </c:pt>
                <c:pt idx="2">
                  <c:v>Červen</c:v>
                </c:pt>
              </c:strCache>
            </c:strRef>
          </c:cat>
          <c:val>
            <c:numRef>
              <c:f>('8.12'!$B$15,'8.12'!$D$15,'8.12'!$F$15)</c:f>
              <c:numCache>
                <c:formatCode>#,##0.0</c:formatCode>
                <c:ptCount val="3"/>
                <c:pt idx="0">
                  <c:v>808548.60199999996</c:v>
                </c:pt>
                <c:pt idx="1">
                  <c:v>445259.34400000004</c:v>
                </c:pt>
                <c:pt idx="2">
                  <c:v>343032.76900000003</c:v>
                </c:pt>
              </c:numCache>
            </c:numRef>
          </c:val>
        </c:ser>
        <c:ser>
          <c:idx val="7"/>
          <c:order val="7"/>
          <c:tx>
            <c:strRef>
              <c:f>'8.12'!$A$16</c:f>
              <c:strCache>
                <c:ptCount val="1"/>
                <c:pt idx="0">
                  <c:v>Jaderné palivo</c:v>
                </c:pt>
              </c:strCache>
            </c:strRef>
          </c:tx>
          <c:invertIfNegative val="0"/>
          <c:cat>
            <c:strRef>
              <c:f>'8.12'!$B$2:$D$2</c:f>
              <c:strCache>
                <c:ptCount val="3"/>
                <c:pt idx="0">
                  <c:v>Duben</c:v>
                </c:pt>
                <c:pt idx="1">
                  <c:v>Květen</c:v>
                </c:pt>
                <c:pt idx="2">
                  <c:v>Červen</c:v>
                </c:pt>
              </c:strCache>
            </c:strRef>
          </c:cat>
          <c:val>
            <c:numRef>
              <c:f>('8.12'!$B$16,'8.12'!$D$16,'8.12'!$F$16)</c:f>
              <c:numCache>
                <c:formatCode>#,##0.0</c:formatCode>
                <c:ptCount val="3"/>
                <c:pt idx="0">
                  <c:v>0</c:v>
                </c:pt>
                <c:pt idx="1">
                  <c:v>0</c:v>
                </c:pt>
                <c:pt idx="2">
                  <c:v>0</c:v>
                </c:pt>
              </c:numCache>
            </c:numRef>
          </c:val>
        </c:ser>
        <c:ser>
          <c:idx val="8"/>
          <c:order val="8"/>
          <c:tx>
            <c:strRef>
              <c:f>'8.12'!$A$17</c:f>
              <c:strCache>
                <c:ptCount val="1"/>
                <c:pt idx="0">
                  <c:v>Koks</c:v>
                </c:pt>
              </c:strCache>
            </c:strRef>
          </c:tx>
          <c:invertIfNegative val="0"/>
          <c:cat>
            <c:strRef>
              <c:f>'8.12'!$B$2:$D$2</c:f>
              <c:strCache>
                <c:ptCount val="3"/>
                <c:pt idx="0">
                  <c:v>Duben</c:v>
                </c:pt>
                <c:pt idx="1">
                  <c:v>Květen</c:v>
                </c:pt>
                <c:pt idx="2">
                  <c:v>Červen</c:v>
                </c:pt>
              </c:strCache>
            </c:strRef>
          </c:cat>
          <c:val>
            <c:numRef>
              <c:f>('8.12'!$B$17,'8.12'!$D$17,'8.12'!$F$17)</c:f>
              <c:numCache>
                <c:formatCode>#,##0.0</c:formatCode>
                <c:ptCount val="3"/>
                <c:pt idx="0">
                  <c:v>0</c:v>
                </c:pt>
                <c:pt idx="1">
                  <c:v>0</c:v>
                </c:pt>
                <c:pt idx="2">
                  <c:v>0</c:v>
                </c:pt>
              </c:numCache>
            </c:numRef>
          </c:val>
        </c:ser>
        <c:ser>
          <c:idx val="9"/>
          <c:order val="9"/>
          <c:tx>
            <c:strRef>
              <c:f>'8.12'!$A$18</c:f>
              <c:strCache>
                <c:ptCount val="1"/>
                <c:pt idx="0">
                  <c:v>Odpadní teplo</c:v>
                </c:pt>
              </c:strCache>
            </c:strRef>
          </c:tx>
          <c:invertIfNegative val="0"/>
          <c:cat>
            <c:strRef>
              <c:f>'8.12'!$B$2:$D$2</c:f>
              <c:strCache>
                <c:ptCount val="3"/>
                <c:pt idx="0">
                  <c:v>Duben</c:v>
                </c:pt>
                <c:pt idx="1">
                  <c:v>Květen</c:v>
                </c:pt>
                <c:pt idx="2">
                  <c:v>Červen</c:v>
                </c:pt>
              </c:strCache>
            </c:strRef>
          </c:cat>
          <c:val>
            <c:numRef>
              <c:f>('8.12'!$B$18,'8.12'!$D$18,'8.12'!$F$18)</c:f>
              <c:numCache>
                <c:formatCode>#,##0.0</c:formatCode>
                <c:ptCount val="3"/>
                <c:pt idx="0">
                  <c:v>9603</c:v>
                </c:pt>
                <c:pt idx="1">
                  <c:v>19733.63</c:v>
                </c:pt>
                <c:pt idx="2">
                  <c:v>27531.23</c:v>
                </c:pt>
              </c:numCache>
            </c:numRef>
          </c:val>
        </c:ser>
        <c:ser>
          <c:idx val="10"/>
          <c:order val="10"/>
          <c:tx>
            <c:strRef>
              <c:f>'8.12'!$A$19</c:f>
              <c:strCache>
                <c:ptCount val="1"/>
                <c:pt idx="0">
                  <c:v>Ostatní kapalná paliva</c:v>
                </c:pt>
              </c:strCache>
            </c:strRef>
          </c:tx>
          <c:invertIfNegative val="0"/>
          <c:cat>
            <c:strRef>
              <c:f>'8.12'!$B$2:$D$2</c:f>
              <c:strCache>
                <c:ptCount val="3"/>
                <c:pt idx="0">
                  <c:v>Duben</c:v>
                </c:pt>
                <c:pt idx="1">
                  <c:v>Květen</c:v>
                </c:pt>
                <c:pt idx="2">
                  <c:v>Červen</c:v>
                </c:pt>
              </c:strCache>
            </c:strRef>
          </c:cat>
          <c:val>
            <c:numRef>
              <c:f>('8.12'!$B$19,'8.12'!$D$19,'8.12'!$F$19)</c:f>
              <c:numCache>
                <c:formatCode>#,##0.0</c:formatCode>
                <c:ptCount val="3"/>
                <c:pt idx="0">
                  <c:v>1563.8510000000001</c:v>
                </c:pt>
                <c:pt idx="1">
                  <c:v>1520.6130000000001</c:v>
                </c:pt>
                <c:pt idx="2">
                  <c:v>1556.067</c:v>
                </c:pt>
              </c:numCache>
            </c:numRef>
          </c:val>
        </c:ser>
        <c:ser>
          <c:idx val="11"/>
          <c:order val="11"/>
          <c:tx>
            <c:strRef>
              <c:f>'8.12'!$A$20</c:f>
              <c:strCache>
                <c:ptCount val="1"/>
                <c:pt idx="0">
                  <c:v>Ostatní pevná paliva</c:v>
                </c:pt>
              </c:strCache>
            </c:strRef>
          </c:tx>
          <c:invertIfNegative val="0"/>
          <c:cat>
            <c:strRef>
              <c:f>'8.12'!$B$2:$D$2</c:f>
              <c:strCache>
                <c:ptCount val="3"/>
                <c:pt idx="0">
                  <c:v>Duben</c:v>
                </c:pt>
                <c:pt idx="1">
                  <c:v>Květen</c:v>
                </c:pt>
                <c:pt idx="2">
                  <c:v>Červen</c:v>
                </c:pt>
              </c:strCache>
            </c:strRef>
          </c:cat>
          <c:val>
            <c:numRef>
              <c:f>('8.12'!$B$20,'8.12'!$D$20,'8.12'!$F$20)</c:f>
              <c:numCache>
                <c:formatCode>#,##0.0</c:formatCode>
                <c:ptCount val="3"/>
                <c:pt idx="0">
                  <c:v>8904.1421214926722</c:v>
                </c:pt>
                <c:pt idx="1">
                  <c:v>8387.310435369116</c:v>
                </c:pt>
                <c:pt idx="2">
                  <c:v>9250.6791599552835</c:v>
                </c:pt>
              </c:numCache>
            </c:numRef>
          </c:val>
        </c:ser>
        <c:ser>
          <c:idx val="12"/>
          <c:order val="12"/>
          <c:tx>
            <c:strRef>
              <c:f>'8.12'!$A$21</c:f>
              <c:strCache>
                <c:ptCount val="1"/>
                <c:pt idx="0">
                  <c:v>Ostatní plyny</c:v>
                </c:pt>
              </c:strCache>
            </c:strRef>
          </c:tx>
          <c:invertIfNegative val="0"/>
          <c:cat>
            <c:strRef>
              <c:f>'8.12'!$B$2:$D$2</c:f>
              <c:strCache>
                <c:ptCount val="3"/>
                <c:pt idx="0">
                  <c:v>Duben</c:v>
                </c:pt>
                <c:pt idx="1">
                  <c:v>Květen</c:v>
                </c:pt>
                <c:pt idx="2">
                  <c:v>Červen</c:v>
                </c:pt>
              </c:strCache>
            </c:strRef>
          </c:cat>
          <c:val>
            <c:numRef>
              <c:f>('8.12'!$B$21,'8.12'!$D$21,'8.12'!$F$21)</c:f>
              <c:numCache>
                <c:formatCode>#,##0.0</c:formatCode>
                <c:ptCount val="3"/>
                <c:pt idx="0">
                  <c:v>26465.14</c:v>
                </c:pt>
                <c:pt idx="1">
                  <c:v>43150.909999999996</c:v>
                </c:pt>
                <c:pt idx="2">
                  <c:v>83386.12</c:v>
                </c:pt>
              </c:numCache>
            </c:numRef>
          </c:val>
        </c:ser>
        <c:ser>
          <c:idx val="13"/>
          <c:order val="13"/>
          <c:tx>
            <c:strRef>
              <c:f>'8.12'!$A$22</c:f>
              <c:strCache>
                <c:ptCount val="1"/>
                <c:pt idx="0">
                  <c:v>Ostatní</c:v>
                </c:pt>
              </c:strCache>
            </c:strRef>
          </c:tx>
          <c:invertIfNegative val="0"/>
          <c:cat>
            <c:strRef>
              <c:f>'8.12'!$B$2:$D$2</c:f>
              <c:strCache>
                <c:ptCount val="3"/>
                <c:pt idx="0">
                  <c:v>Duben</c:v>
                </c:pt>
                <c:pt idx="1">
                  <c:v>Květen</c:v>
                </c:pt>
                <c:pt idx="2">
                  <c:v>Červen</c:v>
                </c:pt>
              </c:strCache>
            </c:strRef>
          </c:cat>
          <c:val>
            <c:numRef>
              <c:f>('8.12'!$B$22,'8.12'!$D$22,'8.12'!$F$22)</c:f>
              <c:numCache>
                <c:formatCode>#,##0.0</c:formatCode>
                <c:ptCount val="3"/>
                <c:pt idx="0">
                  <c:v>0</c:v>
                </c:pt>
                <c:pt idx="1">
                  <c:v>0</c:v>
                </c:pt>
                <c:pt idx="2">
                  <c:v>0</c:v>
                </c:pt>
              </c:numCache>
            </c:numRef>
          </c:val>
        </c:ser>
        <c:ser>
          <c:idx val="14"/>
          <c:order val="14"/>
          <c:tx>
            <c:strRef>
              <c:f>'8.12'!$A$23</c:f>
              <c:strCache>
                <c:ptCount val="1"/>
                <c:pt idx="0">
                  <c:v>Topné oleje</c:v>
                </c:pt>
              </c:strCache>
            </c:strRef>
          </c:tx>
          <c:invertIfNegative val="0"/>
          <c:cat>
            <c:strRef>
              <c:f>'8.12'!$B$2:$D$2</c:f>
              <c:strCache>
                <c:ptCount val="3"/>
                <c:pt idx="0">
                  <c:v>Duben</c:v>
                </c:pt>
                <c:pt idx="1">
                  <c:v>Květen</c:v>
                </c:pt>
                <c:pt idx="2">
                  <c:v>Červen</c:v>
                </c:pt>
              </c:strCache>
            </c:strRef>
          </c:cat>
          <c:val>
            <c:numRef>
              <c:f>('8.12'!$B$23,'8.12'!$D$23,'8.12'!$F$23)</c:f>
              <c:numCache>
                <c:formatCode>#,##0.0</c:formatCode>
                <c:ptCount val="3"/>
                <c:pt idx="0">
                  <c:v>275.142</c:v>
                </c:pt>
                <c:pt idx="1">
                  <c:v>94.069000000000017</c:v>
                </c:pt>
                <c:pt idx="2">
                  <c:v>369.53800000000001</c:v>
                </c:pt>
              </c:numCache>
            </c:numRef>
          </c:val>
        </c:ser>
        <c:ser>
          <c:idx val="15"/>
          <c:order val="15"/>
          <c:tx>
            <c:strRef>
              <c:f>'8.12'!$A$24</c:f>
              <c:strCache>
                <c:ptCount val="1"/>
                <c:pt idx="0">
                  <c:v>Zemní plyn</c:v>
                </c:pt>
              </c:strCache>
            </c:strRef>
          </c:tx>
          <c:invertIfNegative val="0"/>
          <c:cat>
            <c:strRef>
              <c:f>'8.12'!$B$2:$D$2</c:f>
              <c:strCache>
                <c:ptCount val="3"/>
                <c:pt idx="0">
                  <c:v>Duben</c:v>
                </c:pt>
                <c:pt idx="1">
                  <c:v>Květen</c:v>
                </c:pt>
                <c:pt idx="2">
                  <c:v>Červen</c:v>
                </c:pt>
              </c:strCache>
            </c:strRef>
          </c:cat>
          <c:val>
            <c:numRef>
              <c:f>('8.12'!$B$24,'8.12'!$D$24,'8.12'!$F$24)</c:f>
              <c:numCache>
                <c:formatCode>#,##0.0</c:formatCode>
                <c:ptCount val="3"/>
                <c:pt idx="0">
                  <c:v>409845.62587850739</c:v>
                </c:pt>
                <c:pt idx="1">
                  <c:v>410346.81456463091</c:v>
                </c:pt>
                <c:pt idx="2">
                  <c:v>318547.0218400447</c:v>
                </c:pt>
              </c:numCache>
            </c:numRef>
          </c:val>
        </c:ser>
        <c:dLbls>
          <c:showLegendKey val="0"/>
          <c:showVal val="0"/>
          <c:showCatName val="0"/>
          <c:showSerName val="0"/>
          <c:showPercent val="0"/>
          <c:showBubbleSize val="0"/>
        </c:dLbls>
        <c:gapWidth val="150"/>
        <c:overlap val="100"/>
        <c:axId val="343693952"/>
        <c:axId val="343695744"/>
      </c:barChart>
      <c:catAx>
        <c:axId val="343693952"/>
        <c:scaling>
          <c:orientation val="minMax"/>
        </c:scaling>
        <c:delete val="0"/>
        <c:axPos val="b"/>
        <c:numFmt formatCode="General" sourceLinked="1"/>
        <c:majorTickMark val="none"/>
        <c:minorTickMark val="none"/>
        <c:tickLblPos val="nextTo"/>
        <c:txPr>
          <a:bodyPr/>
          <a:lstStyle/>
          <a:p>
            <a:pPr>
              <a:defRPr sz="900"/>
            </a:pPr>
            <a:endParaRPr lang="cs-CZ"/>
          </a:p>
        </c:txPr>
        <c:crossAx val="343695744"/>
        <c:crosses val="autoZero"/>
        <c:auto val="1"/>
        <c:lblAlgn val="ctr"/>
        <c:lblOffset val="100"/>
        <c:noMultiLvlLbl val="0"/>
      </c:catAx>
      <c:valAx>
        <c:axId val="343695744"/>
        <c:scaling>
          <c:orientation val="minMax"/>
          <c:max val="14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3693952"/>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'8.13'!$M$9:$M$24</c:f>
              <c:numCache>
                <c:formatCode>0.0%</c:formatCode>
                <c:ptCount val="16"/>
              </c:numCache>
            </c:numRef>
          </c:cat>
          <c:val>
            <c:numRef>
              <c:f>'8.13'!$M$9:$M$24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'8.13'!$M$26:$M$33</c:f>
              <c:numCache>
                <c:formatCode>#,##0.0</c:formatCode>
                <c:ptCount val="8"/>
              </c:numCache>
            </c:numRef>
          </c:cat>
          <c:val>
            <c:numRef>
              <c:f>'8.13'!$M$26:$M$33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'8.13'!$A$26</c:f>
              <c:strCache>
                <c:ptCount val="1"/>
                <c:pt idx="0">
                  <c:v>Průmysl</c:v>
                </c:pt>
              </c:strCache>
            </c:strRef>
          </c:tx>
          <c:invertIfNegative val="0"/>
          <c:cat>
            <c:strRef>
              <c:f>'8.13'!$B$2:$D$2</c:f>
              <c:strCache>
                <c:ptCount val="3"/>
                <c:pt idx="0">
                  <c:v>Duben</c:v>
                </c:pt>
                <c:pt idx="1">
                  <c:v>Květen</c:v>
                </c:pt>
                <c:pt idx="2">
                  <c:v>Červen</c:v>
                </c:pt>
              </c:strCache>
            </c:strRef>
          </c:cat>
          <c:val>
            <c:numRef>
              <c:f>('8.13'!$B$26,'8.13'!$D$26,'8.13'!$F$26)</c:f>
              <c:numCache>
                <c:formatCode>#,##0.0</c:formatCode>
                <c:ptCount val="3"/>
                <c:pt idx="0">
                  <c:v>245034.94699999999</c:v>
                </c:pt>
                <c:pt idx="1">
                  <c:v>241294.149</c:v>
                </c:pt>
                <c:pt idx="2">
                  <c:v>190132.87899999999</c:v>
                </c:pt>
              </c:numCache>
            </c:numRef>
          </c:val>
        </c:ser>
        <c:ser>
          <c:idx val="1"/>
          <c:order val="1"/>
          <c:tx>
            <c:strRef>
              <c:f>'8.13'!$A$27</c:f>
              <c:strCache>
                <c:ptCount val="1"/>
                <c:pt idx="0">
                  <c:v>Energetika</c:v>
                </c:pt>
              </c:strCache>
            </c:strRef>
          </c:tx>
          <c:invertIfNegative val="0"/>
          <c:cat>
            <c:strRef>
              <c:f>'8.13'!$B$2:$D$2</c:f>
              <c:strCache>
                <c:ptCount val="3"/>
                <c:pt idx="0">
                  <c:v>Duben</c:v>
                </c:pt>
                <c:pt idx="1">
                  <c:v>Květen</c:v>
                </c:pt>
                <c:pt idx="2">
                  <c:v>Červen</c:v>
                </c:pt>
              </c:strCache>
            </c:strRef>
          </c:cat>
          <c:val>
            <c:numRef>
              <c:f>('8.13'!$B$27,'8.13'!$D$27,'8.13'!$F$27)</c:f>
              <c:numCache>
                <c:formatCode>#,##0.0</c:formatCode>
                <c:ptCount val="3"/>
                <c:pt idx="0">
                  <c:v>20846.580000000002</c:v>
                </c:pt>
                <c:pt idx="1">
                  <c:v>17326.25</c:v>
                </c:pt>
                <c:pt idx="2">
                  <c:v>24704.340000000004</c:v>
                </c:pt>
              </c:numCache>
            </c:numRef>
          </c:val>
        </c:ser>
        <c:ser>
          <c:idx val="2"/>
          <c:order val="2"/>
          <c:tx>
            <c:strRef>
              <c:f>'8.13'!$A$28</c:f>
              <c:strCache>
                <c:ptCount val="1"/>
                <c:pt idx="0">
                  <c:v>Doprava</c:v>
                </c:pt>
              </c:strCache>
            </c:strRef>
          </c:tx>
          <c:invertIfNegative val="0"/>
          <c:cat>
            <c:strRef>
              <c:f>'8.13'!$B$2:$D$2</c:f>
              <c:strCache>
                <c:ptCount val="3"/>
                <c:pt idx="0">
                  <c:v>Duben</c:v>
                </c:pt>
                <c:pt idx="1">
                  <c:v>Květen</c:v>
                </c:pt>
                <c:pt idx="2">
                  <c:v>Červen</c:v>
                </c:pt>
              </c:strCache>
            </c:strRef>
          </c:cat>
          <c:val>
            <c:numRef>
              <c:f>('8.13'!$B$28,'8.13'!$D$28,'8.13'!$F$28)</c:f>
              <c:numCache>
                <c:formatCode>#,##0.0</c:formatCode>
                <c:ptCount val="3"/>
                <c:pt idx="0">
                  <c:v>3652.39</c:v>
                </c:pt>
                <c:pt idx="1">
                  <c:v>2460.8200000000002</c:v>
                </c:pt>
                <c:pt idx="2">
                  <c:v>2068.9</c:v>
                </c:pt>
              </c:numCache>
            </c:numRef>
          </c:val>
        </c:ser>
        <c:ser>
          <c:idx val="3"/>
          <c:order val="3"/>
          <c:tx>
            <c:strRef>
              <c:f>'8.13'!$A$29</c:f>
              <c:strCache>
                <c:ptCount val="1"/>
                <c:pt idx="0">
                  <c:v>Stavebnictví</c:v>
                </c:pt>
              </c:strCache>
            </c:strRef>
          </c:tx>
          <c:invertIfNegative val="0"/>
          <c:cat>
            <c:strRef>
              <c:f>'8.13'!$B$2:$D$2</c:f>
              <c:strCache>
                <c:ptCount val="3"/>
                <c:pt idx="0">
                  <c:v>Duben</c:v>
                </c:pt>
                <c:pt idx="1">
                  <c:v>Květen</c:v>
                </c:pt>
                <c:pt idx="2">
                  <c:v>Červen</c:v>
                </c:pt>
              </c:strCache>
            </c:strRef>
          </c:cat>
          <c:val>
            <c:numRef>
              <c:f>('8.13'!$B$29,'8.13'!$D$29,'8.13'!$F$29)</c:f>
              <c:numCache>
                <c:formatCode>#,##0.0</c:formatCode>
                <c:ptCount val="3"/>
                <c:pt idx="0">
                  <c:v>22.804000000000002</c:v>
                </c:pt>
                <c:pt idx="1">
                  <c:v>2.9489999999999998</c:v>
                </c:pt>
                <c:pt idx="2">
                  <c:v>3.9750000000000001</c:v>
                </c:pt>
              </c:numCache>
            </c:numRef>
          </c:val>
        </c:ser>
        <c:ser>
          <c:idx val="4"/>
          <c:order val="4"/>
          <c:tx>
            <c:strRef>
              <c:f>'8.13'!$A$30</c:f>
              <c:strCache>
                <c:ptCount val="1"/>
                <c:pt idx="0">
                  <c:v>Zemědělství a lesnictví</c:v>
                </c:pt>
              </c:strCache>
            </c:strRef>
          </c:tx>
          <c:invertIfNegative val="0"/>
          <c:cat>
            <c:strRef>
              <c:f>'8.13'!$B$2:$D$2</c:f>
              <c:strCache>
                <c:ptCount val="3"/>
                <c:pt idx="0">
                  <c:v>Duben</c:v>
                </c:pt>
                <c:pt idx="1">
                  <c:v>Květen</c:v>
                </c:pt>
                <c:pt idx="2">
                  <c:v>Červen</c:v>
                </c:pt>
              </c:strCache>
            </c:strRef>
          </c:cat>
          <c:val>
            <c:numRef>
              <c:f>('8.13'!$B$30,'8.13'!$D$30,'8.13'!$F$30)</c:f>
              <c:numCache>
                <c:formatCode>#,##0.0</c:formatCode>
                <c:ptCount val="3"/>
                <c:pt idx="0">
                  <c:v>1997.4</c:v>
                </c:pt>
                <c:pt idx="1">
                  <c:v>1769.6</c:v>
                </c:pt>
                <c:pt idx="2">
                  <c:v>1273.2</c:v>
                </c:pt>
              </c:numCache>
            </c:numRef>
          </c:val>
        </c:ser>
        <c:ser>
          <c:idx val="5"/>
          <c:order val="5"/>
          <c:tx>
            <c:strRef>
              <c:f>'8.13'!$A$31</c:f>
              <c:strCache>
                <c:ptCount val="1"/>
                <c:pt idx="0">
                  <c:v>Domácnosti</c:v>
                </c:pt>
              </c:strCache>
            </c:strRef>
          </c:tx>
          <c:invertIfNegative val="0"/>
          <c:cat>
            <c:strRef>
              <c:f>'8.13'!$B$2:$D$2</c:f>
              <c:strCache>
                <c:ptCount val="3"/>
                <c:pt idx="0">
                  <c:v>Duben</c:v>
                </c:pt>
                <c:pt idx="1">
                  <c:v>Květen</c:v>
                </c:pt>
                <c:pt idx="2">
                  <c:v>Červen</c:v>
                </c:pt>
              </c:strCache>
            </c:strRef>
          </c:cat>
          <c:val>
            <c:numRef>
              <c:f>('8.13'!$B$31,'8.13'!$D$31,'8.13'!$F$31)</c:f>
              <c:numCache>
                <c:formatCode>#,##0.0</c:formatCode>
                <c:ptCount val="3"/>
                <c:pt idx="0">
                  <c:v>59229.184000000008</c:v>
                </c:pt>
                <c:pt idx="1">
                  <c:v>29351.806</c:v>
                </c:pt>
                <c:pt idx="2">
                  <c:v>22916.985999999997</c:v>
                </c:pt>
              </c:numCache>
            </c:numRef>
          </c:val>
        </c:ser>
        <c:ser>
          <c:idx val="6"/>
          <c:order val="6"/>
          <c:tx>
            <c:strRef>
              <c:f>'8.13'!$A$32</c:f>
              <c:strCache>
                <c:ptCount val="1"/>
                <c:pt idx="0">
                  <c:v>Obchod, služby, školství, zdravotnictví</c:v>
                </c:pt>
              </c:strCache>
            </c:strRef>
          </c:tx>
          <c:invertIfNegative val="0"/>
          <c:cat>
            <c:strRef>
              <c:f>'8.13'!$B$2:$D$2</c:f>
              <c:strCache>
                <c:ptCount val="3"/>
                <c:pt idx="0">
                  <c:v>Duben</c:v>
                </c:pt>
                <c:pt idx="1">
                  <c:v>Květen</c:v>
                </c:pt>
                <c:pt idx="2">
                  <c:v>Červen</c:v>
                </c:pt>
              </c:strCache>
            </c:strRef>
          </c:cat>
          <c:val>
            <c:numRef>
              <c:f>('8.13'!$B$32,'8.13'!$D$32,'8.13'!$F$32)</c:f>
              <c:numCache>
                <c:formatCode>#,##0.0</c:formatCode>
                <c:ptCount val="3"/>
                <c:pt idx="0">
                  <c:v>23985.214000000004</c:v>
                </c:pt>
                <c:pt idx="1">
                  <c:v>11439.991</c:v>
                </c:pt>
                <c:pt idx="2">
                  <c:v>9234.2249999999985</c:v>
                </c:pt>
              </c:numCache>
            </c:numRef>
          </c:val>
        </c:ser>
        <c:ser>
          <c:idx val="7"/>
          <c:order val="7"/>
          <c:tx>
            <c:strRef>
              <c:f>'8.13'!$A$33</c:f>
              <c:strCache>
                <c:ptCount val="1"/>
                <c:pt idx="0">
                  <c:v>Ostatní</c:v>
                </c:pt>
              </c:strCache>
            </c:strRef>
          </c:tx>
          <c:invertIfNegative val="0"/>
          <c:cat>
            <c:strRef>
              <c:f>'8.13'!$B$2:$D$2</c:f>
              <c:strCache>
                <c:ptCount val="3"/>
                <c:pt idx="0">
                  <c:v>Duben</c:v>
                </c:pt>
                <c:pt idx="1">
                  <c:v>Květen</c:v>
                </c:pt>
                <c:pt idx="2">
                  <c:v>Červen</c:v>
                </c:pt>
              </c:strCache>
            </c:strRef>
          </c:cat>
          <c:val>
            <c:numRef>
              <c:f>('8.13'!$B$33,'8.13'!$D$33,'8.13'!$F$33)</c:f>
              <c:numCache>
                <c:formatCode>#,##0.0</c:formatCode>
                <c:ptCount val="3"/>
                <c:pt idx="0">
                  <c:v>2600.88</c:v>
                </c:pt>
                <c:pt idx="1">
                  <c:v>907.93200000000002</c:v>
                </c:pt>
                <c:pt idx="2">
                  <c:v>741.1</c:v>
                </c:pt>
              </c:numCache>
            </c:numRef>
          </c:val>
        </c:ser>
        <c:dLbls>
          <c:showLegendKey val="0"/>
          <c:showVal val="0"/>
          <c:showCatName val="0"/>
          <c:showSerName val="0"/>
          <c:showPercent val="0"/>
          <c:showBubbleSize val="0"/>
        </c:dLbls>
        <c:gapWidth val="150"/>
        <c:overlap val="100"/>
        <c:axId val="344618880"/>
        <c:axId val="344620416"/>
      </c:barChart>
      <c:catAx>
        <c:axId val="344618880"/>
        <c:scaling>
          <c:orientation val="minMax"/>
        </c:scaling>
        <c:delete val="0"/>
        <c:axPos val="b"/>
        <c:numFmt formatCode="General" sourceLinked="1"/>
        <c:majorTickMark val="none"/>
        <c:minorTickMark val="none"/>
        <c:tickLblPos val="nextTo"/>
        <c:txPr>
          <a:bodyPr/>
          <a:lstStyle/>
          <a:p>
            <a:pPr>
              <a:defRPr sz="900"/>
            </a:pPr>
            <a:endParaRPr lang="cs-CZ"/>
          </a:p>
        </c:txPr>
        <c:crossAx val="344620416"/>
        <c:crosses val="autoZero"/>
        <c:auto val="1"/>
        <c:lblAlgn val="ctr"/>
        <c:lblOffset val="100"/>
        <c:noMultiLvlLbl val="0"/>
      </c:catAx>
      <c:valAx>
        <c:axId val="344620416"/>
        <c:scaling>
          <c:orientation val="minMax"/>
          <c:max val="10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4618880"/>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'8.13'!$G$38</c:f>
              <c:strCache>
                <c:ptCount val="1"/>
                <c:pt idx="0">
                  <c:v>dodávkách ČR</c:v>
                </c:pt>
              </c:strCache>
            </c:strRef>
          </c:tx>
          <c:invertIfNegative val="0"/>
          <c:val>
            <c:numRef>
              <c:f>'8.13'!$H$38</c:f>
              <c:numCache>
                <c:formatCode>0.0%</c:formatCode>
                <c:ptCount val="1"/>
                <c:pt idx="0">
                  <c:v>0.16266841266363305</c:v>
                </c:pt>
              </c:numCache>
            </c:numRef>
          </c:val>
        </c:ser>
        <c:ser>
          <c:idx val="1"/>
          <c:order val="1"/>
          <c:tx>
            <c:strRef>
              <c:f>'8.13'!$G$37</c:f>
              <c:strCache>
                <c:ptCount val="1"/>
                <c:pt idx="0">
                  <c:v>výrobě</c:v>
                </c:pt>
              </c:strCache>
            </c:strRef>
          </c:tx>
          <c:invertIfNegative val="0"/>
          <c:val>
            <c:numRef>
              <c:f>'8.13'!$H$37</c:f>
              <c:numCache>
                <c:formatCode>0.0%</c:formatCode>
                <c:ptCount val="1"/>
                <c:pt idx="0">
                  <c:v>0.19268825932403141</c:v>
                </c:pt>
              </c:numCache>
            </c:numRef>
          </c:val>
        </c:ser>
        <c:ser>
          <c:idx val="0"/>
          <c:order val="2"/>
          <c:tx>
            <c:strRef>
              <c:f>'8.13'!$G$36</c:f>
              <c:strCache>
                <c:ptCount val="1"/>
                <c:pt idx="0">
                  <c:v>instalovaném výkonu</c:v>
                </c:pt>
              </c:strCache>
            </c:strRef>
          </c:tx>
          <c:invertIfNegative val="0"/>
          <c:val>
            <c:numRef>
              <c:f>'8.13'!$H$36</c:f>
              <c:numCache>
                <c:formatCode>0.0%</c:formatCode>
                <c:ptCount val="1"/>
                <c:pt idx="0">
                  <c:v>0.24612548318019725</c:v>
                </c:pt>
              </c:numCache>
            </c:numRef>
          </c:val>
        </c:ser>
        <c:dLbls>
          <c:showLegendKey val="0"/>
          <c:showVal val="0"/>
          <c:showCatName val="0"/>
          <c:showSerName val="0"/>
          <c:showPercent val="0"/>
          <c:showBubbleSize val="0"/>
        </c:dLbls>
        <c:gapWidth val="150"/>
        <c:axId val="344666880"/>
        <c:axId val="344668416"/>
      </c:barChart>
      <c:catAx>
        <c:axId val="344666880"/>
        <c:scaling>
          <c:orientation val="minMax"/>
        </c:scaling>
        <c:delete val="1"/>
        <c:axPos val="l"/>
        <c:numFmt formatCode="0.0%" sourceLinked="1"/>
        <c:majorTickMark val="none"/>
        <c:minorTickMark val="none"/>
        <c:tickLblPos val="nextTo"/>
        <c:crossAx val="344668416"/>
        <c:crosses val="autoZero"/>
        <c:auto val="1"/>
        <c:lblAlgn val="ctr"/>
        <c:lblOffset val="100"/>
        <c:noMultiLvlLbl val="0"/>
      </c:catAx>
      <c:valAx>
        <c:axId val="3446684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4466688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'8.13'!$A$9</c:f>
              <c:strCache>
                <c:ptCount val="1"/>
                <c:pt idx="0">
                  <c:v>Biomasa</c:v>
                </c:pt>
              </c:strCache>
            </c:strRef>
          </c:tx>
          <c:invertIfNegative val="0"/>
          <c:cat>
            <c:strRef>
              <c:f>'8.13'!$B$2:$D$2</c:f>
              <c:strCache>
                <c:ptCount val="3"/>
                <c:pt idx="0">
                  <c:v>Duben</c:v>
                </c:pt>
                <c:pt idx="1">
                  <c:v>Květen</c:v>
                </c:pt>
                <c:pt idx="2">
                  <c:v>Červen</c:v>
                </c:pt>
              </c:strCache>
            </c:strRef>
          </c:cat>
          <c:val>
            <c:numRef>
              <c:f>('8.13'!$B$9,'8.13'!$D$9,'8.13'!$F$9)</c:f>
              <c:numCache>
                <c:formatCode>#,##0.0</c:formatCode>
                <c:ptCount val="3"/>
                <c:pt idx="0">
                  <c:v>78727.45</c:v>
                </c:pt>
                <c:pt idx="1">
                  <c:v>73034.440000000017</c:v>
                </c:pt>
                <c:pt idx="2">
                  <c:v>67660.710000000006</c:v>
                </c:pt>
              </c:numCache>
            </c:numRef>
          </c:val>
        </c:ser>
        <c:ser>
          <c:idx val="1"/>
          <c:order val="1"/>
          <c:tx>
            <c:strRef>
              <c:f>'8.13'!$A$10</c:f>
              <c:strCache>
                <c:ptCount val="1"/>
                <c:pt idx="0">
                  <c:v>Bioplyn</c:v>
                </c:pt>
              </c:strCache>
            </c:strRef>
          </c:tx>
          <c:invertIfNegative val="0"/>
          <c:cat>
            <c:strRef>
              <c:f>'8.13'!$B$2:$D$2</c:f>
              <c:strCache>
                <c:ptCount val="3"/>
                <c:pt idx="0">
                  <c:v>Duben</c:v>
                </c:pt>
                <c:pt idx="1">
                  <c:v>Květen</c:v>
                </c:pt>
                <c:pt idx="2">
                  <c:v>Červen</c:v>
                </c:pt>
              </c:strCache>
            </c:strRef>
          </c:cat>
          <c:val>
            <c:numRef>
              <c:f>('8.13'!$B$10,'8.13'!$D$10,'8.13'!$F$10)</c:f>
              <c:numCache>
                <c:formatCode>#,##0.0</c:formatCode>
                <c:ptCount val="3"/>
                <c:pt idx="0">
                  <c:v>1746.2</c:v>
                </c:pt>
                <c:pt idx="1">
                  <c:v>1691.05</c:v>
                </c:pt>
                <c:pt idx="2">
                  <c:v>1258.01</c:v>
                </c:pt>
              </c:numCache>
            </c:numRef>
          </c:val>
        </c:ser>
        <c:ser>
          <c:idx val="2"/>
          <c:order val="2"/>
          <c:tx>
            <c:strRef>
              <c:f>'8.13'!$A$11</c:f>
              <c:strCache>
                <c:ptCount val="1"/>
                <c:pt idx="0">
                  <c:v>Černé uhlí</c:v>
                </c:pt>
              </c:strCache>
            </c:strRef>
          </c:tx>
          <c:invertIfNegative val="0"/>
          <c:cat>
            <c:strRef>
              <c:f>'8.13'!$B$2:$D$2</c:f>
              <c:strCache>
                <c:ptCount val="3"/>
                <c:pt idx="0">
                  <c:v>Duben</c:v>
                </c:pt>
                <c:pt idx="1">
                  <c:v>Květen</c:v>
                </c:pt>
                <c:pt idx="2">
                  <c:v>Červen</c:v>
                </c:pt>
              </c:strCache>
            </c:strRef>
          </c:cat>
          <c:val>
            <c:numRef>
              <c:f>('8.13'!$B$11,'8.13'!$D$11,'8.13'!$F$11)</c:f>
              <c:numCache>
                <c:formatCode>#,##0.0</c:formatCode>
                <c:ptCount val="3"/>
                <c:pt idx="0">
                  <c:v>0</c:v>
                </c:pt>
                <c:pt idx="1">
                  <c:v>0</c:v>
                </c:pt>
                <c:pt idx="2">
                  <c:v>0</c:v>
                </c:pt>
              </c:numCache>
            </c:numRef>
          </c:val>
        </c:ser>
        <c:ser>
          <c:idx val="3"/>
          <c:order val="3"/>
          <c:tx>
            <c:strRef>
              <c:f>'8.13'!$A$12</c:f>
              <c:strCache>
                <c:ptCount val="1"/>
                <c:pt idx="0">
                  <c:v>Elektrická energie</c:v>
                </c:pt>
              </c:strCache>
            </c:strRef>
          </c:tx>
          <c:invertIfNegative val="0"/>
          <c:cat>
            <c:strRef>
              <c:f>'8.13'!$B$2:$D$2</c:f>
              <c:strCache>
                <c:ptCount val="3"/>
                <c:pt idx="0">
                  <c:v>Duben</c:v>
                </c:pt>
                <c:pt idx="1">
                  <c:v>Květen</c:v>
                </c:pt>
                <c:pt idx="2">
                  <c:v>Červen</c:v>
                </c:pt>
              </c:strCache>
            </c:strRef>
          </c:cat>
          <c:val>
            <c:numRef>
              <c:f>('8.13'!$B$12,'8.13'!$D$12,'8.13'!$F$12)</c:f>
              <c:numCache>
                <c:formatCode>#,##0.0</c:formatCode>
                <c:ptCount val="3"/>
                <c:pt idx="0">
                  <c:v>0</c:v>
                </c:pt>
                <c:pt idx="1">
                  <c:v>0</c:v>
                </c:pt>
                <c:pt idx="2">
                  <c:v>0</c:v>
                </c:pt>
              </c:numCache>
            </c:numRef>
          </c:val>
        </c:ser>
        <c:ser>
          <c:idx val="4"/>
          <c:order val="4"/>
          <c:tx>
            <c:strRef>
              <c:f>'8.13'!$A$13</c:f>
              <c:strCache>
                <c:ptCount val="1"/>
                <c:pt idx="0">
                  <c:v>Energie prostředí (tepelné čerpadlo)</c:v>
                </c:pt>
              </c:strCache>
            </c:strRef>
          </c:tx>
          <c:invertIfNegative val="0"/>
          <c:cat>
            <c:strRef>
              <c:f>'8.13'!$B$2:$D$2</c:f>
              <c:strCache>
                <c:ptCount val="3"/>
                <c:pt idx="0">
                  <c:v>Duben</c:v>
                </c:pt>
                <c:pt idx="1">
                  <c:v>Květen</c:v>
                </c:pt>
                <c:pt idx="2">
                  <c:v>Červen</c:v>
                </c:pt>
              </c:strCache>
            </c:strRef>
          </c:cat>
          <c:val>
            <c:numRef>
              <c:f>('8.13'!$B$13,'8.13'!$D$13,'8.13'!$F$13)</c:f>
              <c:numCache>
                <c:formatCode>#,##0.0</c:formatCode>
                <c:ptCount val="3"/>
                <c:pt idx="0">
                  <c:v>318.66999999999996</c:v>
                </c:pt>
                <c:pt idx="1">
                  <c:v>218.54999999999998</c:v>
                </c:pt>
                <c:pt idx="2">
                  <c:v>192.17999999999998</c:v>
                </c:pt>
              </c:numCache>
            </c:numRef>
          </c:val>
        </c:ser>
        <c:ser>
          <c:idx val="5"/>
          <c:order val="5"/>
          <c:tx>
            <c:strRef>
              <c:f>'8.13'!$A$14</c:f>
              <c:strCache>
                <c:ptCount val="1"/>
                <c:pt idx="0">
                  <c:v>Energie Slunce (solární kolektor)</c:v>
                </c:pt>
              </c:strCache>
            </c:strRef>
          </c:tx>
          <c:invertIfNegative val="0"/>
          <c:cat>
            <c:strRef>
              <c:f>'8.13'!$B$2:$D$2</c:f>
              <c:strCache>
                <c:ptCount val="3"/>
                <c:pt idx="0">
                  <c:v>Duben</c:v>
                </c:pt>
                <c:pt idx="1">
                  <c:v>Květen</c:v>
                </c:pt>
                <c:pt idx="2">
                  <c:v>Červen</c:v>
                </c:pt>
              </c:strCache>
            </c:strRef>
          </c:cat>
          <c:val>
            <c:numRef>
              <c:f>('8.13'!$B$14,'8.13'!$D$14,'8.13'!$F$14)</c:f>
              <c:numCache>
                <c:formatCode>#,##0.0</c:formatCode>
                <c:ptCount val="3"/>
                <c:pt idx="0">
                  <c:v>11.25</c:v>
                </c:pt>
                <c:pt idx="1">
                  <c:v>12.51</c:v>
                </c:pt>
                <c:pt idx="2">
                  <c:v>11.01</c:v>
                </c:pt>
              </c:numCache>
            </c:numRef>
          </c:val>
        </c:ser>
        <c:ser>
          <c:idx val="6"/>
          <c:order val="6"/>
          <c:tx>
            <c:strRef>
              <c:f>'8.13'!$A$15</c:f>
              <c:strCache>
                <c:ptCount val="1"/>
                <c:pt idx="0">
                  <c:v>Hnědé uhlí</c:v>
                </c:pt>
              </c:strCache>
            </c:strRef>
          </c:tx>
          <c:invertIfNegative val="0"/>
          <c:cat>
            <c:strRef>
              <c:f>'8.13'!$B$2:$D$2</c:f>
              <c:strCache>
                <c:ptCount val="3"/>
                <c:pt idx="0">
                  <c:v>Duben</c:v>
                </c:pt>
                <c:pt idx="1">
                  <c:v>Květen</c:v>
                </c:pt>
                <c:pt idx="2">
                  <c:v>Červen</c:v>
                </c:pt>
              </c:strCache>
            </c:strRef>
          </c:cat>
          <c:val>
            <c:numRef>
              <c:f>('8.13'!$B$15,'8.13'!$D$15,'8.13'!$F$15)</c:f>
              <c:numCache>
                <c:formatCode>#,##0.0</c:formatCode>
                <c:ptCount val="3"/>
                <c:pt idx="0">
                  <c:v>706467.50000000012</c:v>
                </c:pt>
                <c:pt idx="1">
                  <c:v>483550.06999999995</c:v>
                </c:pt>
                <c:pt idx="2">
                  <c:v>365011.83999999997</c:v>
                </c:pt>
              </c:numCache>
            </c:numRef>
          </c:val>
        </c:ser>
        <c:ser>
          <c:idx val="7"/>
          <c:order val="7"/>
          <c:tx>
            <c:strRef>
              <c:f>'8.13'!$A$16</c:f>
              <c:strCache>
                <c:ptCount val="1"/>
                <c:pt idx="0">
                  <c:v>Jaderné palivo</c:v>
                </c:pt>
              </c:strCache>
            </c:strRef>
          </c:tx>
          <c:invertIfNegative val="0"/>
          <c:cat>
            <c:strRef>
              <c:f>'8.13'!$B$2:$D$2</c:f>
              <c:strCache>
                <c:ptCount val="3"/>
                <c:pt idx="0">
                  <c:v>Duben</c:v>
                </c:pt>
                <c:pt idx="1">
                  <c:v>Květen</c:v>
                </c:pt>
                <c:pt idx="2">
                  <c:v>Červen</c:v>
                </c:pt>
              </c:strCache>
            </c:strRef>
          </c:cat>
          <c:val>
            <c:numRef>
              <c:f>('8.13'!$B$16,'8.13'!$D$16,'8.13'!$F$16)</c:f>
              <c:numCache>
                <c:formatCode>#,##0.0</c:formatCode>
                <c:ptCount val="3"/>
                <c:pt idx="0">
                  <c:v>0</c:v>
                </c:pt>
                <c:pt idx="1">
                  <c:v>0</c:v>
                </c:pt>
                <c:pt idx="2">
                  <c:v>0</c:v>
                </c:pt>
              </c:numCache>
            </c:numRef>
          </c:val>
        </c:ser>
        <c:ser>
          <c:idx val="8"/>
          <c:order val="8"/>
          <c:tx>
            <c:strRef>
              <c:f>'8.13'!$A$17</c:f>
              <c:strCache>
                <c:ptCount val="1"/>
                <c:pt idx="0">
                  <c:v>Koks</c:v>
                </c:pt>
              </c:strCache>
            </c:strRef>
          </c:tx>
          <c:invertIfNegative val="0"/>
          <c:cat>
            <c:strRef>
              <c:f>'8.13'!$B$2:$D$2</c:f>
              <c:strCache>
                <c:ptCount val="3"/>
                <c:pt idx="0">
                  <c:v>Duben</c:v>
                </c:pt>
                <c:pt idx="1">
                  <c:v>Květen</c:v>
                </c:pt>
                <c:pt idx="2">
                  <c:v>Červen</c:v>
                </c:pt>
              </c:strCache>
            </c:strRef>
          </c:cat>
          <c:val>
            <c:numRef>
              <c:f>('8.13'!$B$17,'8.13'!$D$17,'8.13'!$F$17)</c:f>
              <c:numCache>
                <c:formatCode>#,##0.0</c:formatCode>
                <c:ptCount val="3"/>
                <c:pt idx="0">
                  <c:v>0</c:v>
                </c:pt>
                <c:pt idx="1">
                  <c:v>0</c:v>
                </c:pt>
                <c:pt idx="2">
                  <c:v>0</c:v>
                </c:pt>
              </c:numCache>
            </c:numRef>
          </c:val>
        </c:ser>
        <c:ser>
          <c:idx val="9"/>
          <c:order val="9"/>
          <c:tx>
            <c:strRef>
              <c:f>'8.13'!$A$18</c:f>
              <c:strCache>
                <c:ptCount val="1"/>
                <c:pt idx="0">
                  <c:v>Odpadní teplo</c:v>
                </c:pt>
              </c:strCache>
            </c:strRef>
          </c:tx>
          <c:invertIfNegative val="0"/>
          <c:cat>
            <c:strRef>
              <c:f>'8.13'!$B$2:$D$2</c:f>
              <c:strCache>
                <c:ptCount val="3"/>
                <c:pt idx="0">
                  <c:v>Duben</c:v>
                </c:pt>
                <c:pt idx="1">
                  <c:v>Květen</c:v>
                </c:pt>
                <c:pt idx="2">
                  <c:v>Červen</c:v>
                </c:pt>
              </c:strCache>
            </c:strRef>
          </c:cat>
          <c:val>
            <c:numRef>
              <c:f>('8.13'!$B$18,'8.13'!$D$18,'8.13'!$F$18)</c:f>
              <c:numCache>
                <c:formatCode>#,##0.0</c:formatCode>
                <c:ptCount val="3"/>
                <c:pt idx="0">
                  <c:v>309</c:v>
                </c:pt>
                <c:pt idx="1">
                  <c:v>101</c:v>
                </c:pt>
                <c:pt idx="2">
                  <c:v>94</c:v>
                </c:pt>
              </c:numCache>
            </c:numRef>
          </c:val>
        </c:ser>
        <c:ser>
          <c:idx val="10"/>
          <c:order val="10"/>
          <c:tx>
            <c:strRef>
              <c:f>'8.13'!$A$19</c:f>
              <c:strCache>
                <c:ptCount val="1"/>
                <c:pt idx="0">
                  <c:v>Ostatní kapalná paliva</c:v>
                </c:pt>
              </c:strCache>
            </c:strRef>
          </c:tx>
          <c:invertIfNegative val="0"/>
          <c:cat>
            <c:strRef>
              <c:f>'8.13'!$B$2:$D$2</c:f>
              <c:strCache>
                <c:ptCount val="3"/>
                <c:pt idx="0">
                  <c:v>Duben</c:v>
                </c:pt>
                <c:pt idx="1">
                  <c:v>Květen</c:v>
                </c:pt>
                <c:pt idx="2">
                  <c:v>Červen</c:v>
                </c:pt>
              </c:strCache>
            </c:strRef>
          </c:cat>
          <c:val>
            <c:numRef>
              <c:f>('8.13'!$B$19,'8.13'!$D$19,'8.13'!$F$19)</c:f>
              <c:numCache>
                <c:formatCode>#,##0.0</c:formatCode>
                <c:ptCount val="3"/>
                <c:pt idx="0">
                  <c:v>0</c:v>
                </c:pt>
                <c:pt idx="1">
                  <c:v>0</c:v>
                </c:pt>
                <c:pt idx="2">
                  <c:v>0</c:v>
                </c:pt>
              </c:numCache>
            </c:numRef>
          </c:val>
        </c:ser>
        <c:ser>
          <c:idx val="11"/>
          <c:order val="11"/>
          <c:tx>
            <c:strRef>
              <c:f>'8.13'!$A$20</c:f>
              <c:strCache>
                <c:ptCount val="1"/>
                <c:pt idx="0">
                  <c:v>Ostatní pevná paliva</c:v>
                </c:pt>
              </c:strCache>
            </c:strRef>
          </c:tx>
          <c:invertIfNegative val="0"/>
          <c:cat>
            <c:strRef>
              <c:f>'8.13'!$B$2:$D$2</c:f>
              <c:strCache>
                <c:ptCount val="3"/>
                <c:pt idx="0">
                  <c:v>Duben</c:v>
                </c:pt>
                <c:pt idx="1">
                  <c:v>Květen</c:v>
                </c:pt>
                <c:pt idx="2">
                  <c:v>Červen</c:v>
                </c:pt>
              </c:strCache>
            </c:strRef>
          </c:cat>
          <c:val>
            <c:numRef>
              <c:f>('8.13'!$B$20,'8.13'!$D$20,'8.13'!$F$20)</c:f>
              <c:numCache>
                <c:formatCode>#,##0.0</c:formatCode>
                <c:ptCount val="3"/>
                <c:pt idx="0">
                  <c:v>1923.15</c:v>
                </c:pt>
                <c:pt idx="1">
                  <c:v>2826.44</c:v>
                </c:pt>
                <c:pt idx="2">
                  <c:v>1828.06</c:v>
                </c:pt>
              </c:numCache>
            </c:numRef>
          </c:val>
        </c:ser>
        <c:ser>
          <c:idx val="12"/>
          <c:order val="12"/>
          <c:tx>
            <c:strRef>
              <c:f>'8.13'!$A$21</c:f>
              <c:strCache>
                <c:ptCount val="1"/>
                <c:pt idx="0">
                  <c:v>Ostatní plyny</c:v>
                </c:pt>
              </c:strCache>
            </c:strRef>
          </c:tx>
          <c:invertIfNegative val="0"/>
          <c:cat>
            <c:strRef>
              <c:f>'8.13'!$B$2:$D$2</c:f>
              <c:strCache>
                <c:ptCount val="3"/>
                <c:pt idx="0">
                  <c:v>Duben</c:v>
                </c:pt>
                <c:pt idx="1">
                  <c:v>Květen</c:v>
                </c:pt>
                <c:pt idx="2">
                  <c:v>Červen</c:v>
                </c:pt>
              </c:strCache>
            </c:strRef>
          </c:cat>
          <c:val>
            <c:numRef>
              <c:f>('8.13'!$B$21,'8.13'!$D$21,'8.13'!$F$21)</c:f>
              <c:numCache>
                <c:formatCode>#,##0.0</c:formatCode>
                <c:ptCount val="3"/>
                <c:pt idx="0">
                  <c:v>7569</c:v>
                </c:pt>
                <c:pt idx="1">
                  <c:v>25684</c:v>
                </c:pt>
                <c:pt idx="2">
                  <c:v>13265</c:v>
                </c:pt>
              </c:numCache>
            </c:numRef>
          </c:val>
        </c:ser>
        <c:ser>
          <c:idx val="13"/>
          <c:order val="13"/>
          <c:tx>
            <c:strRef>
              <c:f>'8.13'!$A$22</c:f>
              <c:strCache>
                <c:ptCount val="1"/>
                <c:pt idx="0">
                  <c:v>Ostatní</c:v>
                </c:pt>
              </c:strCache>
            </c:strRef>
          </c:tx>
          <c:invertIfNegative val="0"/>
          <c:cat>
            <c:strRef>
              <c:f>'8.13'!$B$2:$D$2</c:f>
              <c:strCache>
                <c:ptCount val="3"/>
                <c:pt idx="0">
                  <c:v>Duben</c:v>
                </c:pt>
                <c:pt idx="1">
                  <c:v>Květen</c:v>
                </c:pt>
                <c:pt idx="2">
                  <c:v>Červen</c:v>
                </c:pt>
              </c:strCache>
            </c:strRef>
          </c:cat>
          <c:val>
            <c:numRef>
              <c:f>('8.13'!$B$22,'8.13'!$D$22,'8.13'!$F$22)</c:f>
              <c:numCache>
                <c:formatCode>#,##0.0</c:formatCode>
                <c:ptCount val="3"/>
                <c:pt idx="0">
                  <c:v>0</c:v>
                </c:pt>
                <c:pt idx="1">
                  <c:v>0</c:v>
                </c:pt>
                <c:pt idx="2">
                  <c:v>0</c:v>
                </c:pt>
              </c:numCache>
            </c:numRef>
          </c:val>
        </c:ser>
        <c:ser>
          <c:idx val="14"/>
          <c:order val="14"/>
          <c:tx>
            <c:strRef>
              <c:f>'8.13'!$A$23</c:f>
              <c:strCache>
                <c:ptCount val="1"/>
                <c:pt idx="0">
                  <c:v>Topné oleje</c:v>
                </c:pt>
              </c:strCache>
            </c:strRef>
          </c:tx>
          <c:invertIfNegative val="0"/>
          <c:cat>
            <c:strRef>
              <c:f>'8.13'!$B$2:$D$2</c:f>
              <c:strCache>
                <c:ptCount val="3"/>
                <c:pt idx="0">
                  <c:v>Duben</c:v>
                </c:pt>
                <c:pt idx="1">
                  <c:v>Květen</c:v>
                </c:pt>
                <c:pt idx="2">
                  <c:v>Červen</c:v>
                </c:pt>
              </c:strCache>
            </c:strRef>
          </c:cat>
          <c:val>
            <c:numRef>
              <c:f>('8.13'!$B$23,'8.13'!$D$23,'8.13'!$F$23)</c:f>
              <c:numCache>
                <c:formatCode>#,##0.0</c:formatCode>
                <c:ptCount val="3"/>
                <c:pt idx="0">
                  <c:v>235.18899999999999</c:v>
                </c:pt>
                <c:pt idx="1">
                  <c:v>70.141000000000005</c:v>
                </c:pt>
                <c:pt idx="2">
                  <c:v>272.99700000000001</c:v>
                </c:pt>
              </c:numCache>
            </c:numRef>
          </c:val>
        </c:ser>
        <c:ser>
          <c:idx val="15"/>
          <c:order val="15"/>
          <c:tx>
            <c:strRef>
              <c:f>'8.13'!$A$24</c:f>
              <c:strCache>
                <c:ptCount val="1"/>
                <c:pt idx="0">
                  <c:v>Zemní plyn</c:v>
                </c:pt>
              </c:strCache>
            </c:strRef>
          </c:tx>
          <c:invertIfNegative val="0"/>
          <c:cat>
            <c:strRef>
              <c:f>'8.13'!$B$2:$D$2</c:f>
              <c:strCache>
                <c:ptCount val="3"/>
                <c:pt idx="0">
                  <c:v>Duben</c:v>
                </c:pt>
                <c:pt idx="1">
                  <c:v>Květen</c:v>
                </c:pt>
                <c:pt idx="2">
                  <c:v>Červen</c:v>
                </c:pt>
              </c:strCache>
            </c:strRef>
          </c:cat>
          <c:val>
            <c:numRef>
              <c:f>('8.13'!$B$24,'8.13'!$D$24,'8.13'!$F$24)</c:f>
              <c:numCache>
                <c:formatCode>#,##0.0</c:formatCode>
                <c:ptCount val="3"/>
                <c:pt idx="0">
                  <c:v>56172.76999999999</c:v>
                </c:pt>
                <c:pt idx="1">
                  <c:v>38733.565999999999</c:v>
                </c:pt>
                <c:pt idx="2">
                  <c:v>60449.967999999986</c:v>
                </c:pt>
              </c:numCache>
            </c:numRef>
          </c:val>
        </c:ser>
        <c:dLbls>
          <c:showLegendKey val="0"/>
          <c:showVal val="0"/>
          <c:showCatName val="0"/>
          <c:showSerName val="0"/>
          <c:showPercent val="0"/>
          <c:showBubbleSize val="0"/>
        </c:dLbls>
        <c:gapWidth val="150"/>
        <c:overlap val="100"/>
        <c:axId val="344738048"/>
        <c:axId val="344752128"/>
      </c:barChart>
      <c:catAx>
        <c:axId val="344738048"/>
        <c:scaling>
          <c:orientation val="minMax"/>
        </c:scaling>
        <c:delete val="0"/>
        <c:axPos val="b"/>
        <c:numFmt formatCode="General" sourceLinked="1"/>
        <c:majorTickMark val="none"/>
        <c:minorTickMark val="none"/>
        <c:tickLblPos val="nextTo"/>
        <c:txPr>
          <a:bodyPr/>
          <a:lstStyle/>
          <a:p>
            <a:pPr>
              <a:defRPr sz="900"/>
            </a:pPr>
            <a:endParaRPr lang="cs-CZ"/>
          </a:p>
        </c:txPr>
        <c:crossAx val="344752128"/>
        <c:crosses val="autoZero"/>
        <c:auto val="1"/>
        <c:lblAlgn val="ctr"/>
        <c:lblOffset val="100"/>
        <c:noMultiLvlLbl val="0"/>
      </c:catAx>
      <c:valAx>
        <c:axId val="344752128"/>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4738048"/>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'8.14'!$M$9:$M$24</c:f>
              <c:numCache>
                <c:formatCode>0.0%</c:formatCode>
                <c:ptCount val="16"/>
              </c:numCache>
            </c:numRef>
          </c:cat>
          <c:val>
            <c:numRef>
              <c:f>'8.14'!$M$9:$M$24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'8.14'!$M$26:$M$33</c:f>
              <c:numCache>
                <c:formatCode>#,##0.0</c:formatCode>
                <c:ptCount val="8"/>
              </c:numCache>
            </c:numRef>
          </c:cat>
          <c:val>
            <c:numRef>
              <c:f>'8.14'!$M$26:$M$33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'8.14'!$A$26</c:f>
              <c:strCache>
                <c:ptCount val="1"/>
                <c:pt idx="0">
                  <c:v>Průmysl</c:v>
                </c:pt>
              </c:strCache>
            </c:strRef>
          </c:tx>
          <c:invertIfNegative val="0"/>
          <c:cat>
            <c:strRef>
              <c:f>'8.14'!$B$2:$D$2</c:f>
              <c:strCache>
                <c:ptCount val="3"/>
                <c:pt idx="0">
                  <c:v>Duben</c:v>
                </c:pt>
                <c:pt idx="1">
                  <c:v>Květen</c:v>
                </c:pt>
                <c:pt idx="2">
                  <c:v>Červen</c:v>
                </c:pt>
              </c:strCache>
            </c:strRef>
          </c:cat>
          <c:val>
            <c:numRef>
              <c:f>('8.14'!$B$26,'8.14'!$D$26,'8.14'!$F$26)</c:f>
              <c:numCache>
                <c:formatCode>#,##0.0</c:formatCode>
                <c:ptCount val="3"/>
                <c:pt idx="0">
                  <c:v>134401.943</c:v>
                </c:pt>
                <c:pt idx="1">
                  <c:v>116022.01199999999</c:v>
                </c:pt>
                <c:pt idx="2">
                  <c:v>111223.493</c:v>
                </c:pt>
              </c:numCache>
            </c:numRef>
          </c:val>
        </c:ser>
        <c:ser>
          <c:idx val="1"/>
          <c:order val="1"/>
          <c:tx>
            <c:strRef>
              <c:f>'8.14'!$A$27</c:f>
              <c:strCache>
                <c:ptCount val="1"/>
                <c:pt idx="0">
                  <c:v>Energetika</c:v>
                </c:pt>
              </c:strCache>
            </c:strRef>
          </c:tx>
          <c:invertIfNegative val="0"/>
          <c:cat>
            <c:strRef>
              <c:f>'8.14'!$B$2:$D$2</c:f>
              <c:strCache>
                <c:ptCount val="3"/>
                <c:pt idx="0">
                  <c:v>Duben</c:v>
                </c:pt>
                <c:pt idx="1">
                  <c:v>Květen</c:v>
                </c:pt>
                <c:pt idx="2">
                  <c:v>Červen</c:v>
                </c:pt>
              </c:strCache>
            </c:strRef>
          </c:cat>
          <c:val>
            <c:numRef>
              <c:f>('8.14'!$B$27,'8.14'!$D$27,'8.14'!$F$27)</c:f>
              <c:numCache>
                <c:formatCode>#,##0.0</c:formatCode>
                <c:ptCount val="3"/>
                <c:pt idx="0">
                  <c:v>1772.34</c:v>
                </c:pt>
                <c:pt idx="1">
                  <c:v>2095.35</c:v>
                </c:pt>
                <c:pt idx="2">
                  <c:v>2041.2</c:v>
                </c:pt>
              </c:numCache>
            </c:numRef>
          </c:val>
        </c:ser>
        <c:ser>
          <c:idx val="2"/>
          <c:order val="2"/>
          <c:tx>
            <c:strRef>
              <c:f>'8.14'!$A$28</c:f>
              <c:strCache>
                <c:ptCount val="1"/>
                <c:pt idx="0">
                  <c:v>Doprava</c:v>
                </c:pt>
              </c:strCache>
            </c:strRef>
          </c:tx>
          <c:invertIfNegative val="0"/>
          <c:cat>
            <c:strRef>
              <c:f>'8.14'!$B$2:$D$2</c:f>
              <c:strCache>
                <c:ptCount val="3"/>
                <c:pt idx="0">
                  <c:v>Duben</c:v>
                </c:pt>
                <c:pt idx="1">
                  <c:v>Květen</c:v>
                </c:pt>
                <c:pt idx="2">
                  <c:v>Červen</c:v>
                </c:pt>
              </c:strCache>
            </c:strRef>
          </c:cat>
          <c:val>
            <c:numRef>
              <c:f>('8.14'!$B$28,'8.14'!$D$28,'8.14'!$F$28)</c:f>
              <c:numCache>
                <c:formatCode>#,##0.0</c:formatCode>
                <c:ptCount val="3"/>
                <c:pt idx="0">
                  <c:v>1338.52</c:v>
                </c:pt>
                <c:pt idx="1">
                  <c:v>517.04999999999995</c:v>
                </c:pt>
                <c:pt idx="2">
                  <c:v>422.32</c:v>
                </c:pt>
              </c:numCache>
            </c:numRef>
          </c:val>
        </c:ser>
        <c:ser>
          <c:idx val="3"/>
          <c:order val="3"/>
          <c:tx>
            <c:strRef>
              <c:f>'8.14'!$A$29</c:f>
              <c:strCache>
                <c:ptCount val="1"/>
                <c:pt idx="0">
                  <c:v>Stavebnictví</c:v>
                </c:pt>
              </c:strCache>
            </c:strRef>
          </c:tx>
          <c:invertIfNegative val="0"/>
          <c:cat>
            <c:strRef>
              <c:f>'8.14'!$B$2:$D$2</c:f>
              <c:strCache>
                <c:ptCount val="3"/>
                <c:pt idx="0">
                  <c:v>Duben</c:v>
                </c:pt>
                <c:pt idx="1">
                  <c:v>Květen</c:v>
                </c:pt>
                <c:pt idx="2">
                  <c:v>Červen</c:v>
                </c:pt>
              </c:strCache>
            </c:strRef>
          </c:cat>
          <c:val>
            <c:numRef>
              <c:f>('8.14'!$B$29,'8.14'!$D$29,'8.14'!$F$29)</c:f>
              <c:numCache>
                <c:formatCode>#,##0.0</c:formatCode>
                <c:ptCount val="3"/>
                <c:pt idx="0">
                  <c:v>1195.559</c:v>
                </c:pt>
                <c:pt idx="1">
                  <c:v>459.97999999999996</c:v>
                </c:pt>
                <c:pt idx="2">
                  <c:v>328.56</c:v>
                </c:pt>
              </c:numCache>
            </c:numRef>
          </c:val>
        </c:ser>
        <c:ser>
          <c:idx val="4"/>
          <c:order val="4"/>
          <c:tx>
            <c:strRef>
              <c:f>'8.14'!$A$30</c:f>
              <c:strCache>
                <c:ptCount val="1"/>
                <c:pt idx="0">
                  <c:v>Zemědělství a lesnictví</c:v>
                </c:pt>
              </c:strCache>
            </c:strRef>
          </c:tx>
          <c:invertIfNegative val="0"/>
          <c:cat>
            <c:strRef>
              <c:f>'8.14'!$B$2:$D$2</c:f>
              <c:strCache>
                <c:ptCount val="3"/>
                <c:pt idx="0">
                  <c:v>Duben</c:v>
                </c:pt>
                <c:pt idx="1">
                  <c:v>Květen</c:v>
                </c:pt>
                <c:pt idx="2">
                  <c:v>Červen</c:v>
                </c:pt>
              </c:strCache>
            </c:strRef>
          </c:cat>
          <c:val>
            <c:numRef>
              <c:f>('8.14'!$B$30,'8.14'!$D$30,'8.14'!$F$30)</c:f>
              <c:numCache>
                <c:formatCode>#,##0.0</c:formatCode>
                <c:ptCount val="3"/>
                <c:pt idx="0">
                  <c:v>737.63</c:v>
                </c:pt>
                <c:pt idx="1">
                  <c:v>665.03</c:v>
                </c:pt>
                <c:pt idx="2">
                  <c:v>607.76</c:v>
                </c:pt>
              </c:numCache>
            </c:numRef>
          </c:val>
        </c:ser>
        <c:ser>
          <c:idx val="5"/>
          <c:order val="5"/>
          <c:tx>
            <c:strRef>
              <c:f>'8.14'!$A$31</c:f>
              <c:strCache>
                <c:ptCount val="1"/>
                <c:pt idx="0">
                  <c:v>Domácnosti</c:v>
                </c:pt>
              </c:strCache>
            </c:strRef>
          </c:tx>
          <c:invertIfNegative val="0"/>
          <c:cat>
            <c:strRef>
              <c:f>'8.14'!$B$2:$D$2</c:f>
              <c:strCache>
                <c:ptCount val="3"/>
                <c:pt idx="0">
                  <c:v>Duben</c:v>
                </c:pt>
                <c:pt idx="1">
                  <c:v>Květen</c:v>
                </c:pt>
                <c:pt idx="2">
                  <c:v>Červen</c:v>
                </c:pt>
              </c:strCache>
            </c:strRef>
          </c:cat>
          <c:val>
            <c:numRef>
              <c:f>('8.14'!$B$31,'8.14'!$D$31,'8.14'!$F$31)</c:f>
              <c:numCache>
                <c:formatCode>#,##0.0</c:formatCode>
                <c:ptCount val="3"/>
                <c:pt idx="0">
                  <c:v>64802.108999999997</c:v>
                </c:pt>
                <c:pt idx="1">
                  <c:v>32411.780999999999</c:v>
                </c:pt>
                <c:pt idx="2">
                  <c:v>24610.577999999998</c:v>
                </c:pt>
              </c:numCache>
            </c:numRef>
          </c:val>
        </c:ser>
        <c:ser>
          <c:idx val="6"/>
          <c:order val="6"/>
          <c:tx>
            <c:strRef>
              <c:f>'8.14'!$A$32</c:f>
              <c:strCache>
                <c:ptCount val="1"/>
                <c:pt idx="0">
                  <c:v>Obchod, služby, školství, zdravotnictví</c:v>
                </c:pt>
              </c:strCache>
            </c:strRef>
          </c:tx>
          <c:invertIfNegative val="0"/>
          <c:cat>
            <c:strRef>
              <c:f>'8.14'!$B$2:$D$2</c:f>
              <c:strCache>
                <c:ptCount val="3"/>
                <c:pt idx="0">
                  <c:v>Duben</c:v>
                </c:pt>
                <c:pt idx="1">
                  <c:v>Květen</c:v>
                </c:pt>
                <c:pt idx="2">
                  <c:v>Červen</c:v>
                </c:pt>
              </c:strCache>
            </c:strRef>
          </c:cat>
          <c:val>
            <c:numRef>
              <c:f>('8.14'!$B$32,'8.14'!$D$32,'8.14'!$F$32)</c:f>
              <c:numCache>
                <c:formatCode>#,##0.0</c:formatCode>
                <c:ptCount val="3"/>
                <c:pt idx="0">
                  <c:v>36382.340000000004</c:v>
                </c:pt>
                <c:pt idx="1">
                  <c:v>16456.681</c:v>
                </c:pt>
                <c:pt idx="2">
                  <c:v>13360.115999999998</c:v>
                </c:pt>
              </c:numCache>
            </c:numRef>
          </c:val>
        </c:ser>
        <c:ser>
          <c:idx val="7"/>
          <c:order val="7"/>
          <c:tx>
            <c:strRef>
              <c:f>'8.14'!$A$33</c:f>
              <c:strCache>
                <c:ptCount val="1"/>
                <c:pt idx="0">
                  <c:v>Ostatní</c:v>
                </c:pt>
              </c:strCache>
            </c:strRef>
          </c:tx>
          <c:invertIfNegative val="0"/>
          <c:cat>
            <c:strRef>
              <c:f>'8.14'!$B$2:$D$2</c:f>
              <c:strCache>
                <c:ptCount val="3"/>
                <c:pt idx="0">
                  <c:v>Duben</c:v>
                </c:pt>
                <c:pt idx="1">
                  <c:v>Květen</c:v>
                </c:pt>
                <c:pt idx="2">
                  <c:v>Červen</c:v>
                </c:pt>
              </c:strCache>
            </c:strRef>
          </c:cat>
          <c:val>
            <c:numRef>
              <c:f>('8.14'!$B$33,'8.14'!$D$33,'8.14'!$F$33)</c:f>
              <c:numCache>
                <c:formatCode>#,##0.0</c:formatCode>
                <c:ptCount val="3"/>
                <c:pt idx="0">
                  <c:v>217.56700000000001</c:v>
                </c:pt>
                <c:pt idx="1">
                  <c:v>36</c:v>
                </c:pt>
                <c:pt idx="2">
                  <c:v>0</c:v>
                </c:pt>
              </c:numCache>
            </c:numRef>
          </c:val>
        </c:ser>
        <c:dLbls>
          <c:showLegendKey val="0"/>
          <c:showVal val="0"/>
          <c:showCatName val="0"/>
          <c:showSerName val="0"/>
          <c:showPercent val="0"/>
          <c:showBubbleSize val="0"/>
        </c:dLbls>
        <c:gapWidth val="150"/>
        <c:overlap val="100"/>
        <c:axId val="343979520"/>
        <c:axId val="343981056"/>
      </c:barChart>
      <c:catAx>
        <c:axId val="343979520"/>
        <c:scaling>
          <c:orientation val="minMax"/>
        </c:scaling>
        <c:delete val="0"/>
        <c:axPos val="b"/>
        <c:numFmt formatCode="General" sourceLinked="1"/>
        <c:majorTickMark val="none"/>
        <c:minorTickMark val="none"/>
        <c:tickLblPos val="nextTo"/>
        <c:txPr>
          <a:bodyPr/>
          <a:lstStyle/>
          <a:p>
            <a:pPr>
              <a:defRPr sz="900"/>
            </a:pPr>
            <a:endParaRPr lang="cs-CZ"/>
          </a:p>
        </c:txPr>
        <c:crossAx val="343981056"/>
        <c:crosses val="autoZero"/>
        <c:auto val="1"/>
        <c:lblAlgn val="ctr"/>
        <c:lblOffset val="100"/>
        <c:noMultiLvlLbl val="0"/>
      </c:catAx>
      <c:valAx>
        <c:axId val="343981056"/>
        <c:scaling>
          <c:orientation val="minMax"/>
          <c:max val="3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3979520"/>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177.544884</c:v>
                </c:pt>
                <c:pt idx="2">
                  <c:v>70.147880000000001</c:v>
                </c:pt>
                <c:pt idx="3">
                  <c:v>52.074985999999996</c:v>
                </c:pt>
                <c:pt idx="4">
                  <c:v>52.649420000000006</c:v>
                </c:pt>
                <c:pt idx="5">
                  <c:v>80.935719999999989</c:v>
                </c:pt>
                <c:pt idx="6">
                  <c:v>6.7622999999999989E-2</c:v>
                </c:pt>
                <c:pt idx="7">
                  <c:v>172.16771899999998</c:v>
                </c:pt>
                <c:pt idx="8">
                  <c:v>24.057106000000001</c:v>
                </c:pt>
                <c:pt idx="9">
                  <c:v>4.0405280000000001</c:v>
                </c:pt>
                <c:pt idx="10">
                  <c:v>66.945057000000006</c:v>
                </c:pt>
                <c:pt idx="11">
                  <c:v>91.372400000000013</c:v>
                </c:pt>
                <c:pt idx="12">
                  <c:v>219.42260000000002</c:v>
                </c:pt>
                <c:pt idx="13">
                  <c:v>18.101200000000002</c:v>
                </c:pt>
              </c:numCache>
            </c:numRef>
          </c:val>
        </c:ser>
        <c:ser>
          <c:idx val="1"/>
          <c:order val="1"/>
          <c:tx>
            <c:strRef>
              <c:f>'5.3'!$A$6</c:f>
              <c:strCache>
                <c:ptCount val="1"/>
                <c:pt idx="0">
                  <c:v>Bioplyn</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8.8469999999999995</c:v>
                </c:pt>
                <c:pt idx="1">
                  <c:v>12.182523999999999</c:v>
                </c:pt>
                <c:pt idx="2">
                  <c:v>9.4202279999999998</c:v>
                </c:pt>
                <c:pt idx="3">
                  <c:v>1.6060000000000001</c:v>
                </c:pt>
                <c:pt idx="4">
                  <c:v>15.915097000000003</c:v>
                </c:pt>
                <c:pt idx="5">
                  <c:v>10.872695999999999</c:v>
                </c:pt>
                <c:pt idx="6">
                  <c:v>3.9144999999999999</c:v>
                </c:pt>
                <c:pt idx="7">
                  <c:v>3.6260000000000008E-2</c:v>
                </c:pt>
                <c:pt idx="8">
                  <c:v>10.086009999999998</c:v>
                </c:pt>
                <c:pt idx="9">
                  <c:v>5.4778620000000018</c:v>
                </c:pt>
                <c:pt idx="10">
                  <c:v>10.241518000000001</c:v>
                </c:pt>
                <c:pt idx="11">
                  <c:v>5.7109100000000002</c:v>
                </c:pt>
                <c:pt idx="12">
                  <c:v>4.6952600000000002</c:v>
                </c:pt>
                <c:pt idx="13">
                  <c:v>1.03538</c:v>
                </c:pt>
              </c:numCache>
            </c:numRef>
          </c:val>
        </c:ser>
        <c:ser>
          <c:idx val="2"/>
          <c:order val="2"/>
          <c:tx>
            <c:strRef>
              <c:f>'5.3'!$A$7</c:f>
              <c:strCache>
                <c:ptCount val="1"/>
                <c:pt idx="0">
                  <c:v>Černé uhlí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1.40605</c:v>
                </c:pt>
                <c:pt idx="6">
                  <c:v>0</c:v>
                </c:pt>
                <c:pt idx="7">
                  <c:v>856.19729099999995</c:v>
                </c:pt>
                <c:pt idx="8">
                  <c:v>55.857352999999996</c:v>
                </c:pt>
                <c:pt idx="9">
                  <c:v>71.033279000000007</c:v>
                </c:pt>
                <c:pt idx="10">
                  <c:v>0</c:v>
                </c:pt>
                <c:pt idx="11">
                  <c:v>0</c:v>
                </c:pt>
                <c:pt idx="12">
                  <c:v>0</c:v>
                </c:pt>
                <c:pt idx="13">
                  <c:v>52.643020000000007</c:v>
                </c:pt>
              </c:numCache>
            </c:numRef>
          </c:val>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8.199999999999999E-3</c:v>
                </c:pt>
                <c:pt idx="2">
                  <c:v>1.1919999999999999</c:v>
                </c:pt>
                <c:pt idx="3">
                  <c:v>5.0099999999999997E-3</c:v>
                </c:pt>
                <c:pt idx="4">
                  <c:v>1.4999999999999999E-2</c:v>
                </c:pt>
                <c:pt idx="5">
                  <c:v>0</c:v>
                </c:pt>
                <c:pt idx="6">
                  <c:v>0</c:v>
                </c:pt>
                <c:pt idx="7">
                  <c:v>8.7091000000000002E-2</c:v>
                </c:pt>
                <c:pt idx="8">
                  <c:v>0</c:v>
                </c:pt>
                <c:pt idx="9">
                  <c:v>0</c:v>
                </c:pt>
                <c:pt idx="10">
                  <c:v>0.81767999999999996</c:v>
                </c:pt>
                <c:pt idx="11">
                  <c:v>0</c:v>
                </c:pt>
                <c:pt idx="12">
                  <c:v>0</c:v>
                </c:pt>
                <c:pt idx="13">
                  <c:v>0.25309999999999999</c:v>
                </c:pt>
              </c:numCache>
            </c:numRef>
          </c:val>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0.29599999999999999</c:v>
                </c:pt>
                <c:pt idx="1">
                  <c:v>0</c:v>
                </c:pt>
                <c:pt idx="2">
                  <c:v>5.3999999999999999E-2</c:v>
                </c:pt>
                <c:pt idx="3">
                  <c:v>0.80915000000000004</c:v>
                </c:pt>
                <c:pt idx="4">
                  <c:v>0</c:v>
                </c:pt>
                <c:pt idx="5">
                  <c:v>0</c:v>
                </c:pt>
                <c:pt idx="6">
                  <c:v>0</c:v>
                </c:pt>
                <c:pt idx="7">
                  <c:v>0</c:v>
                </c:pt>
                <c:pt idx="8">
                  <c:v>0</c:v>
                </c:pt>
                <c:pt idx="9">
                  <c:v>0</c:v>
                </c:pt>
                <c:pt idx="10">
                  <c:v>0</c:v>
                </c:pt>
                <c:pt idx="11">
                  <c:v>0</c:v>
                </c:pt>
                <c:pt idx="12">
                  <c:v>0.72939999999999994</c:v>
                </c:pt>
                <c:pt idx="13">
                  <c:v>0</c:v>
                </c:pt>
              </c:numCache>
            </c:numRef>
          </c:val>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7.9000000000000001E-2</c:v>
                </c:pt>
                <c:pt idx="3">
                  <c:v>0.39720999999999995</c:v>
                </c:pt>
                <c:pt idx="4">
                  <c:v>7.2599999999999998E-2</c:v>
                </c:pt>
                <c:pt idx="5">
                  <c:v>0</c:v>
                </c:pt>
                <c:pt idx="6">
                  <c:v>0</c:v>
                </c:pt>
                <c:pt idx="7">
                  <c:v>0</c:v>
                </c:pt>
                <c:pt idx="8">
                  <c:v>0</c:v>
                </c:pt>
                <c:pt idx="9">
                  <c:v>0</c:v>
                </c:pt>
                <c:pt idx="10">
                  <c:v>0</c:v>
                </c:pt>
                <c:pt idx="11">
                  <c:v>0</c:v>
                </c:pt>
                <c:pt idx="12">
                  <c:v>3.4769999999999995E-2</c:v>
                </c:pt>
                <c:pt idx="13">
                  <c:v>0</c:v>
                </c:pt>
              </c:numCache>
            </c:numRef>
          </c:val>
        </c:ser>
        <c:ser>
          <c:idx val="6"/>
          <c:order val="6"/>
          <c:tx>
            <c:strRef>
              <c:f>'5.3'!$A$11</c:f>
              <c:strCache>
                <c:ptCount val="1"/>
                <c:pt idx="0">
                  <c:v>Hnědé uhlí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413.89336799999995</c:v>
                </c:pt>
                <c:pt idx="2">
                  <c:v>0.505</c:v>
                </c:pt>
                <c:pt idx="3">
                  <c:v>372.35775999999993</c:v>
                </c:pt>
                <c:pt idx="4">
                  <c:v>20.168851000000004</c:v>
                </c:pt>
                <c:pt idx="5">
                  <c:v>215.69085999999999</c:v>
                </c:pt>
                <c:pt idx="6">
                  <c:v>10.740461000000002</c:v>
                </c:pt>
                <c:pt idx="7">
                  <c:v>38.909754</c:v>
                </c:pt>
                <c:pt idx="8">
                  <c:v>181.56267700000006</c:v>
                </c:pt>
                <c:pt idx="9">
                  <c:v>253.60052699999997</c:v>
                </c:pt>
                <c:pt idx="10">
                  <c:v>259.74595800000003</c:v>
                </c:pt>
                <c:pt idx="11">
                  <c:v>1596.8407149999998</c:v>
                </c:pt>
                <c:pt idx="12">
                  <c:v>1555.0294100000001</c:v>
                </c:pt>
                <c:pt idx="13">
                  <c:v>400.65840600000001</c:v>
                </c:pt>
              </c:numCache>
            </c:numRef>
          </c:val>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27.44408</c:v>
                </c:pt>
                <c:pt idx="2">
                  <c:v>0</c:v>
                </c:pt>
                <c:pt idx="3">
                  <c:v>0</c:v>
                </c:pt>
                <c:pt idx="4">
                  <c:v>6.9578899999999999</c:v>
                </c:pt>
                <c:pt idx="5">
                  <c:v>0</c:v>
                </c:pt>
                <c:pt idx="6">
                  <c:v>0</c:v>
                </c:pt>
                <c:pt idx="7">
                  <c:v>0</c:v>
                </c:pt>
                <c:pt idx="8">
                  <c:v>0</c:v>
                </c:pt>
                <c:pt idx="9">
                  <c:v>0</c:v>
                </c:pt>
                <c:pt idx="10">
                  <c:v>0</c:v>
                </c:pt>
                <c:pt idx="11">
                  <c:v>0</c:v>
                </c:pt>
                <c:pt idx="12">
                  <c:v>0</c:v>
                </c:pt>
                <c:pt idx="13">
                  <c:v>0</c:v>
                </c:pt>
              </c:numCache>
            </c:numRef>
          </c:val>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2.3257999999999997E-2</c:v>
                </c:pt>
                <c:pt idx="8">
                  <c:v>0</c:v>
                </c:pt>
                <c:pt idx="9">
                  <c:v>0</c:v>
                </c:pt>
                <c:pt idx="10">
                  <c:v>0</c:v>
                </c:pt>
                <c:pt idx="11">
                  <c:v>0</c:v>
                </c:pt>
                <c:pt idx="12">
                  <c:v>0</c:v>
                </c:pt>
                <c:pt idx="13">
                  <c:v>0</c:v>
                </c:pt>
              </c:numCache>
            </c:numRef>
          </c:val>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8.3519400000000008</c:v>
                </c:pt>
                <c:pt idx="3">
                  <c:v>6.3820000000000002E-2</c:v>
                </c:pt>
                <c:pt idx="4">
                  <c:v>7.2609179999999993</c:v>
                </c:pt>
                <c:pt idx="5">
                  <c:v>0</c:v>
                </c:pt>
                <c:pt idx="6">
                  <c:v>0.17410000000000003</c:v>
                </c:pt>
                <c:pt idx="7">
                  <c:v>30.496749999999999</c:v>
                </c:pt>
                <c:pt idx="8">
                  <c:v>0</c:v>
                </c:pt>
                <c:pt idx="9">
                  <c:v>0</c:v>
                </c:pt>
                <c:pt idx="10">
                  <c:v>0</c:v>
                </c:pt>
                <c:pt idx="11">
                  <c:v>56.86786</c:v>
                </c:pt>
                <c:pt idx="12">
                  <c:v>0.504</c:v>
                </c:pt>
                <c:pt idx="13">
                  <c:v>4.8380000000000001</c:v>
                </c:pt>
              </c:numCache>
            </c:numRef>
          </c:val>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8.798</c:v>
                </c:pt>
                <c:pt idx="2">
                  <c:v>0</c:v>
                </c:pt>
                <c:pt idx="3">
                  <c:v>0</c:v>
                </c:pt>
                <c:pt idx="4">
                  <c:v>0</c:v>
                </c:pt>
                <c:pt idx="5">
                  <c:v>0</c:v>
                </c:pt>
                <c:pt idx="6">
                  <c:v>0</c:v>
                </c:pt>
                <c:pt idx="7">
                  <c:v>0</c:v>
                </c:pt>
                <c:pt idx="8">
                  <c:v>7.9137019999999998</c:v>
                </c:pt>
                <c:pt idx="9">
                  <c:v>0</c:v>
                </c:pt>
                <c:pt idx="10">
                  <c:v>0</c:v>
                </c:pt>
                <c:pt idx="11">
                  <c:v>4.6405310000000002</c:v>
                </c:pt>
                <c:pt idx="12">
                  <c:v>0</c:v>
                </c:pt>
                <c:pt idx="13">
                  <c:v>4.7649999999999997</c:v>
                </c:pt>
              </c:numCache>
            </c:numRef>
          </c:val>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180.726</c:v>
                </c:pt>
                <c:pt idx="1">
                  <c:v>2.4119999999999999</c:v>
                </c:pt>
                <c:pt idx="2">
                  <c:v>260.13799999999998</c:v>
                </c:pt>
                <c:pt idx="3">
                  <c:v>0</c:v>
                </c:pt>
                <c:pt idx="4">
                  <c:v>0.39500000000000002</c:v>
                </c:pt>
                <c:pt idx="5">
                  <c:v>0</c:v>
                </c:pt>
                <c:pt idx="6">
                  <c:v>110.474</c:v>
                </c:pt>
                <c:pt idx="7">
                  <c:v>2.2610000000000001</c:v>
                </c:pt>
                <c:pt idx="8">
                  <c:v>0</c:v>
                </c:pt>
                <c:pt idx="9">
                  <c:v>9.1430000000000011E-2</c:v>
                </c:pt>
                <c:pt idx="10">
                  <c:v>66.263016000000007</c:v>
                </c:pt>
                <c:pt idx="11">
                  <c:v>26.542131716817071</c:v>
                </c:pt>
                <c:pt idx="12">
                  <c:v>6.5776499999999993</c:v>
                </c:pt>
                <c:pt idx="13">
                  <c:v>6.895999999999999</c:v>
                </c:pt>
              </c:numCache>
            </c:numRef>
          </c:val>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0.10028100000000001</c:v>
                </c:pt>
                <c:pt idx="2">
                  <c:v>0</c:v>
                </c:pt>
                <c:pt idx="3">
                  <c:v>40.185490000000001</c:v>
                </c:pt>
                <c:pt idx="4">
                  <c:v>0</c:v>
                </c:pt>
                <c:pt idx="5">
                  <c:v>0</c:v>
                </c:pt>
                <c:pt idx="6">
                  <c:v>0</c:v>
                </c:pt>
                <c:pt idx="7">
                  <c:v>530.29564300000004</c:v>
                </c:pt>
                <c:pt idx="8">
                  <c:v>0</c:v>
                </c:pt>
                <c:pt idx="9">
                  <c:v>0</c:v>
                </c:pt>
                <c:pt idx="10">
                  <c:v>9.5000000000000001E-2</c:v>
                </c:pt>
                <c:pt idx="11">
                  <c:v>153.00216999999998</c:v>
                </c:pt>
                <c:pt idx="12">
                  <c:v>46.518000000000001</c:v>
                </c:pt>
                <c:pt idx="13">
                  <c:v>16.462</c:v>
                </c:pt>
              </c:numCache>
            </c:numRef>
          </c:val>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0.19535999999999998</c:v>
                </c:pt>
                <c:pt idx="1">
                  <c:v>0.36651100000000003</c:v>
                </c:pt>
                <c:pt idx="2">
                  <c:v>2.9508E-2</c:v>
                </c:pt>
                <c:pt idx="3">
                  <c:v>0.13500000000000001</c:v>
                </c:pt>
                <c:pt idx="4">
                  <c:v>1.6919999999999999</c:v>
                </c:pt>
                <c:pt idx="5">
                  <c:v>0.16519999999999999</c:v>
                </c:pt>
                <c:pt idx="6">
                  <c:v>0</c:v>
                </c:pt>
                <c:pt idx="7">
                  <c:v>0.724109</c:v>
                </c:pt>
                <c:pt idx="8">
                  <c:v>3.664148</c:v>
                </c:pt>
                <c:pt idx="9">
                  <c:v>0.10535</c:v>
                </c:pt>
                <c:pt idx="10">
                  <c:v>0.43368399999999996</c:v>
                </c:pt>
                <c:pt idx="11">
                  <c:v>0.73874899999999999</c:v>
                </c:pt>
                <c:pt idx="12">
                  <c:v>0.57832700000000004</c:v>
                </c:pt>
                <c:pt idx="13">
                  <c:v>0.30349999999999999</c:v>
                </c:pt>
              </c:numCache>
            </c:numRef>
          </c:val>
        </c:ser>
        <c:ser>
          <c:idx val="15"/>
          <c:order val="15"/>
          <c:tx>
            <c:strRef>
              <c:f>'5.3'!$A$20</c:f>
              <c:strCache>
                <c:ptCount val="1"/>
                <c:pt idx="0">
                  <c:v>Zemní plyn</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411.35503799999992</c:v>
                </c:pt>
                <c:pt idx="1">
                  <c:v>58.612818999999995</c:v>
                </c:pt>
                <c:pt idx="2">
                  <c:v>330.283411</c:v>
                </c:pt>
                <c:pt idx="3">
                  <c:v>80.114209000000002</c:v>
                </c:pt>
                <c:pt idx="4">
                  <c:v>68.357394999999983</c:v>
                </c:pt>
                <c:pt idx="5">
                  <c:v>139.917394</c:v>
                </c:pt>
                <c:pt idx="6">
                  <c:v>161.75186599999998</c:v>
                </c:pt>
                <c:pt idx="7">
                  <c:v>207.20955399999994</c:v>
                </c:pt>
                <c:pt idx="8">
                  <c:v>115.62923099999999</c:v>
                </c:pt>
                <c:pt idx="9">
                  <c:v>61.710835999999993</c:v>
                </c:pt>
                <c:pt idx="10">
                  <c:v>81.890711999999979</c:v>
                </c:pt>
                <c:pt idx="11">
                  <c:v>1138.7394622831832</c:v>
                </c:pt>
                <c:pt idx="12">
                  <c:v>155.35630400000002</c:v>
                </c:pt>
                <c:pt idx="13">
                  <c:v>100.214175</c:v>
                </c:pt>
              </c:numCache>
            </c:numRef>
          </c:val>
        </c:ser>
        <c:dLbls>
          <c:showLegendKey val="0"/>
          <c:showVal val="0"/>
          <c:showCatName val="0"/>
          <c:showSerName val="0"/>
          <c:showPercent val="0"/>
          <c:showBubbleSize val="0"/>
        </c:dLbls>
        <c:gapWidth val="104"/>
        <c:overlap val="100"/>
        <c:axId val="221298688"/>
        <c:axId val="221300224"/>
      </c:barChart>
      <c:catAx>
        <c:axId val="221298688"/>
        <c:scaling>
          <c:orientation val="minMax"/>
        </c:scaling>
        <c:delete val="0"/>
        <c:axPos val="b"/>
        <c:majorTickMark val="none"/>
        <c:minorTickMark val="none"/>
        <c:tickLblPos val="low"/>
        <c:txPr>
          <a:bodyPr rot="0" vert="horz"/>
          <a:lstStyle/>
          <a:p>
            <a:pPr>
              <a:defRPr sz="900"/>
            </a:pPr>
            <a:endParaRPr lang="cs-CZ"/>
          </a:p>
        </c:txPr>
        <c:crossAx val="221300224"/>
        <c:crosses val="autoZero"/>
        <c:auto val="1"/>
        <c:lblAlgn val="ctr"/>
        <c:lblOffset val="100"/>
        <c:noMultiLvlLbl val="0"/>
      </c:catAx>
      <c:valAx>
        <c:axId val="2213002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212986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'8.14'!$G$38</c:f>
              <c:strCache>
                <c:ptCount val="1"/>
                <c:pt idx="0">
                  <c:v>dodávkách ČR</c:v>
                </c:pt>
              </c:strCache>
            </c:strRef>
          </c:tx>
          <c:invertIfNegative val="0"/>
          <c:val>
            <c:numRef>
              <c:f>'8.14'!$H$38</c:f>
              <c:numCache>
                <c:formatCode>0.0%</c:formatCode>
                <c:ptCount val="1"/>
                <c:pt idx="0">
                  <c:v>4.9563893620765978E-2</c:v>
                </c:pt>
              </c:numCache>
            </c:numRef>
          </c:val>
        </c:ser>
        <c:ser>
          <c:idx val="1"/>
          <c:order val="1"/>
          <c:tx>
            <c:strRef>
              <c:f>'8.14'!$G$37</c:f>
              <c:strCache>
                <c:ptCount val="1"/>
                <c:pt idx="0">
                  <c:v>výrobě</c:v>
                </c:pt>
              </c:strCache>
            </c:strRef>
          </c:tx>
          <c:invertIfNegative val="0"/>
          <c:val>
            <c:numRef>
              <c:f>'8.14'!$H$37</c:f>
              <c:numCache>
                <c:formatCode>0.0%</c:formatCode>
                <c:ptCount val="1"/>
                <c:pt idx="0">
                  <c:v>5.2452737614377257E-2</c:v>
                </c:pt>
              </c:numCache>
            </c:numRef>
          </c:val>
        </c:ser>
        <c:ser>
          <c:idx val="0"/>
          <c:order val="2"/>
          <c:tx>
            <c:strRef>
              <c:f>'8.14'!$G$36</c:f>
              <c:strCache>
                <c:ptCount val="1"/>
                <c:pt idx="0">
                  <c:v>instalovaném výkonu</c:v>
                </c:pt>
              </c:strCache>
            </c:strRef>
          </c:tx>
          <c:invertIfNegative val="0"/>
          <c:val>
            <c:numRef>
              <c:f>'8.14'!$H$36</c:f>
              <c:numCache>
                <c:formatCode>0.0%</c:formatCode>
                <c:ptCount val="1"/>
                <c:pt idx="0">
                  <c:v>2.9836580818089785E-2</c:v>
                </c:pt>
              </c:numCache>
            </c:numRef>
          </c:val>
        </c:ser>
        <c:dLbls>
          <c:showLegendKey val="0"/>
          <c:showVal val="0"/>
          <c:showCatName val="0"/>
          <c:showSerName val="0"/>
          <c:showPercent val="0"/>
          <c:showBubbleSize val="0"/>
        </c:dLbls>
        <c:gapWidth val="150"/>
        <c:axId val="345203072"/>
        <c:axId val="345204608"/>
      </c:barChart>
      <c:catAx>
        <c:axId val="345203072"/>
        <c:scaling>
          <c:orientation val="minMax"/>
        </c:scaling>
        <c:delete val="1"/>
        <c:axPos val="l"/>
        <c:numFmt formatCode="0.0%" sourceLinked="1"/>
        <c:majorTickMark val="none"/>
        <c:minorTickMark val="none"/>
        <c:tickLblPos val="nextTo"/>
        <c:crossAx val="345204608"/>
        <c:crosses val="autoZero"/>
        <c:auto val="1"/>
        <c:lblAlgn val="ctr"/>
        <c:lblOffset val="100"/>
        <c:noMultiLvlLbl val="0"/>
      </c:catAx>
      <c:valAx>
        <c:axId val="3452046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45203072"/>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'8.14'!$A$9</c:f>
              <c:strCache>
                <c:ptCount val="1"/>
                <c:pt idx="0">
                  <c:v>Biomasa</c:v>
                </c:pt>
              </c:strCache>
            </c:strRef>
          </c:tx>
          <c:invertIfNegative val="0"/>
          <c:cat>
            <c:strRef>
              <c:f>'8.14'!$B$2:$D$2</c:f>
              <c:strCache>
                <c:ptCount val="3"/>
                <c:pt idx="0">
                  <c:v>Duben</c:v>
                </c:pt>
                <c:pt idx="1">
                  <c:v>Květen</c:v>
                </c:pt>
                <c:pt idx="2">
                  <c:v>Červen</c:v>
                </c:pt>
              </c:strCache>
            </c:strRef>
          </c:cat>
          <c:val>
            <c:numRef>
              <c:f>('8.14'!$B$9,'8.14'!$D$9,'8.14'!$F$9)</c:f>
              <c:numCache>
                <c:formatCode>#,##0.0</c:formatCode>
                <c:ptCount val="3"/>
                <c:pt idx="0">
                  <c:v>14405.75</c:v>
                </c:pt>
                <c:pt idx="1">
                  <c:v>1707.2</c:v>
                </c:pt>
                <c:pt idx="2">
                  <c:v>1988.25</c:v>
                </c:pt>
              </c:numCache>
            </c:numRef>
          </c:val>
        </c:ser>
        <c:ser>
          <c:idx val="1"/>
          <c:order val="1"/>
          <c:tx>
            <c:strRef>
              <c:f>'8.14'!$A$10</c:f>
              <c:strCache>
                <c:ptCount val="1"/>
                <c:pt idx="0">
                  <c:v>Bioplyn</c:v>
                </c:pt>
              </c:strCache>
            </c:strRef>
          </c:tx>
          <c:invertIfNegative val="0"/>
          <c:cat>
            <c:strRef>
              <c:f>'8.14'!$B$2:$D$2</c:f>
              <c:strCache>
                <c:ptCount val="3"/>
                <c:pt idx="0">
                  <c:v>Duben</c:v>
                </c:pt>
                <c:pt idx="1">
                  <c:v>Květen</c:v>
                </c:pt>
                <c:pt idx="2">
                  <c:v>Červen</c:v>
                </c:pt>
              </c:strCache>
            </c:strRef>
          </c:cat>
          <c:val>
            <c:numRef>
              <c:f>('8.14'!$B$10,'8.14'!$D$10,'8.14'!$F$10)</c:f>
              <c:numCache>
                <c:formatCode>#,##0.0</c:formatCode>
                <c:ptCount val="3"/>
                <c:pt idx="0">
                  <c:v>356.56</c:v>
                </c:pt>
                <c:pt idx="1">
                  <c:v>247.86</c:v>
                </c:pt>
                <c:pt idx="2">
                  <c:v>430.96</c:v>
                </c:pt>
              </c:numCache>
            </c:numRef>
          </c:val>
        </c:ser>
        <c:ser>
          <c:idx val="2"/>
          <c:order val="2"/>
          <c:tx>
            <c:strRef>
              <c:f>'8.14'!$A$11</c:f>
              <c:strCache>
                <c:ptCount val="1"/>
                <c:pt idx="0">
                  <c:v>Černé uhlí</c:v>
                </c:pt>
              </c:strCache>
            </c:strRef>
          </c:tx>
          <c:invertIfNegative val="0"/>
          <c:cat>
            <c:strRef>
              <c:f>'8.14'!$B$2:$D$2</c:f>
              <c:strCache>
                <c:ptCount val="3"/>
                <c:pt idx="0">
                  <c:v>Duben</c:v>
                </c:pt>
                <c:pt idx="1">
                  <c:v>Květen</c:v>
                </c:pt>
                <c:pt idx="2">
                  <c:v>Červen</c:v>
                </c:pt>
              </c:strCache>
            </c:strRef>
          </c:cat>
          <c:val>
            <c:numRef>
              <c:f>('8.14'!$B$11,'8.14'!$D$11,'8.14'!$F$11)</c:f>
              <c:numCache>
                <c:formatCode>#,##0.0</c:formatCode>
                <c:ptCount val="3"/>
                <c:pt idx="0">
                  <c:v>18197.25</c:v>
                </c:pt>
                <c:pt idx="1">
                  <c:v>16178.4</c:v>
                </c:pt>
                <c:pt idx="2">
                  <c:v>18267.37</c:v>
                </c:pt>
              </c:numCache>
            </c:numRef>
          </c:val>
        </c:ser>
        <c:ser>
          <c:idx val="3"/>
          <c:order val="3"/>
          <c:tx>
            <c:strRef>
              <c:f>'8.14'!$A$12</c:f>
              <c:strCache>
                <c:ptCount val="1"/>
                <c:pt idx="0">
                  <c:v>Elektrická energie</c:v>
                </c:pt>
              </c:strCache>
            </c:strRef>
          </c:tx>
          <c:invertIfNegative val="0"/>
          <c:cat>
            <c:strRef>
              <c:f>'8.14'!$B$2:$D$2</c:f>
              <c:strCache>
                <c:ptCount val="3"/>
                <c:pt idx="0">
                  <c:v>Duben</c:v>
                </c:pt>
                <c:pt idx="1">
                  <c:v>Květen</c:v>
                </c:pt>
                <c:pt idx="2">
                  <c:v>Červen</c:v>
                </c:pt>
              </c:strCache>
            </c:strRef>
          </c:cat>
          <c:val>
            <c:numRef>
              <c:f>('8.14'!$B$12,'8.14'!$D$12,'8.14'!$F$12)</c:f>
              <c:numCache>
                <c:formatCode>#,##0.0</c:formatCode>
                <c:ptCount val="3"/>
                <c:pt idx="0">
                  <c:v>23.4</c:v>
                </c:pt>
                <c:pt idx="1">
                  <c:v>127.3</c:v>
                </c:pt>
                <c:pt idx="2">
                  <c:v>102.4</c:v>
                </c:pt>
              </c:numCache>
            </c:numRef>
          </c:val>
        </c:ser>
        <c:ser>
          <c:idx val="4"/>
          <c:order val="4"/>
          <c:tx>
            <c:strRef>
              <c:f>'8.14'!$A$13</c:f>
              <c:strCache>
                <c:ptCount val="1"/>
                <c:pt idx="0">
                  <c:v>Energie prostředí (tepelné čerpadlo)</c:v>
                </c:pt>
              </c:strCache>
            </c:strRef>
          </c:tx>
          <c:invertIfNegative val="0"/>
          <c:cat>
            <c:strRef>
              <c:f>'8.14'!$B$2:$D$2</c:f>
              <c:strCache>
                <c:ptCount val="3"/>
                <c:pt idx="0">
                  <c:v>Duben</c:v>
                </c:pt>
                <c:pt idx="1">
                  <c:v>Květen</c:v>
                </c:pt>
                <c:pt idx="2">
                  <c:v>Červen</c:v>
                </c:pt>
              </c:strCache>
            </c:strRef>
          </c:cat>
          <c:val>
            <c:numRef>
              <c:f>('8.14'!$B$13,'8.14'!$D$13,'8.14'!$F$13)</c:f>
              <c:numCache>
                <c:formatCode>#,##0.0</c:formatCode>
                <c:ptCount val="3"/>
                <c:pt idx="0">
                  <c:v>0</c:v>
                </c:pt>
                <c:pt idx="1">
                  <c:v>0</c:v>
                </c:pt>
                <c:pt idx="2">
                  <c:v>0</c:v>
                </c:pt>
              </c:numCache>
            </c:numRef>
          </c:val>
        </c:ser>
        <c:ser>
          <c:idx val="5"/>
          <c:order val="5"/>
          <c:tx>
            <c:strRef>
              <c:f>'8.14'!$A$14</c:f>
              <c:strCache>
                <c:ptCount val="1"/>
                <c:pt idx="0">
                  <c:v>Energie Slunce (solární kolektor)</c:v>
                </c:pt>
              </c:strCache>
            </c:strRef>
          </c:tx>
          <c:invertIfNegative val="0"/>
          <c:cat>
            <c:strRef>
              <c:f>'8.14'!$B$2:$D$2</c:f>
              <c:strCache>
                <c:ptCount val="3"/>
                <c:pt idx="0">
                  <c:v>Duben</c:v>
                </c:pt>
                <c:pt idx="1">
                  <c:v>Květen</c:v>
                </c:pt>
                <c:pt idx="2">
                  <c:v>Červen</c:v>
                </c:pt>
              </c:strCache>
            </c:strRef>
          </c:cat>
          <c:val>
            <c:numRef>
              <c:f>('8.14'!$B$14,'8.14'!$D$14,'8.14'!$F$14)</c:f>
              <c:numCache>
                <c:formatCode>#,##0.0</c:formatCode>
                <c:ptCount val="3"/>
                <c:pt idx="0">
                  <c:v>0</c:v>
                </c:pt>
                <c:pt idx="1">
                  <c:v>0</c:v>
                </c:pt>
                <c:pt idx="2">
                  <c:v>0</c:v>
                </c:pt>
              </c:numCache>
            </c:numRef>
          </c:val>
        </c:ser>
        <c:ser>
          <c:idx val="6"/>
          <c:order val="6"/>
          <c:tx>
            <c:strRef>
              <c:f>'8.14'!$A$15</c:f>
              <c:strCache>
                <c:ptCount val="1"/>
                <c:pt idx="0">
                  <c:v>Hnědé uhlí</c:v>
                </c:pt>
              </c:strCache>
            </c:strRef>
          </c:tx>
          <c:invertIfNegative val="0"/>
          <c:cat>
            <c:strRef>
              <c:f>'8.14'!$B$2:$D$2</c:f>
              <c:strCache>
                <c:ptCount val="3"/>
                <c:pt idx="0">
                  <c:v>Duben</c:v>
                </c:pt>
                <c:pt idx="1">
                  <c:v>Květen</c:v>
                </c:pt>
                <c:pt idx="2">
                  <c:v>Červen</c:v>
                </c:pt>
              </c:strCache>
            </c:strRef>
          </c:cat>
          <c:val>
            <c:numRef>
              <c:f>('8.14'!$B$15,'8.14'!$D$15,'8.14'!$F$15)</c:f>
              <c:numCache>
                <c:formatCode>#,##0.0</c:formatCode>
                <c:ptCount val="3"/>
                <c:pt idx="0">
                  <c:v>166918.00599999999</c:v>
                </c:pt>
                <c:pt idx="1">
                  <c:v>123960.12700000001</c:v>
                </c:pt>
                <c:pt idx="2">
                  <c:v>109780.273</c:v>
                </c:pt>
              </c:numCache>
            </c:numRef>
          </c:val>
        </c:ser>
        <c:ser>
          <c:idx val="7"/>
          <c:order val="7"/>
          <c:tx>
            <c:strRef>
              <c:f>'8.14'!$A$16</c:f>
              <c:strCache>
                <c:ptCount val="1"/>
                <c:pt idx="0">
                  <c:v>Jaderné palivo</c:v>
                </c:pt>
              </c:strCache>
            </c:strRef>
          </c:tx>
          <c:invertIfNegative val="0"/>
          <c:cat>
            <c:strRef>
              <c:f>'8.14'!$B$2:$D$2</c:f>
              <c:strCache>
                <c:ptCount val="3"/>
                <c:pt idx="0">
                  <c:v>Duben</c:v>
                </c:pt>
                <c:pt idx="1">
                  <c:v>Květen</c:v>
                </c:pt>
                <c:pt idx="2">
                  <c:v>Červen</c:v>
                </c:pt>
              </c:strCache>
            </c:strRef>
          </c:cat>
          <c:val>
            <c:numRef>
              <c:f>('8.14'!$B$16,'8.14'!$D$16,'8.14'!$F$16)</c:f>
              <c:numCache>
                <c:formatCode>#,##0.0</c:formatCode>
                <c:ptCount val="3"/>
                <c:pt idx="0">
                  <c:v>0</c:v>
                </c:pt>
                <c:pt idx="1">
                  <c:v>0</c:v>
                </c:pt>
                <c:pt idx="2">
                  <c:v>0</c:v>
                </c:pt>
              </c:numCache>
            </c:numRef>
          </c:val>
        </c:ser>
        <c:ser>
          <c:idx val="8"/>
          <c:order val="8"/>
          <c:tx>
            <c:strRef>
              <c:f>'8.14'!$A$17</c:f>
              <c:strCache>
                <c:ptCount val="1"/>
                <c:pt idx="0">
                  <c:v>Koks</c:v>
                </c:pt>
              </c:strCache>
            </c:strRef>
          </c:tx>
          <c:invertIfNegative val="0"/>
          <c:cat>
            <c:strRef>
              <c:f>'8.14'!$B$2:$D$2</c:f>
              <c:strCache>
                <c:ptCount val="3"/>
                <c:pt idx="0">
                  <c:v>Duben</c:v>
                </c:pt>
                <c:pt idx="1">
                  <c:v>Květen</c:v>
                </c:pt>
                <c:pt idx="2">
                  <c:v>Červen</c:v>
                </c:pt>
              </c:strCache>
            </c:strRef>
          </c:cat>
          <c:val>
            <c:numRef>
              <c:f>('8.14'!$B$17,'8.14'!$D$17,'8.14'!$F$17)</c:f>
              <c:numCache>
                <c:formatCode>#,##0.0</c:formatCode>
                <c:ptCount val="3"/>
                <c:pt idx="0">
                  <c:v>0</c:v>
                </c:pt>
                <c:pt idx="1">
                  <c:v>0</c:v>
                </c:pt>
                <c:pt idx="2">
                  <c:v>0</c:v>
                </c:pt>
              </c:numCache>
            </c:numRef>
          </c:val>
        </c:ser>
        <c:ser>
          <c:idx val="9"/>
          <c:order val="9"/>
          <c:tx>
            <c:strRef>
              <c:f>'8.14'!$A$18</c:f>
              <c:strCache>
                <c:ptCount val="1"/>
                <c:pt idx="0">
                  <c:v>Odpadní teplo</c:v>
                </c:pt>
              </c:strCache>
            </c:strRef>
          </c:tx>
          <c:invertIfNegative val="0"/>
          <c:cat>
            <c:strRef>
              <c:f>'8.14'!$B$2:$D$2</c:f>
              <c:strCache>
                <c:ptCount val="3"/>
                <c:pt idx="0">
                  <c:v>Duben</c:v>
                </c:pt>
                <c:pt idx="1">
                  <c:v>Květen</c:v>
                </c:pt>
                <c:pt idx="2">
                  <c:v>Červen</c:v>
                </c:pt>
              </c:strCache>
            </c:strRef>
          </c:cat>
          <c:val>
            <c:numRef>
              <c:f>('8.14'!$B$18,'8.14'!$D$18,'8.14'!$F$18)</c:f>
              <c:numCache>
                <c:formatCode>#,##0.0</c:formatCode>
                <c:ptCount val="3"/>
                <c:pt idx="0">
                  <c:v>2300</c:v>
                </c:pt>
                <c:pt idx="1">
                  <c:v>1197</c:v>
                </c:pt>
                <c:pt idx="2">
                  <c:v>1341</c:v>
                </c:pt>
              </c:numCache>
            </c:numRef>
          </c:val>
        </c:ser>
        <c:ser>
          <c:idx val="10"/>
          <c:order val="10"/>
          <c:tx>
            <c:strRef>
              <c:f>'8.14'!$A$19</c:f>
              <c:strCache>
                <c:ptCount val="1"/>
                <c:pt idx="0">
                  <c:v>Ostatní kapalná paliva</c:v>
                </c:pt>
              </c:strCache>
            </c:strRef>
          </c:tx>
          <c:invertIfNegative val="0"/>
          <c:cat>
            <c:strRef>
              <c:f>'8.14'!$B$2:$D$2</c:f>
              <c:strCache>
                <c:ptCount val="3"/>
                <c:pt idx="0">
                  <c:v>Duben</c:v>
                </c:pt>
                <c:pt idx="1">
                  <c:v>Květen</c:v>
                </c:pt>
                <c:pt idx="2">
                  <c:v>Červen</c:v>
                </c:pt>
              </c:strCache>
            </c:strRef>
          </c:cat>
          <c:val>
            <c:numRef>
              <c:f>('8.14'!$B$19,'8.14'!$D$19,'8.14'!$F$19)</c:f>
              <c:numCache>
                <c:formatCode>#,##0.0</c:formatCode>
                <c:ptCount val="3"/>
                <c:pt idx="0">
                  <c:v>2399</c:v>
                </c:pt>
                <c:pt idx="1">
                  <c:v>1324</c:v>
                </c:pt>
                <c:pt idx="2">
                  <c:v>1042</c:v>
                </c:pt>
              </c:numCache>
            </c:numRef>
          </c:val>
        </c:ser>
        <c:ser>
          <c:idx val="11"/>
          <c:order val="11"/>
          <c:tx>
            <c:strRef>
              <c:f>'8.14'!$A$20</c:f>
              <c:strCache>
                <c:ptCount val="1"/>
                <c:pt idx="0">
                  <c:v>Ostatní pevná paliva</c:v>
                </c:pt>
              </c:strCache>
            </c:strRef>
          </c:tx>
          <c:invertIfNegative val="0"/>
          <c:cat>
            <c:strRef>
              <c:f>'8.14'!$B$2:$D$2</c:f>
              <c:strCache>
                <c:ptCount val="3"/>
                <c:pt idx="0">
                  <c:v>Duben</c:v>
                </c:pt>
                <c:pt idx="1">
                  <c:v>Květen</c:v>
                </c:pt>
                <c:pt idx="2">
                  <c:v>Červen</c:v>
                </c:pt>
              </c:strCache>
            </c:strRef>
          </c:cat>
          <c:val>
            <c:numRef>
              <c:f>('8.14'!$B$20,'8.14'!$D$20,'8.14'!$F$20)</c:f>
              <c:numCache>
                <c:formatCode>#,##0.0</c:formatCode>
                <c:ptCount val="3"/>
                <c:pt idx="0">
                  <c:v>2168.6</c:v>
                </c:pt>
                <c:pt idx="1">
                  <c:v>2372.1999999999998</c:v>
                </c:pt>
                <c:pt idx="2">
                  <c:v>2355.1999999999998</c:v>
                </c:pt>
              </c:numCache>
            </c:numRef>
          </c:val>
        </c:ser>
        <c:ser>
          <c:idx val="12"/>
          <c:order val="12"/>
          <c:tx>
            <c:strRef>
              <c:f>'8.14'!$A$21</c:f>
              <c:strCache>
                <c:ptCount val="1"/>
                <c:pt idx="0">
                  <c:v>Ostatní plyny</c:v>
                </c:pt>
              </c:strCache>
            </c:strRef>
          </c:tx>
          <c:invertIfNegative val="0"/>
          <c:cat>
            <c:strRef>
              <c:f>'8.14'!$B$2:$D$2</c:f>
              <c:strCache>
                <c:ptCount val="3"/>
                <c:pt idx="0">
                  <c:v>Duben</c:v>
                </c:pt>
                <c:pt idx="1">
                  <c:v>Květen</c:v>
                </c:pt>
                <c:pt idx="2">
                  <c:v>Červen</c:v>
                </c:pt>
              </c:strCache>
            </c:strRef>
          </c:cat>
          <c:val>
            <c:numRef>
              <c:f>('8.14'!$B$21,'8.14'!$D$21,'8.14'!$F$21)</c:f>
              <c:numCache>
                <c:formatCode>#,##0.0</c:formatCode>
                <c:ptCount val="3"/>
                <c:pt idx="0">
                  <c:v>7797</c:v>
                </c:pt>
                <c:pt idx="1">
                  <c:v>4976</c:v>
                </c:pt>
                <c:pt idx="2">
                  <c:v>3689</c:v>
                </c:pt>
              </c:numCache>
            </c:numRef>
          </c:val>
        </c:ser>
        <c:ser>
          <c:idx val="13"/>
          <c:order val="13"/>
          <c:tx>
            <c:strRef>
              <c:f>'8.14'!$A$22</c:f>
              <c:strCache>
                <c:ptCount val="1"/>
                <c:pt idx="0">
                  <c:v>Ostatní</c:v>
                </c:pt>
              </c:strCache>
            </c:strRef>
          </c:tx>
          <c:invertIfNegative val="0"/>
          <c:cat>
            <c:strRef>
              <c:f>'8.14'!$B$2:$D$2</c:f>
              <c:strCache>
                <c:ptCount val="3"/>
                <c:pt idx="0">
                  <c:v>Duben</c:v>
                </c:pt>
                <c:pt idx="1">
                  <c:v>Květen</c:v>
                </c:pt>
                <c:pt idx="2">
                  <c:v>Červen</c:v>
                </c:pt>
              </c:strCache>
            </c:strRef>
          </c:cat>
          <c:val>
            <c:numRef>
              <c:f>('8.14'!$B$22,'8.14'!$D$22,'8.14'!$F$22)</c:f>
              <c:numCache>
                <c:formatCode>#,##0.0</c:formatCode>
                <c:ptCount val="3"/>
                <c:pt idx="0">
                  <c:v>0</c:v>
                </c:pt>
                <c:pt idx="1">
                  <c:v>0</c:v>
                </c:pt>
                <c:pt idx="2">
                  <c:v>0</c:v>
                </c:pt>
              </c:numCache>
            </c:numRef>
          </c:val>
        </c:ser>
        <c:ser>
          <c:idx val="14"/>
          <c:order val="14"/>
          <c:tx>
            <c:strRef>
              <c:f>'8.14'!$A$23</c:f>
              <c:strCache>
                <c:ptCount val="1"/>
                <c:pt idx="0">
                  <c:v>Topné oleje</c:v>
                </c:pt>
              </c:strCache>
            </c:strRef>
          </c:tx>
          <c:invertIfNegative val="0"/>
          <c:cat>
            <c:strRef>
              <c:f>'8.14'!$B$2:$D$2</c:f>
              <c:strCache>
                <c:ptCount val="3"/>
                <c:pt idx="0">
                  <c:v>Duben</c:v>
                </c:pt>
                <c:pt idx="1">
                  <c:v>Květen</c:v>
                </c:pt>
                <c:pt idx="2">
                  <c:v>Červen</c:v>
                </c:pt>
              </c:strCache>
            </c:strRef>
          </c:cat>
          <c:val>
            <c:numRef>
              <c:f>('8.14'!$B$23,'8.14'!$D$23,'8.14'!$F$23)</c:f>
              <c:numCache>
                <c:formatCode>#,##0.0</c:formatCode>
                <c:ptCount val="3"/>
                <c:pt idx="0">
                  <c:v>151.91999999999999</c:v>
                </c:pt>
                <c:pt idx="1">
                  <c:v>53.52</c:v>
                </c:pt>
                <c:pt idx="2">
                  <c:v>98.06</c:v>
                </c:pt>
              </c:numCache>
            </c:numRef>
          </c:val>
        </c:ser>
        <c:ser>
          <c:idx val="15"/>
          <c:order val="15"/>
          <c:tx>
            <c:strRef>
              <c:f>'8.14'!$A$24</c:f>
              <c:strCache>
                <c:ptCount val="1"/>
                <c:pt idx="0">
                  <c:v>Zemní plyn</c:v>
                </c:pt>
              </c:strCache>
            </c:strRef>
          </c:tx>
          <c:invertIfNegative val="0"/>
          <c:cat>
            <c:strRef>
              <c:f>'8.14'!$B$2:$D$2</c:f>
              <c:strCache>
                <c:ptCount val="3"/>
                <c:pt idx="0">
                  <c:v>Duben</c:v>
                </c:pt>
                <c:pt idx="1">
                  <c:v>Květen</c:v>
                </c:pt>
                <c:pt idx="2">
                  <c:v>Červen</c:v>
                </c:pt>
              </c:strCache>
            </c:strRef>
          </c:cat>
          <c:val>
            <c:numRef>
              <c:f>('8.14'!$B$24,'8.14'!$D$24,'8.14'!$F$24)</c:f>
              <c:numCache>
                <c:formatCode>#,##0.0</c:formatCode>
                <c:ptCount val="3"/>
                <c:pt idx="0">
                  <c:v>48066.964999999997</c:v>
                </c:pt>
                <c:pt idx="1">
                  <c:v>27146.576000000005</c:v>
                </c:pt>
                <c:pt idx="2">
                  <c:v>25000.634000000002</c:v>
                </c:pt>
              </c:numCache>
            </c:numRef>
          </c:val>
        </c:ser>
        <c:dLbls>
          <c:showLegendKey val="0"/>
          <c:showVal val="0"/>
          <c:showCatName val="0"/>
          <c:showSerName val="0"/>
          <c:showPercent val="0"/>
          <c:showBubbleSize val="0"/>
        </c:dLbls>
        <c:gapWidth val="150"/>
        <c:overlap val="100"/>
        <c:axId val="345159552"/>
        <c:axId val="345161088"/>
      </c:barChart>
      <c:catAx>
        <c:axId val="345159552"/>
        <c:scaling>
          <c:orientation val="minMax"/>
        </c:scaling>
        <c:delete val="0"/>
        <c:axPos val="b"/>
        <c:numFmt formatCode="General" sourceLinked="1"/>
        <c:majorTickMark val="none"/>
        <c:minorTickMark val="none"/>
        <c:tickLblPos val="nextTo"/>
        <c:txPr>
          <a:bodyPr/>
          <a:lstStyle/>
          <a:p>
            <a:pPr>
              <a:defRPr sz="900"/>
            </a:pPr>
            <a:endParaRPr lang="cs-CZ"/>
          </a:p>
        </c:txPr>
        <c:crossAx val="345161088"/>
        <c:crosses val="autoZero"/>
        <c:auto val="1"/>
        <c:lblAlgn val="ctr"/>
        <c:lblOffset val="100"/>
        <c:noMultiLvlLbl val="0"/>
      </c:catAx>
      <c:valAx>
        <c:axId val="345161088"/>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45159552"/>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'9'!$N$6</c:f>
              <c:strCache>
                <c:ptCount val="1"/>
              </c:strCache>
            </c:strRef>
          </c:tx>
          <c:invertIfNegative val="0"/>
          <c:cat>
            <c:numRef>
              <c:f>'9'!$O$5</c:f>
              <c:numCache>
                <c:formatCode>General</c:formatCode>
                <c:ptCount val="1"/>
              </c:numCache>
            </c:numRef>
          </c:cat>
          <c:val>
            <c:numRef>
              <c:f>'9'!$O$6</c:f>
              <c:numCache>
                <c:formatCode>0.0%</c:formatCode>
                <c:ptCount val="1"/>
              </c:numCache>
            </c:numRef>
          </c:val>
        </c:ser>
        <c:ser>
          <c:idx val="1"/>
          <c:order val="1"/>
          <c:tx>
            <c:strRef>
              <c:f>'9'!$N$7</c:f>
              <c:strCache>
                <c:ptCount val="1"/>
              </c:strCache>
            </c:strRef>
          </c:tx>
          <c:invertIfNegative val="0"/>
          <c:cat>
            <c:numRef>
              <c:f>'9'!$O$5</c:f>
              <c:numCache>
                <c:formatCode>General</c:formatCode>
                <c:ptCount val="1"/>
              </c:numCache>
            </c:numRef>
          </c:cat>
          <c:val>
            <c:numRef>
              <c:f>'9'!$O$7</c:f>
              <c:numCache>
                <c:formatCode>0.0%</c:formatCode>
                <c:ptCount val="1"/>
              </c:numCache>
            </c:numRef>
          </c:val>
        </c:ser>
        <c:ser>
          <c:idx val="2"/>
          <c:order val="2"/>
          <c:tx>
            <c:strRef>
              <c:f>'9'!$N$8</c:f>
              <c:strCache>
                <c:ptCount val="1"/>
              </c:strCache>
            </c:strRef>
          </c:tx>
          <c:invertIfNegative val="0"/>
          <c:cat>
            <c:numRef>
              <c:f>'9'!$O$5</c:f>
              <c:numCache>
                <c:formatCode>General</c:formatCode>
                <c:ptCount val="1"/>
              </c:numCache>
            </c:numRef>
          </c:cat>
          <c:val>
            <c:numRef>
              <c:f>'9'!$O$8</c:f>
              <c:numCache>
                <c:formatCode>0.0%</c:formatCode>
                <c:ptCount val="1"/>
              </c:numCache>
            </c:numRef>
          </c:val>
        </c:ser>
        <c:ser>
          <c:idx val="3"/>
          <c:order val="3"/>
          <c:tx>
            <c:strRef>
              <c:f>'9'!$N$9</c:f>
              <c:strCache>
                <c:ptCount val="1"/>
              </c:strCache>
            </c:strRef>
          </c:tx>
          <c:invertIfNegative val="0"/>
          <c:cat>
            <c:numRef>
              <c:f>'9'!$O$5</c:f>
              <c:numCache>
                <c:formatCode>General</c:formatCode>
                <c:ptCount val="1"/>
              </c:numCache>
            </c:numRef>
          </c:cat>
          <c:val>
            <c:numRef>
              <c:f>'9'!$O$9</c:f>
              <c:numCache>
                <c:formatCode>0.0%</c:formatCode>
                <c:ptCount val="1"/>
              </c:numCache>
            </c:numRef>
          </c:val>
        </c:ser>
        <c:ser>
          <c:idx val="4"/>
          <c:order val="4"/>
          <c:tx>
            <c:strRef>
              <c:f>'9'!$N$10</c:f>
              <c:strCache>
                <c:ptCount val="1"/>
              </c:strCache>
            </c:strRef>
          </c:tx>
          <c:invertIfNegative val="0"/>
          <c:cat>
            <c:numRef>
              <c:f>'9'!$O$5</c:f>
              <c:numCache>
                <c:formatCode>General</c:formatCode>
                <c:ptCount val="1"/>
              </c:numCache>
            </c:numRef>
          </c:cat>
          <c:val>
            <c:numRef>
              <c:f>'9'!$O$10</c:f>
              <c:numCache>
                <c:formatCode>0.0%</c:formatCode>
                <c:ptCount val="1"/>
              </c:numCache>
            </c:numRef>
          </c:val>
        </c:ser>
        <c:ser>
          <c:idx val="5"/>
          <c:order val="5"/>
          <c:tx>
            <c:strRef>
              <c:f>'9'!$N$11</c:f>
              <c:strCache>
                <c:ptCount val="1"/>
              </c:strCache>
            </c:strRef>
          </c:tx>
          <c:invertIfNegative val="0"/>
          <c:cat>
            <c:numRef>
              <c:f>'9'!$O$5</c:f>
              <c:numCache>
                <c:formatCode>General</c:formatCode>
                <c:ptCount val="1"/>
              </c:numCache>
            </c:numRef>
          </c:cat>
          <c:val>
            <c:numRef>
              <c:f>'9'!$O$11</c:f>
              <c:numCache>
                <c:formatCode>0.0%</c:formatCode>
                <c:ptCount val="1"/>
              </c:numCache>
            </c:numRef>
          </c:val>
        </c:ser>
        <c:ser>
          <c:idx val="6"/>
          <c:order val="6"/>
          <c:tx>
            <c:strRef>
              <c:f>'9'!$N$12</c:f>
              <c:strCache>
                <c:ptCount val="1"/>
              </c:strCache>
            </c:strRef>
          </c:tx>
          <c:invertIfNegative val="0"/>
          <c:cat>
            <c:numRef>
              <c:f>'9'!$O$5</c:f>
              <c:numCache>
                <c:formatCode>General</c:formatCode>
                <c:ptCount val="1"/>
              </c:numCache>
            </c:numRef>
          </c:cat>
          <c:val>
            <c:numRef>
              <c:f>'9'!$O$12</c:f>
              <c:numCache>
                <c:formatCode>0.0%</c:formatCode>
                <c:ptCount val="1"/>
              </c:numCache>
            </c:numRef>
          </c:val>
        </c:ser>
        <c:ser>
          <c:idx val="7"/>
          <c:order val="7"/>
          <c:tx>
            <c:strRef>
              <c:f>'9'!$N$13</c:f>
              <c:strCache>
                <c:ptCount val="1"/>
              </c:strCache>
            </c:strRef>
          </c:tx>
          <c:invertIfNegative val="0"/>
          <c:cat>
            <c:numRef>
              <c:f>'9'!$O$5</c:f>
              <c:numCache>
                <c:formatCode>General</c:formatCode>
                <c:ptCount val="1"/>
              </c:numCache>
            </c:numRef>
          </c:cat>
          <c:val>
            <c:numRef>
              <c:f>'9'!$O$13</c:f>
              <c:numCache>
                <c:formatCode>0.0%</c:formatCode>
                <c:ptCount val="1"/>
              </c:numCache>
            </c:numRef>
          </c:val>
        </c:ser>
        <c:ser>
          <c:idx val="8"/>
          <c:order val="8"/>
          <c:tx>
            <c:strRef>
              <c:f>'9'!$N$14</c:f>
              <c:strCache>
                <c:ptCount val="1"/>
              </c:strCache>
            </c:strRef>
          </c:tx>
          <c:invertIfNegative val="0"/>
          <c:cat>
            <c:numRef>
              <c:f>'9'!$O$5</c:f>
              <c:numCache>
                <c:formatCode>General</c:formatCode>
                <c:ptCount val="1"/>
              </c:numCache>
            </c:numRef>
          </c:cat>
          <c:val>
            <c:numRef>
              <c:f>'9'!$O$14</c:f>
              <c:numCache>
                <c:formatCode>0.0%</c:formatCode>
                <c:ptCount val="1"/>
              </c:numCache>
            </c:numRef>
          </c:val>
        </c:ser>
        <c:ser>
          <c:idx val="9"/>
          <c:order val="9"/>
          <c:tx>
            <c:strRef>
              <c:f>'9'!$N$15</c:f>
              <c:strCache>
                <c:ptCount val="1"/>
              </c:strCache>
            </c:strRef>
          </c:tx>
          <c:invertIfNegative val="0"/>
          <c:cat>
            <c:numRef>
              <c:f>'9'!$O$5</c:f>
              <c:numCache>
                <c:formatCode>General</c:formatCode>
                <c:ptCount val="1"/>
              </c:numCache>
            </c:numRef>
          </c:cat>
          <c:val>
            <c:numRef>
              <c:f>'9'!$O$15</c:f>
              <c:numCache>
                <c:formatCode>0.0%</c:formatCode>
                <c:ptCount val="1"/>
              </c:numCache>
            </c:numRef>
          </c:val>
        </c:ser>
        <c:ser>
          <c:idx val="10"/>
          <c:order val="10"/>
          <c:tx>
            <c:strRef>
              <c:f>'9'!$N$16</c:f>
              <c:strCache>
                <c:ptCount val="1"/>
              </c:strCache>
            </c:strRef>
          </c:tx>
          <c:invertIfNegative val="0"/>
          <c:cat>
            <c:numRef>
              <c:f>'9'!$O$5</c:f>
              <c:numCache>
                <c:formatCode>General</c:formatCode>
                <c:ptCount val="1"/>
              </c:numCache>
            </c:numRef>
          </c:cat>
          <c:val>
            <c:numRef>
              <c:f>'9'!$O$16</c:f>
              <c:numCache>
                <c:formatCode>0.0%</c:formatCode>
                <c:ptCount val="1"/>
              </c:numCache>
            </c:numRef>
          </c:val>
        </c:ser>
        <c:ser>
          <c:idx val="11"/>
          <c:order val="11"/>
          <c:tx>
            <c:strRef>
              <c:f>'9'!$N$17</c:f>
              <c:strCache>
                <c:ptCount val="1"/>
              </c:strCache>
            </c:strRef>
          </c:tx>
          <c:invertIfNegative val="0"/>
          <c:cat>
            <c:numRef>
              <c:f>'9'!$O$5</c:f>
              <c:numCache>
                <c:formatCode>General</c:formatCode>
                <c:ptCount val="1"/>
              </c:numCache>
            </c:numRef>
          </c:cat>
          <c:val>
            <c:numRef>
              <c:f>'9'!$O$17</c:f>
              <c:numCache>
                <c:formatCode>0.0%</c:formatCode>
                <c:ptCount val="1"/>
              </c:numCache>
            </c:numRef>
          </c:val>
        </c:ser>
        <c:ser>
          <c:idx val="12"/>
          <c:order val="12"/>
          <c:tx>
            <c:strRef>
              <c:f>'9'!$N$18</c:f>
              <c:strCache>
                <c:ptCount val="1"/>
              </c:strCache>
            </c:strRef>
          </c:tx>
          <c:invertIfNegative val="0"/>
          <c:cat>
            <c:numRef>
              <c:f>'9'!$O$5</c:f>
              <c:numCache>
                <c:formatCode>General</c:formatCode>
                <c:ptCount val="1"/>
              </c:numCache>
            </c:numRef>
          </c:cat>
          <c:val>
            <c:numRef>
              <c:f>'9'!$O$18</c:f>
              <c:numCache>
                <c:formatCode>0.0%</c:formatCode>
                <c:ptCount val="1"/>
              </c:numCache>
            </c:numRef>
          </c:val>
        </c:ser>
        <c:ser>
          <c:idx val="13"/>
          <c:order val="13"/>
          <c:tx>
            <c:strRef>
              <c:f>'9'!$N$19</c:f>
              <c:strCache>
                <c:ptCount val="1"/>
              </c:strCache>
            </c:strRef>
          </c:tx>
          <c:invertIfNegative val="0"/>
          <c:cat>
            <c:numRef>
              <c:f>'9'!$O$5</c:f>
              <c:numCache>
                <c:formatCode>General</c:formatCode>
                <c:ptCount val="1"/>
              </c:numCache>
            </c:numRef>
          </c:cat>
          <c:val>
            <c:numRef>
              <c:f>'9'!$O$19</c:f>
              <c:numCache>
                <c:formatCode>0.0%</c:formatCode>
                <c:ptCount val="1"/>
              </c:numCache>
            </c:numRef>
          </c:val>
        </c:ser>
        <c:ser>
          <c:idx val="14"/>
          <c:order val="14"/>
          <c:tx>
            <c:strRef>
              <c:f>'9'!$N$20</c:f>
              <c:strCache>
                <c:ptCount val="1"/>
              </c:strCache>
            </c:strRef>
          </c:tx>
          <c:invertIfNegative val="0"/>
          <c:cat>
            <c:numRef>
              <c:f>'9'!$O$5</c:f>
              <c:numCache>
                <c:formatCode>General</c:formatCode>
                <c:ptCount val="1"/>
              </c:numCache>
            </c:numRef>
          </c:cat>
          <c:val>
            <c:numRef>
              <c:f>'9'!$O$20</c:f>
              <c:numCache>
                <c:formatCode>0.0%</c:formatCode>
                <c:ptCount val="1"/>
              </c:numCache>
            </c:numRef>
          </c:val>
        </c:ser>
        <c:ser>
          <c:idx val="15"/>
          <c:order val="15"/>
          <c:tx>
            <c:strRef>
              <c:f>'9'!$N$21</c:f>
              <c:strCache>
                <c:ptCount val="1"/>
              </c:strCache>
            </c:strRef>
          </c:tx>
          <c:invertIfNegative val="0"/>
          <c:cat>
            <c:numRef>
              <c:f>'9'!$O$5</c:f>
              <c:numCache>
                <c:formatCode>General</c:formatCode>
                <c:ptCount val="1"/>
              </c:numCache>
            </c:numRef>
          </c:cat>
          <c:val>
            <c:numRef>
              <c:f>'9'!$O$21</c:f>
              <c:numCache>
                <c:formatCode>0.0%</c:formatCode>
                <c:ptCount val="1"/>
              </c:numCache>
            </c:numRef>
          </c:val>
        </c:ser>
        <c:dLbls>
          <c:showLegendKey val="0"/>
          <c:showVal val="0"/>
          <c:showCatName val="0"/>
          <c:showSerName val="0"/>
          <c:showPercent val="0"/>
          <c:showBubbleSize val="0"/>
        </c:dLbls>
        <c:gapWidth val="150"/>
        <c:axId val="280628608"/>
        <c:axId val="280642688"/>
      </c:barChart>
      <c:catAx>
        <c:axId val="280628608"/>
        <c:scaling>
          <c:orientation val="minMax"/>
        </c:scaling>
        <c:delete val="1"/>
        <c:axPos val="b"/>
        <c:numFmt formatCode="General" sourceLinked="1"/>
        <c:majorTickMark val="out"/>
        <c:minorTickMark val="none"/>
        <c:tickLblPos val="nextTo"/>
        <c:crossAx val="280642688"/>
        <c:crosses val="autoZero"/>
        <c:auto val="1"/>
        <c:lblAlgn val="ctr"/>
        <c:lblOffset val="100"/>
        <c:noMultiLvlLbl val="0"/>
      </c:catAx>
      <c:valAx>
        <c:axId val="280642688"/>
        <c:scaling>
          <c:orientation val="minMax"/>
        </c:scaling>
        <c:delete val="1"/>
        <c:axPos val="l"/>
        <c:numFmt formatCode="0.0%" sourceLinked="1"/>
        <c:majorTickMark val="out"/>
        <c:minorTickMark val="none"/>
        <c:tickLblPos val="nextTo"/>
        <c:crossAx val="2806286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a:t>
            </a:r>
            <a:r>
              <a:rPr lang="en-US" sz="1000"/>
              <a:t>[</a:t>
            </a:r>
            <a:r>
              <a:rPr lang="cs-CZ" sz="1000"/>
              <a:t>TJ</a:t>
            </a:r>
            <a:r>
              <a:rPr lang="en-US" sz="1000"/>
              <a:t>]</a:t>
            </a:r>
            <a:endParaRPr lang="cs-CZ" sz="1000"/>
          </a:p>
        </c:rich>
      </c:tx>
      <c:overlay val="0"/>
    </c:title>
    <c:autoTitleDeleted val="0"/>
    <c:plotArea>
      <c:layout/>
      <c:barChart>
        <c:barDir val="col"/>
        <c:grouping val="stacked"/>
        <c:varyColors val="0"/>
        <c:ser>
          <c:idx val="0"/>
          <c:order val="0"/>
          <c:tx>
            <c:strRef>
              <c:f>'9'!$A$6</c:f>
              <c:strCache>
                <c:ptCount val="1"/>
                <c:pt idx="0">
                  <c:v>Biomasa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('9'!$B$6:$C$6,'9'!$E$6:$F$6,'9'!$H$6:$I$6)</c:f>
              <c:numCache>
                <c:formatCode>#,##0.0</c:formatCode>
                <c:ptCount val="6"/>
                <c:pt idx="0">
                  <c:v>1274.6001800000006</c:v>
                </c:pt>
                <c:pt idx="1">
                  <c:v>831.34900119999998</c:v>
                </c:pt>
                <c:pt idx="2">
                  <c:v>1197.9645289999994</c:v>
                </c:pt>
                <c:pt idx="3">
                  <c:v>764.81897219999996</c:v>
                </c:pt>
                <c:pt idx="4">
                  <c:v>1118.0918579999998</c:v>
                </c:pt>
                <c:pt idx="5">
                  <c:v>714.98644459999991</c:v>
                </c:pt>
              </c:numCache>
            </c:numRef>
          </c:val>
        </c:ser>
        <c:ser>
          <c:idx val="1"/>
          <c:order val="1"/>
          <c:tx>
            <c:strRef>
              <c:f>'9'!$A$7</c:f>
              <c:strCache>
                <c:ptCount val="1"/>
                <c:pt idx="0">
                  <c:v>Bioplyn</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('9'!$B$7:$C$7,'9'!$E$7:$F$7,'9'!$H$7:$I$7)</c:f>
              <c:numCache>
                <c:formatCode>#,##0.0</c:formatCode>
                <c:ptCount val="6"/>
                <c:pt idx="0">
                  <c:v>158.15310100000002</c:v>
                </c:pt>
                <c:pt idx="1">
                  <c:v>154.13816399999999</c:v>
                </c:pt>
                <c:pt idx="2">
                  <c:v>132.603003</c:v>
                </c:pt>
                <c:pt idx="3">
                  <c:v>128.47187099999999</c:v>
                </c:pt>
                <c:pt idx="4">
                  <c:v>118.82947900000002</c:v>
                </c:pt>
                <c:pt idx="5">
                  <c:v>115.272116</c:v>
                </c:pt>
              </c:numCache>
            </c:numRef>
          </c:val>
        </c:ser>
        <c:ser>
          <c:idx val="2"/>
          <c:order val="2"/>
          <c:tx>
            <c:strRef>
              <c:f>'9'!$A$8</c:f>
              <c:strCache>
                <c:ptCount val="1"/>
                <c:pt idx="0">
                  <c:v>Černé uhlí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('9'!$B$8:$C$8,'9'!$E$8:$F$8,'9'!$H$8:$I$8)</c:f>
              <c:numCache>
                <c:formatCode>#,##0.0</c:formatCode>
                <c:ptCount val="6"/>
                <c:pt idx="0">
                  <c:v>850.51813999999968</c:v>
                </c:pt>
                <c:pt idx="1">
                  <c:v>612.96455400000002</c:v>
                </c:pt>
                <c:pt idx="2">
                  <c:v>495.04194000000012</c:v>
                </c:pt>
                <c:pt idx="3">
                  <c:v>316.75631660000005</c:v>
                </c:pt>
                <c:pt idx="4">
                  <c:v>453.72790399999991</c:v>
                </c:pt>
                <c:pt idx="5">
                  <c:v>303.73173139999994</c:v>
                </c:pt>
              </c:numCache>
            </c:numRef>
          </c:val>
        </c:ser>
        <c:ser>
          <c:idx val="3"/>
          <c:order val="3"/>
          <c:tx>
            <c:strRef>
              <c:f>'9'!$A$9</c:f>
              <c:strCache>
                <c:ptCount val="1"/>
                <c:pt idx="0">
                  <c:v>Elektrická energie</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('9'!$B$9:$C$9,'9'!$E$9:$F$9,'9'!$H$9:$I$9)</c:f>
              <c:numCache>
                <c:formatCode>#,##0.0</c:formatCode>
                <c:ptCount val="6"/>
                <c:pt idx="0">
                  <c:v>0.98770100000000005</c:v>
                </c:pt>
                <c:pt idx="1">
                  <c:v>0</c:v>
                </c:pt>
                <c:pt idx="2">
                  <c:v>1.2490760000000001</c:v>
                </c:pt>
                <c:pt idx="3">
                  <c:v>0</c:v>
                </c:pt>
                <c:pt idx="4">
                  <c:v>0.94362400000000002</c:v>
                </c:pt>
                <c:pt idx="5">
                  <c:v>0</c:v>
                </c:pt>
              </c:numCache>
            </c:numRef>
          </c:val>
        </c:ser>
        <c:ser>
          <c:idx val="4"/>
          <c:order val="4"/>
          <c:tx>
            <c:strRef>
              <c:f>'9'!$A$10</c:f>
              <c:strCache>
                <c:ptCount val="1"/>
                <c:pt idx="0">
                  <c:v>Energie prostředí (tepelné čerpadlo)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('9'!$B$10:$C$10,'9'!$E$10:$F$10,'9'!$H$10:$I$10)</c:f>
              <c:numCache>
                <c:formatCode>#,##0.0</c:formatCode>
                <c:ptCount val="6"/>
                <c:pt idx="0">
                  <c:v>0.66566999999999998</c:v>
                </c:pt>
                <c:pt idx="1">
                  <c:v>0</c:v>
                </c:pt>
                <c:pt idx="2">
                  <c:v>0.86033999999999999</c:v>
                </c:pt>
                <c:pt idx="3">
                  <c:v>0</c:v>
                </c:pt>
                <c:pt idx="4">
                  <c:v>1.0805400000000001</c:v>
                </c:pt>
                <c:pt idx="5">
                  <c:v>0</c:v>
                </c:pt>
              </c:numCache>
            </c:numRef>
          </c:val>
        </c:ser>
        <c:ser>
          <c:idx val="5"/>
          <c:order val="5"/>
          <c:tx>
            <c:strRef>
              <c:f>'9'!$A$11</c:f>
              <c:strCache>
                <c:ptCount val="1"/>
                <c:pt idx="0">
                  <c:v>Energie Slunce (solární kolektor)</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('9'!$B$11:$C$11,'9'!$E$11:$F$11,'9'!$H$11:$I$11)</c:f>
              <c:numCache>
                <c:formatCode>#,##0.0</c:formatCode>
                <c:ptCount val="6"/>
                <c:pt idx="0">
                  <c:v>0.44020999999999999</c:v>
                </c:pt>
                <c:pt idx="1">
                  <c:v>0</c:v>
                </c:pt>
                <c:pt idx="2">
                  <c:v>7.594999999999999E-2</c:v>
                </c:pt>
                <c:pt idx="3">
                  <c:v>0</c:v>
                </c:pt>
                <c:pt idx="4">
                  <c:v>6.7419999999999994E-2</c:v>
                </c:pt>
                <c:pt idx="5">
                  <c:v>0</c:v>
                </c:pt>
              </c:numCache>
            </c:numRef>
          </c:val>
        </c:ser>
        <c:ser>
          <c:idx val="6"/>
          <c:order val="6"/>
          <c:tx>
            <c:strRef>
              <c:f>'9'!$A$12</c:f>
              <c:strCache>
                <c:ptCount val="1"/>
                <c:pt idx="0">
                  <c:v>Hnědé uhlí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('9'!$B$12:$C$12,'9'!$E$12:$F$12,'9'!$H$12:$I$12)</c:f>
              <c:numCache>
                <c:formatCode>#,##0.0</c:formatCode>
                <c:ptCount val="6"/>
                <c:pt idx="0">
                  <c:v>4562.7366089999996</c:v>
                </c:pt>
                <c:pt idx="1">
                  <c:v>3874.1891989999999</c:v>
                </c:pt>
                <c:pt idx="2">
                  <c:v>3424.751553999999</c:v>
                </c:pt>
                <c:pt idx="3">
                  <c:v>2779.1480889999998</c:v>
                </c:pt>
                <c:pt idx="4">
                  <c:v>2762.7100449999998</c:v>
                </c:pt>
                <c:pt idx="5">
                  <c:v>2232.9195199999999</c:v>
                </c:pt>
              </c:numCache>
            </c:numRef>
          </c:val>
        </c:ser>
        <c:ser>
          <c:idx val="7"/>
          <c:order val="7"/>
          <c:tx>
            <c:strRef>
              <c:f>'9'!$A$13</c:f>
              <c:strCache>
                <c:ptCount val="1"/>
                <c:pt idx="0">
                  <c:v>Jaderné palivo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('9'!$B$13:$C$13,'9'!$E$13:$F$13,'9'!$H$13:$I$13)</c:f>
              <c:numCache>
                <c:formatCode>#,##0.0</c:formatCode>
                <c:ptCount val="6"/>
                <c:pt idx="0">
                  <c:v>51.671999999999997</c:v>
                </c:pt>
                <c:pt idx="1">
                  <c:v>0</c:v>
                </c:pt>
                <c:pt idx="2">
                  <c:v>29.064</c:v>
                </c:pt>
                <c:pt idx="3">
                  <c:v>0</c:v>
                </c:pt>
                <c:pt idx="4">
                  <c:v>18.777999999999999</c:v>
                </c:pt>
                <c:pt idx="5">
                  <c:v>0</c:v>
                </c:pt>
              </c:numCache>
            </c:numRef>
          </c:val>
        </c:ser>
        <c:ser>
          <c:idx val="8"/>
          <c:order val="8"/>
          <c:tx>
            <c:strRef>
              <c:f>'9'!$A$14</c:f>
              <c:strCache>
                <c:ptCount val="1"/>
                <c:pt idx="0">
                  <c:v>Koks</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('9'!$B$14:$C$14,'9'!$E$14:$F$14,'9'!$H$14:$I$14)</c:f>
              <c:numCache>
                <c:formatCode>#,##0.0</c:formatCode>
                <c:ptCount val="6"/>
                <c:pt idx="0">
                  <c:v>2.3257999999999997E-2</c:v>
                </c:pt>
                <c:pt idx="1">
                  <c:v>0</c:v>
                </c:pt>
                <c:pt idx="2">
                  <c:v>0</c:v>
                </c:pt>
                <c:pt idx="3">
                  <c:v>0</c:v>
                </c:pt>
                <c:pt idx="4">
                  <c:v>0</c:v>
                </c:pt>
                <c:pt idx="5">
                  <c:v>0</c:v>
                </c:pt>
              </c:numCache>
            </c:numRef>
          </c:val>
        </c:ser>
        <c:ser>
          <c:idx val="9"/>
          <c:order val="9"/>
          <c:tx>
            <c:strRef>
              <c:f>'9'!$A$15</c:f>
              <c:strCache>
                <c:ptCount val="1"/>
                <c:pt idx="0">
                  <c:v>Odpadní teplo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('9'!$B$15:$C$15,'9'!$E$15:$F$15,'9'!$H$15:$I$15)</c:f>
              <c:numCache>
                <c:formatCode>#,##0.0</c:formatCode>
                <c:ptCount val="6"/>
                <c:pt idx="0">
                  <c:v>316.53535499999998</c:v>
                </c:pt>
                <c:pt idx="1">
                  <c:v>63.56915</c:v>
                </c:pt>
                <c:pt idx="2">
                  <c:v>460.0769590000001</c:v>
                </c:pt>
                <c:pt idx="3">
                  <c:v>56.2117</c:v>
                </c:pt>
                <c:pt idx="4">
                  <c:v>621.96336699999995</c:v>
                </c:pt>
                <c:pt idx="5">
                  <c:v>48.314830000000001</c:v>
                </c:pt>
              </c:numCache>
            </c:numRef>
          </c:val>
        </c:ser>
        <c:ser>
          <c:idx val="10"/>
          <c:order val="10"/>
          <c:tx>
            <c:strRef>
              <c:f>'9'!$A$16</c:f>
              <c:strCache>
                <c:ptCount val="1"/>
                <c:pt idx="0">
                  <c:v>Ostatní kapalná paliva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('9'!$B$16:$C$16,'9'!$E$16:$F$16,'9'!$H$16:$I$16)</c:f>
              <c:numCache>
                <c:formatCode>#,##0.0</c:formatCode>
                <c:ptCount val="6"/>
                <c:pt idx="0">
                  <c:v>32.896505999999995</c:v>
                </c:pt>
                <c:pt idx="1">
                  <c:v>21.683007</c:v>
                </c:pt>
                <c:pt idx="2">
                  <c:v>27.94107</c:v>
                </c:pt>
                <c:pt idx="3">
                  <c:v>18.533972000000002</c:v>
                </c:pt>
                <c:pt idx="4">
                  <c:v>41.570392999999996</c:v>
                </c:pt>
                <c:pt idx="5">
                  <c:v>15.157583000000001</c:v>
                </c:pt>
              </c:numCache>
            </c:numRef>
          </c:val>
        </c:ser>
        <c:ser>
          <c:idx val="11"/>
          <c:order val="11"/>
          <c:tx>
            <c:strRef>
              <c:f>'9'!$A$17</c:f>
              <c:strCache>
                <c:ptCount val="1"/>
                <c:pt idx="0">
                  <c:v>Ostatní pevná paliva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('9'!$B$17:$C$17,'9'!$E$17:$F$17,'9'!$H$17:$I$17)</c:f>
              <c:numCache>
                <c:formatCode>#,##0.0</c:formatCode>
                <c:ptCount val="6"/>
                <c:pt idx="0">
                  <c:v>228.71372418481167</c:v>
                </c:pt>
                <c:pt idx="1">
                  <c:v>159.70353</c:v>
                </c:pt>
                <c:pt idx="2">
                  <c:v>261.18719347502412</c:v>
                </c:pt>
                <c:pt idx="3">
                  <c:v>206.49125100000001</c:v>
                </c:pt>
                <c:pt idx="4">
                  <c:v>257.8071408216594</c:v>
                </c:pt>
                <c:pt idx="5">
                  <c:v>204.06373500000001</c:v>
                </c:pt>
              </c:numCache>
            </c:numRef>
          </c:val>
        </c:ser>
        <c:ser>
          <c:idx val="12"/>
          <c:order val="12"/>
          <c:tx>
            <c:strRef>
              <c:f>'9'!$A$18</c:f>
              <c:strCache>
                <c:ptCount val="1"/>
                <c:pt idx="0">
                  <c:v>Ostatní plyny</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('9'!$B$18:$C$18,'9'!$E$18:$F$18,'9'!$H$18:$I$18)</c:f>
              <c:numCache>
                <c:formatCode>#,##0.0</c:formatCode>
                <c:ptCount val="6"/>
                <c:pt idx="0">
                  <c:v>786.64545299999986</c:v>
                </c:pt>
                <c:pt idx="1">
                  <c:v>358.69579900000002</c:v>
                </c:pt>
                <c:pt idx="2">
                  <c:v>840.50036099999977</c:v>
                </c:pt>
                <c:pt idx="3">
                  <c:v>317.95065199999999</c:v>
                </c:pt>
                <c:pt idx="4">
                  <c:v>800.19189500000016</c:v>
                </c:pt>
                <c:pt idx="5">
                  <c:v>331.71410100000003</c:v>
                </c:pt>
              </c:numCache>
            </c:numRef>
          </c:val>
        </c:ser>
        <c:ser>
          <c:idx val="13"/>
          <c:order val="13"/>
          <c:tx>
            <c:strRef>
              <c:f>'9'!$A$19</c:f>
              <c:strCache>
                <c:ptCount val="1"/>
                <c:pt idx="0">
                  <c:v>Ostatní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('9'!$B$19:$C$19,'9'!$E$19:$F$19,'9'!$H$19:$I$19)</c:f>
              <c:numCache>
                <c:formatCode>#,##0.0</c:formatCode>
                <c:ptCount val="6"/>
                <c:pt idx="0">
                  <c:v>0</c:v>
                </c:pt>
                <c:pt idx="1">
                  <c:v>0</c:v>
                </c:pt>
                <c:pt idx="2">
                  <c:v>0</c:v>
                </c:pt>
                <c:pt idx="3">
                  <c:v>0</c:v>
                </c:pt>
                <c:pt idx="4">
                  <c:v>0</c:v>
                </c:pt>
                <c:pt idx="5">
                  <c:v>0</c:v>
                </c:pt>
              </c:numCache>
            </c:numRef>
          </c:val>
        </c:ser>
        <c:ser>
          <c:idx val="14"/>
          <c:order val="14"/>
          <c:tx>
            <c:strRef>
              <c:f>'9'!$A$20</c:f>
              <c:strCache>
                <c:ptCount val="1"/>
                <c:pt idx="0">
                  <c:v>Topné oleje</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('9'!$B$20:$C$20,'9'!$E$20:$F$20,'9'!$H$20:$I$20)</c:f>
              <c:numCache>
                <c:formatCode>#,##0.0</c:formatCode>
                <c:ptCount val="6"/>
                <c:pt idx="0">
                  <c:v>4.8034859999999968</c:v>
                </c:pt>
                <c:pt idx="1">
                  <c:v>1.8079146000000001</c:v>
                </c:pt>
                <c:pt idx="2">
                  <c:v>3.5836230000000002</c:v>
                </c:pt>
                <c:pt idx="3">
                  <c:v>0.63882280000000002</c:v>
                </c:pt>
                <c:pt idx="4">
                  <c:v>8.6803689999999971</c:v>
                </c:pt>
                <c:pt idx="5">
                  <c:v>2.4765372000000001</c:v>
                </c:pt>
              </c:numCache>
            </c:numRef>
          </c:val>
        </c:ser>
        <c:ser>
          <c:idx val="15"/>
          <c:order val="15"/>
          <c:tx>
            <c:strRef>
              <c:f>'9'!$A$21</c:f>
              <c:strCache>
                <c:ptCount val="1"/>
                <c:pt idx="0">
                  <c:v>Zemní plyn</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('9'!$B$21:$C$21,'9'!$E$21:$F$21,'9'!$H$21:$I$21)</c:f>
              <c:numCache>
                <c:formatCode>#,##0.0</c:formatCode>
                <c:ptCount val="6"/>
                <c:pt idx="0">
                  <c:v>1814.2437018151882</c:v>
                </c:pt>
                <c:pt idx="1">
                  <c:v>751.778907</c:v>
                </c:pt>
                <c:pt idx="2">
                  <c:v>1331.3269315249756</c:v>
                </c:pt>
                <c:pt idx="3">
                  <c:v>557.99152000000004</c:v>
                </c:pt>
                <c:pt idx="4">
                  <c:v>1173.55136217834</c:v>
                </c:pt>
                <c:pt idx="5">
                  <c:v>498.01584800000001</c:v>
                </c:pt>
              </c:numCache>
            </c:numRef>
          </c:val>
        </c:ser>
        <c:dLbls>
          <c:showLegendKey val="0"/>
          <c:showVal val="0"/>
          <c:showCatName val="0"/>
          <c:showSerName val="0"/>
          <c:showPercent val="0"/>
          <c:showBubbleSize val="0"/>
        </c:dLbls>
        <c:gapWidth val="104"/>
        <c:overlap val="100"/>
        <c:axId val="341329024"/>
        <c:axId val="341330560"/>
      </c:barChart>
      <c:catAx>
        <c:axId val="341329024"/>
        <c:scaling>
          <c:orientation val="minMax"/>
        </c:scaling>
        <c:delete val="0"/>
        <c:axPos val="b"/>
        <c:numFmt formatCode="General" sourceLinked="1"/>
        <c:majorTickMark val="none"/>
        <c:minorTickMark val="none"/>
        <c:tickLblPos val="nextTo"/>
        <c:txPr>
          <a:bodyPr/>
          <a:lstStyle/>
          <a:p>
            <a:pPr>
              <a:defRPr sz="900"/>
            </a:pPr>
            <a:endParaRPr lang="cs-CZ"/>
          </a:p>
        </c:txPr>
        <c:crossAx val="341330560"/>
        <c:crosses val="autoZero"/>
        <c:auto val="1"/>
        <c:lblAlgn val="ctr"/>
        <c:lblOffset val="100"/>
        <c:noMultiLvlLbl val="0"/>
      </c:catAx>
      <c:valAx>
        <c:axId val="3413305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413290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Lbls>
            <c:dLbl>
              <c:idx val="1"/>
              <c:layout>
                <c:manualLayout>
                  <c:x val="1.5216170260079095E-2"/>
                  <c:y val="-1.1368549578960843E-2"/>
                </c:manualLayout>
              </c:layout>
              <c:showLegendKey val="0"/>
              <c:showVal val="0"/>
              <c:showCatName val="0"/>
              <c:showSerName val="0"/>
              <c:showPercent val="1"/>
              <c:showBubbleSize val="0"/>
            </c:dLbl>
            <c:dLbl>
              <c:idx val="3"/>
              <c:delete val="1"/>
            </c:dLbl>
            <c:dLbl>
              <c:idx val="4"/>
              <c:delete val="1"/>
            </c:dLbl>
            <c:dLbl>
              <c:idx val="5"/>
              <c:delete val="1"/>
            </c:dLbl>
            <c:dLbl>
              <c:idx val="7"/>
              <c:layout>
                <c:manualLayout>
                  <c:x val="-5.5379671004832749E-3"/>
                  <c:y val="-0.2431783480751494"/>
                </c:manualLayout>
              </c:layout>
              <c:tx>
                <c:rich>
                  <a:bodyPr/>
                  <a:lstStyle/>
                  <a:p>
                    <a:r>
                      <a:rPr lang="en-US"/>
                      <a:t>0,</a:t>
                    </a:r>
                    <a:r>
                      <a:rPr lang="cs-CZ"/>
                      <a:t>2</a:t>
                    </a:r>
                    <a:r>
                      <a:rPr lang="en-US"/>
                      <a:t>%</a:t>
                    </a:r>
                  </a:p>
                </c:rich>
              </c:tx>
              <c:showLegendKey val="0"/>
              <c:showVal val="0"/>
              <c:showCatName val="0"/>
              <c:showSerName val="0"/>
              <c:showPercent val="1"/>
              <c:showBubbleSize val="0"/>
            </c:dLbl>
            <c:dLbl>
              <c:idx val="8"/>
              <c:layout>
                <c:manualLayout>
                  <c:x val="-9.5776326610421944E-2"/>
                  <c:y val="-5.9027538446435483E-2"/>
                </c:manualLayout>
              </c:layout>
              <c:tx>
                <c:rich>
                  <a:bodyPr/>
                  <a:lstStyle/>
                  <a:p>
                    <a:r>
                      <a:rPr lang="en-US"/>
                      <a:t>0,</a:t>
                    </a:r>
                    <a:r>
                      <a:rPr lang="cs-CZ"/>
                      <a:t>3</a:t>
                    </a:r>
                    <a:r>
                      <a:rPr lang="en-US"/>
                      <a:t>%</a:t>
                    </a:r>
                  </a:p>
                </c:rich>
              </c:tx>
              <c:showLegendKey val="0"/>
              <c:showVal val="0"/>
              <c:showCatName val="0"/>
              <c:showSerName val="0"/>
              <c:showPercent val="1"/>
              <c:showBubbleSize val="0"/>
            </c:dLbl>
            <c:dLbl>
              <c:idx val="9"/>
              <c:layout>
                <c:manualLayout>
                  <c:x val="-0.11205235704467947"/>
                  <c:y val="0"/>
                </c:manualLayout>
              </c:layout>
              <c:showLegendKey val="0"/>
              <c:showVal val="0"/>
              <c:showCatName val="0"/>
              <c:showSerName val="0"/>
              <c:showPercent val="1"/>
              <c:showBubbleSize val="0"/>
            </c:dLbl>
            <c:dLbl>
              <c:idx val="10"/>
              <c:delete val="1"/>
            </c:dLbl>
            <c:dLbl>
              <c:idx val="13"/>
              <c:delete val="1"/>
            </c:dLbl>
            <c:dLbl>
              <c:idx val="14"/>
              <c:delete val="1"/>
            </c:dLbl>
            <c:numFmt formatCode="0.0%" sourceLinked="0"/>
            <c:showLegendKey val="0"/>
            <c:showVal val="0"/>
            <c:showCatName val="0"/>
            <c:showSerName val="0"/>
            <c:showPercent val="1"/>
            <c:showBubbleSize val="0"/>
            <c:showLeaderLines val="1"/>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2311.1544180000001</c:v>
                </c:pt>
                <c:pt idx="1">
                  <c:v>397.88215099999996</c:v>
                </c:pt>
                <c:pt idx="2">
                  <c:v>1233.4526020000001</c:v>
                </c:pt>
                <c:pt idx="3">
                  <c:v>0</c:v>
                </c:pt>
                <c:pt idx="4">
                  <c:v>0</c:v>
                </c:pt>
                <c:pt idx="5">
                  <c:v>0</c:v>
                </c:pt>
                <c:pt idx="6">
                  <c:v>8886.2568080000001</c:v>
                </c:pt>
                <c:pt idx="7">
                  <c:v>0</c:v>
                </c:pt>
                <c:pt idx="8">
                  <c:v>0</c:v>
                </c:pt>
                <c:pt idx="9">
                  <c:v>168.09568000000002</c:v>
                </c:pt>
                <c:pt idx="10">
                  <c:v>55.374562000000005</c:v>
                </c:pt>
                <c:pt idx="11">
                  <c:v>570.2585160000001</c:v>
                </c:pt>
                <c:pt idx="12">
                  <c:v>1008.3605520000001</c:v>
                </c:pt>
                <c:pt idx="13">
                  <c:v>0</c:v>
                </c:pt>
                <c:pt idx="14">
                  <c:v>4.9232746000000001</c:v>
                </c:pt>
                <c:pt idx="15">
                  <c:v>1807.7862749999999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'10'!$B$3:$D$3</c:f>
              <c:strCache>
                <c:ptCount val="1"/>
                <c:pt idx="0">
                  <c:v>I. čtvrtletí 2018</c:v>
                </c:pt>
              </c:strCache>
            </c:strRef>
          </c:tx>
          <c:invertIfNegative val="0"/>
          <c:cat>
            <c:strRef>
              <c:f>'10'!$B$4:$D$4</c:f>
              <c:strCache>
                <c:ptCount val="3"/>
                <c:pt idx="0">
                  <c:v>Leden</c:v>
                </c:pt>
                <c:pt idx="1">
                  <c:v>Únor</c:v>
                </c:pt>
                <c:pt idx="2">
                  <c:v>Březen</c:v>
                </c:pt>
              </c:strCache>
            </c:strRef>
          </c:cat>
          <c:val>
            <c:numRef>
              <c:f>'10'!$B$6:$D$6</c:f>
              <c:numCache>
                <c:formatCode>#,##0.0</c:formatCode>
                <c:ptCount val="3"/>
                <c:pt idx="0">
                  <c:v>20088.336048418845</c:v>
                </c:pt>
                <c:pt idx="1">
                  <c:v>19762.863508910843</c:v>
                </c:pt>
                <c:pt idx="2">
                  <c:v>19519.18849030562</c:v>
                </c:pt>
              </c:numCache>
            </c:numRef>
          </c:val>
        </c:ser>
        <c:ser>
          <c:idx val="1"/>
          <c:order val="1"/>
          <c:tx>
            <c:strRef>
              <c:f>'10'!$E$3:$G$3</c:f>
              <c:strCache>
                <c:ptCount val="1"/>
                <c:pt idx="0">
                  <c:v>I. čtvrtletí 2017</c:v>
                </c:pt>
              </c:strCache>
            </c:strRef>
          </c:tx>
          <c:invertIfNegative val="0"/>
          <c:cat>
            <c:strRef>
              <c:f>'10'!$B$4:$D$4</c:f>
              <c:strCache>
                <c:ptCount val="3"/>
                <c:pt idx="0">
                  <c:v>Leden</c:v>
                </c:pt>
                <c:pt idx="1">
                  <c:v>Únor</c:v>
                </c:pt>
                <c:pt idx="2">
                  <c:v>Březen</c:v>
                </c:pt>
              </c:strCache>
            </c:strRef>
          </c:cat>
          <c:val>
            <c:numRef>
              <c:f>'10'!$E$6:$G$6</c:f>
              <c:numCache>
                <c:formatCode>#,##0.0</c:formatCode>
                <c:ptCount val="3"/>
                <c:pt idx="0">
                  <c:v>24714.3</c:v>
                </c:pt>
                <c:pt idx="1">
                  <c:v>18536.400000000001</c:v>
                </c:pt>
                <c:pt idx="2">
                  <c:v>16053.4</c:v>
                </c:pt>
              </c:numCache>
            </c:numRef>
          </c:val>
        </c:ser>
        <c:ser>
          <c:idx val="2"/>
          <c:order val="2"/>
          <c:tx>
            <c:strRef>
              <c:f>'10'!$H$3:$J$3</c:f>
              <c:strCache>
                <c:ptCount val="1"/>
                <c:pt idx="0">
                  <c:v>Rozdíl (2018 - 2017)</c:v>
                </c:pt>
              </c:strCache>
            </c:strRef>
          </c:tx>
          <c:invertIfNegative val="0"/>
          <c:cat>
            <c:strRef>
              <c:f>'10'!$B$4:$D$4</c:f>
              <c:strCache>
                <c:ptCount val="3"/>
                <c:pt idx="0">
                  <c:v>Leden</c:v>
                </c:pt>
                <c:pt idx="1">
                  <c:v>Únor</c:v>
                </c:pt>
                <c:pt idx="2">
                  <c:v>Březen</c:v>
                </c:pt>
              </c:strCache>
            </c:strRef>
          </c:cat>
          <c:val>
            <c:numRef>
              <c:f>'10'!$H$6:$J$6</c:f>
              <c:numCache>
                <c:formatCode>#,##0.0</c:formatCode>
                <c:ptCount val="3"/>
                <c:pt idx="0">
                  <c:v>-4625.9639515811541</c:v>
                </c:pt>
                <c:pt idx="1">
                  <c:v>1226.4635089108415</c:v>
                </c:pt>
                <c:pt idx="2">
                  <c:v>3465.7884903056201</c:v>
                </c:pt>
              </c:numCache>
            </c:numRef>
          </c:val>
        </c:ser>
        <c:dLbls>
          <c:showLegendKey val="0"/>
          <c:showVal val="0"/>
          <c:showCatName val="0"/>
          <c:showSerName val="0"/>
          <c:showPercent val="0"/>
          <c:showBubbleSize val="0"/>
        </c:dLbls>
        <c:gapWidth val="100"/>
        <c:overlap val="-10"/>
        <c:axId val="345715072"/>
        <c:axId val="345716608"/>
      </c:barChart>
      <c:catAx>
        <c:axId val="345715072"/>
        <c:scaling>
          <c:orientation val="minMax"/>
        </c:scaling>
        <c:delete val="0"/>
        <c:axPos val="b"/>
        <c:numFmt formatCode="General" sourceLinked="1"/>
        <c:majorTickMark val="none"/>
        <c:minorTickMark val="none"/>
        <c:tickLblPos val="low"/>
        <c:txPr>
          <a:bodyPr/>
          <a:lstStyle/>
          <a:p>
            <a:pPr>
              <a:defRPr sz="900"/>
            </a:pPr>
            <a:endParaRPr lang="cs-CZ"/>
          </a:p>
        </c:txPr>
        <c:crossAx val="345716608"/>
        <c:crosses val="autoZero"/>
        <c:auto val="1"/>
        <c:lblAlgn val="ctr"/>
        <c:lblOffset val="100"/>
        <c:noMultiLvlLbl val="0"/>
      </c:catAx>
      <c:valAx>
        <c:axId val="345716608"/>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45715072"/>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'10'!$B$3:$D$3</c:f>
              <c:strCache>
                <c:ptCount val="1"/>
                <c:pt idx="0">
                  <c:v>I. čtvrtletí 2018</c:v>
                </c:pt>
              </c:strCache>
            </c:strRef>
          </c:tx>
          <c:invertIfNegative val="0"/>
          <c:cat>
            <c:strRef>
              <c:f>'10'!$B$4:$D$4</c:f>
              <c:strCache>
                <c:ptCount val="3"/>
                <c:pt idx="0">
                  <c:v>Leden</c:v>
                </c:pt>
                <c:pt idx="1">
                  <c:v>Únor</c:v>
                </c:pt>
                <c:pt idx="2">
                  <c:v>Březen</c:v>
                </c:pt>
              </c:strCache>
            </c:strRef>
          </c:cat>
          <c:val>
            <c:numRef>
              <c:f>'10'!$B$8:$D$8</c:f>
              <c:numCache>
                <c:formatCode>#,##0.0</c:formatCode>
                <c:ptCount val="3"/>
                <c:pt idx="0">
                  <c:v>12351.639870099545</c:v>
                </c:pt>
                <c:pt idx="1">
                  <c:v>13028.737675299893</c:v>
                </c:pt>
                <c:pt idx="2">
                  <c:v>12509.074856406891</c:v>
                </c:pt>
              </c:numCache>
            </c:numRef>
          </c:val>
        </c:ser>
        <c:ser>
          <c:idx val="1"/>
          <c:order val="1"/>
          <c:tx>
            <c:strRef>
              <c:f>'10'!$E$3:$G$3</c:f>
              <c:strCache>
                <c:ptCount val="1"/>
                <c:pt idx="0">
                  <c:v>I. čtvrtletí 2017</c:v>
                </c:pt>
              </c:strCache>
            </c:strRef>
          </c:tx>
          <c:invertIfNegative val="0"/>
          <c:cat>
            <c:strRef>
              <c:f>'10'!$B$4:$D$4</c:f>
              <c:strCache>
                <c:ptCount val="3"/>
                <c:pt idx="0">
                  <c:v>Leden</c:v>
                </c:pt>
                <c:pt idx="1">
                  <c:v>Únor</c:v>
                </c:pt>
                <c:pt idx="2">
                  <c:v>Březen</c:v>
                </c:pt>
              </c:strCache>
            </c:strRef>
          </c:cat>
          <c:val>
            <c:numRef>
              <c:f>'10'!$E$8:$G$8</c:f>
              <c:numCache>
                <c:formatCode>#,##0.0</c:formatCode>
                <c:ptCount val="3"/>
                <c:pt idx="0">
                  <c:v>16416.5</c:v>
                </c:pt>
                <c:pt idx="1">
                  <c:v>11608</c:v>
                </c:pt>
                <c:pt idx="2">
                  <c:v>9326.7999999999993</c:v>
                </c:pt>
              </c:numCache>
            </c:numRef>
          </c:val>
        </c:ser>
        <c:ser>
          <c:idx val="2"/>
          <c:order val="2"/>
          <c:tx>
            <c:strRef>
              <c:f>'10'!$H$3:$J$3</c:f>
              <c:strCache>
                <c:ptCount val="1"/>
                <c:pt idx="0">
                  <c:v>Rozdíl (2018 - 2017)</c:v>
                </c:pt>
              </c:strCache>
            </c:strRef>
          </c:tx>
          <c:invertIfNegative val="0"/>
          <c:cat>
            <c:strRef>
              <c:f>'10'!$B$4:$D$4</c:f>
              <c:strCache>
                <c:ptCount val="3"/>
                <c:pt idx="0">
                  <c:v>Leden</c:v>
                </c:pt>
                <c:pt idx="1">
                  <c:v>Únor</c:v>
                </c:pt>
                <c:pt idx="2">
                  <c:v>Březen</c:v>
                </c:pt>
              </c:strCache>
            </c:strRef>
          </c:cat>
          <c:val>
            <c:numRef>
              <c:f>'10'!$H$8:$J$8</c:f>
              <c:numCache>
                <c:formatCode>#,##0.0</c:formatCode>
                <c:ptCount val="3"/>
                <c:pt idx="0">
                  <c:v>-4064.8601299004549</c:v>
                </c:pt>
                <c:pt idx="1">
                  <c:v>1420.7376752998935</c:v>
                </c:pt>
                <c:pt idx="2">
                  <c:v>3182.2748564068916</c:v>
                </c:pt>
              </c:numCache>
            </c:numRef>
          </c:val>
        </c:ser>
        <c:dLbls>
          <c:showLegendKey val="0"/>
          <c:showVal val="0"/>
          <c:showCatName val="0"/>
          <c:showSerName val="0"/>
          <c:showPercent val="0"/>
          <c:showBubbleSize val="0"/>
        </c:dLbls>
        <c:gapWidth val="100"/>
        <c:overlap val="-10"/>
        <c:axId val="345746816"/>
        <c:axId val="345752704"/>
      </c:barChart>
      <c:catAx>
        <c:axId val="345746816"/>
        <c:scaling>
          <c:orientation val="minMax"/>
        </c:scaling>
        <c:delete val="0"/>
        <c:axPos val="b"/>
        <c:numFmt formatCode="General" sourceLinked="1"/>
        <c:majorTickMark val="none"/>
        <c:minorTickMark val="none"/>
        <c:tickLblPos val="low"/>
        <c:txPr>
          <a:bodyPr/>
          <a:lstStyle/>
          <a:p>
            <a:pPr>
              <a:defRPr sz="900"/>
            </a:pPr>
            <a:endParaRPr lang="cs-CZ"/>
          </a:p>
        </c:txPr>
        <c:crossAx val="345752704"/>
        <c:crosses val="autoZero"/>
        <c:auto val="1"/>
        <c:lblAlgn val="ctr"/>
        <c:lblOffset val="100"/>
        <c:noMultiLvlLbl val="0"/>
      </c:catAx>
      <c:valAx>
        <c:axId val="345752704"/>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45746816"/>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'10'!$B$14:$D$14</c:f>
              <c:strCache>
                <c:ptCount val="1"/>
                <c:pt idx="0">
                  <c:v>II. čtvrtletí 2018</c:v>
                </c:pt>
              </c:strCache>
            </c:strRef>
          </c:tx>
          <c:invertIfNegative val="0"/>
          <c:cat>
            <c:strRef>
              <c:f>'10'!$B$15:$D$15</c:f>
              <c:strCache>
                <c:ptCount val="3"/>
                <c:pt idx="0">
                  <c:v>Duben</c:v>
                </c:pt>
                <c:pt idx="1">
                  <c:v>Květen</c:v>
                </c:pt>
                <c:pt idx="2">
                  <c:v>Červen</c:v>
                </c:pt>
              </c:strCache>
            </c:strRef>
          </c:cat>
          <c:val>
            <c:numRef>
              <c:f>'10'!$B$17:$D$17</c:f>
              <c:numCache>
                <c:formatCode>#,##0.0</c:formatCode>
                <c:ptCount val="3"/>
                <c:pt idx="0">
                  <c:v>11044.923610999998</c:v>
                </c:pt>
                <c:pt idx="1">
                  <c:v>9061.6125799999973</c:v>
                </c:pt>
                <c:pt idx="2">
                  <c:v>8277.3015020000003</c:v>
                </c:pt>
              </c:numCache>
            </c:numRef>
          </c:val>
        </c:ser>
        <c:ser>
          <c:idx val="1"/>
          <c:order val="1"/>
          <c:tx>
            <c:strRef>
              <c:f>'10'!$E$14:$G$14</c:f>
              <c:strCache>
                <c:ptCount val="1"/>
                <c:pt idx="0">
                  <c:v>II. čtvrtletí 2017</c:v>
                </c:pt>
              </c:strCache>
            </c:strRef>
          </c:tx>
          <c:invertIfNegative val="0"/>
          <c:cat>
            <c:strRef>
              <c:f>'10'!$B$15:$D$15</c:f>
              <c:strCache>
                <c:ptCount val="3"/>
                <c:pt idx="0">
                  <c:v>Duben</c:v>
                </c:pt>
                <c:pt idx="1">
                  <c:v>Květen</c:v>
                </c:pt>
                <c:pt idx="2">
                  <c:v>Červen</c:v>
                </c:pt>
              </c:strCache>
            </c:strRef>
          </c:cat>
          <c:val>
            <c:numRef>
              <c:f>'10'!$E$17:$G$17</c:f>
              <c:numCache>
                <c:formatCode>#,##0.0</c:formatCode>
                <c:ptCount val="3"/>
                <c:pt idx="0">
                  <c:v>14105.7</c:v>
                </c:pt>
                <c:pt idx="1">
                  <c:v>10974.1</c:v>
                </c:pt>
                <c:pt idx="2">
                  <c:v>8405</c:v>
                </c:pt>
              </c:numCache>
            </c:numRef>
          </c:val>
        </c:ser>
        <c:ser>
          <c:idx val="2"/>
          <c:order val="2"/>
          <c:tx>
            <c:strRef>
              <c:f>'10'!$H$14:$J$14</c:f>
              <c:strCache>
                <c:ptCount val="1"/>
                <c:pt idx="0">
                  <c:v>Rozdíl (2018 - 2017)</c:v>
                </c:pt>
              </c:strCache>
            </c:strRef>
          </c:tx>
          <c:invertIfNegative val="0"/>
          <c:cat>
            <c:strRef>
              <c:f>'10'!$B$15:$D$15</c:f>
              <c:strCache>
                <c:ptCount val="3"/>
                <c:pt idx="0">
                  <c:v>Duben</c:v>
                </c:pt>
                <c:pt idx="1">
                  <c:v>Květen</c:v>
                </c:pt>
                <c:pt idx="2">
                  <c:v>Červen</c:v>
                </c:pt>
              </c:strCache>
            </c:strRef>
          </c:cat>
          <c:val>
            <c:numRef>
              <c:f>'10'!$H$17:$J$17</c:f>
              <c:numCache>
                <c:formatCode>#,##0.0</c:formatCode>
                <c:ptCount val="3"/>
                <c:pt idx="0">
                  <c:v>-3060.7763890000024</c:v>
                </c:pt>
                <c:pt idx="1">
                  <c:v>-1912.4874200000031</c:v>
                </c:pt>
                <c:pt idx="2">
                  <c:v>-127.69849799999974</c:v>
                </c:pt>
              </c:numCache>
            </c:numRef>
          </c:val>
        </c:ser>
        <c:dLbls>
          <c:showLegendKey val="0"/>
          <c:showVal val="0"/>
          <c:showCatName val="0"/>
          <c:showSerName val="0"/>
          <c:showPercent val="0"/>
          <c:showBubbleSize val="0"/>
        </c:dLbls>
        <c:gapWidth val="100"/>
        <c:overlap val="-10"/>
        <c:axId val="345463424"/>
        <c:axId val="345465216"/>
      </c:barChart>
      <c:catAx>
        <c:axId val="345463424"/>
        <c:scaling>
          <c:orientation val="minMax"/>
        </c:scaling>
        <c:delete val="0"/>
        <c:axPos val="b"/>
        <c:numFmt formatCode="General" sourceLinked="1"/>
        <c:majorTickMark val="none"/>
        <c:minorTickMark val="none"/>
        <c:tickLblPos val="low"/>
        <c:txPr>
          <a:bodyPr/>
          <a:lstStyle/>
          <a:p>
            <a:pPr>
              <a:defRPr sz="900"/>
            </a:pPr>
            <a:endParaRPr lang="cs-CZ"/>
          </a:p>
        </c:txPr>
        <c:crossAx val="345465216"/>
        <c:crosses val="autoZero"/>
        <c:auto val="1"/>
        <c:lblAlgn val="ctr"/>
        <c:lblOffset val="100"/>
        <c:noMultiLvlLbl val="0"/>
      </c:catAx>
      <c:valAx>
        <c:axId val="345465216"/>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45463424"/>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'10'!$B$14:$D$14</c:f>
              <c:strCache>
                <c:ptCount val="1"/>
                <c:pt idx="0">
                  <c:v>II. čtvrtletí 2018</c:v>
                </c:pt>
              </c:strCache>
            </c:strRef>
          </c:tx>
          <c:invertIfNegative val="0"/>
          <c:cat>
            <c:strRef>
              <c:f>'10'!$B$15:$D$15</c:f>
              <c:strCache>
                <c:ptCount val="3"/>
                <c:pt idx="0">
                  <c:v>Duben</c:v>
                </c:pt>
                <c:pt idx="1">
                  <c:v>Květen</c:v>
                </c:pt>
                <c:pt idx="2">
                  <c:v>Červen</c:v>
                </c:pt>
              </c:strCache>
            </c:strRef>
          </c:cat>
          <c:val>
            <c:numRef>
              <c:f>'10'!$B$19:$D$19</c:f>
              <c:numCache>
                <c:formatCode>#,##0.0</c:formatCode>
                <c:ptCount val="3"/>
                <c:pt idx="0">
                  <c:v>5420.7446989999999</c:v>
                </c:pt>
                <c:pt idx="1">
                  <c:v>3698.1825669999994</c:v>
                </c:pt>
                <c:pt idx="2">
                  <c:v>3111.1405659999996</c:v>
                </c:pt>
              </c:numCache>
            </c:numRef>
          </c:val>
        </c:ser>
        <c:ser>
          <c:idx val="1"/>
          <c:order val="1"/>
          <c:tx>
            <c:strRef>
              <c:f>'10'!$E$14:$G$14</c:f>
              <c:strCache>
                <c:ptCount val="1"/>
                <c:pt idx="0">
                  <c:v>II. čtvrtletí 2017</c:v>
                </c:pt>
              </c:strCache>
            </c:strRef>
          </c:tx>
          <c:invertIfNegative val="0"/>
          <c:cat>
            <c:strRef>
              <c:f>'10'!$B$15:$D$15</c:f>
              <c:strCache>
                <c:ptCount val="3"/>
                <c:pt idx="0">
                  <c:v>Duben</c:v>
                </c:pt>
                <c:pt idx="1">
                  <c:v>Květen</c:v>
                </c:pt>
                <c:pt idx="2">
                  <c:v>Červen</c:v>
                </c:pt>
              </c:strCache>
            </c:strRef>
          </c:cat>
          <c:val>
            <c:numRef>
              <c:f>'10'!$E$19:$G$19</c:f>
              <c:numCache>
                <c:formatCode>#,##0.0</c:formatCode>
                <c:ptCount val="3"/>
                <c:pt idx="0">
                  <c:v>7792.2</c:v>
                </c:pt>
                <c:pt idx="1">
                  <c:v>5009.3999999999996</c:v>
                </c:pt>
                <c:pt idx="2">
                  <c:v>3145.4</c:v>
                </c:pt>
              </c:numCache>
            </c:numRef>
          </c:val>
        </c:ser>
        <c:ser>
          <c:idx val="2"/>
          <c:order val="2"/>
          <c:tx>
            <c:strRef>
              <c:f>'10'!$H$14:$J$14</c:f>
              <c:strCache>
                <c:ptCount val="1"/>
                <c:pt idx="0">
                  <c:v>Rozdíl (2018 - 2017)</c:v>
                </c:pt>
              </c:strCache>
            </c:strRef>
          </c:tx>
          <c:invertIfNegative val="0"/>
          <c:cat>
            <c:strRef>
              <c:f>'10'!$B$15:$D$15</c:f>
              <c:strCache>
                <c:ptCount val="3"/>
                <c:pt idx="0">
                  <c:v>Duben</c:v>
                </c:pt>
                <c:pt idx="1">
                  <c:v>Květen</c:v>
                </c:pt>
                <c:pt idx="2">
                  <c:v>Červen</c:v>
                </c:pt>
              </c:strCache>
            </c:strRef>
          </c:cat>
          <c:val>
            <c:numRef>
              <c:f>'10'!$H$19:$J$19</c:f>
              <c:numCache>
                <c:formatCode>#,##0.0</c:formatCode>
                <c:ptCount val="3"/>
                <c:pt idx="0">
                  <c:v>-2371.455301</c:v>
                </c:pt>
                <c:pt idx="1">
                  <c:v>-1311.2174330000003</c:v>
                </c:pt>
                <c:pt idx="2">
                  <c:v>-34.25943400000051</c:v>
                </c:pt>
              </c:numCache>
            </c:numRef>
          </c:val>
        </c:ser>
        <c:dLbls>
          <c:showLegendKey val="0"/>
          <c:showVal val="0"/>
          <c:showCatName val="0"/>
          <c:showSerName val="0"/>
          <c:showPercent val="0"/>
          <c:showBubbleSize val="0"/>
        </c:dLbls>
        <c:gapWidth val="100"/>
        <c:overlap val="-10"/>
        <c:axId val="345507712"/>
        <c:axId val="345509248"/>
      </c:barChart>
      <c:catAx>
        <c:axId val="345507712"/>
        <c:scaling>
          <c:orientation val="minMax"/>
        </c:scaling>
        <c:delete val="0"/>
        <c:axPos val="b"/>
        <c:numFmt formatCode="General" sourceLinked="1"/>
        <c:majorTickMark val="none"/>
        <c:minorTickMark val="none"/>
        <c:tickLblPos val="low"/>
        <c:txPr>
          <a:bodyPr/>
          <a:lstStyle/>
          <a:p>
            <a:pPr>
              <a:defRPr sz="900"/>
            </a:pPr>
            <a:endParaRPr lang="cs-CZ"/>
          </a:p>
        </c:txPr>
        <c:crossAx val="345509248"/>
        <c:crosses val="autoZero"/>
        <c:auto val="1"/>
        <c:lblAlgn val="ctr"/>
        <c:lblOffset val="100"/>
        <c:noMultiLvlLbl val="0"/>
      </c:catAx>
      <c:valAx>
        <c:axId val="345509248"/>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345507712"/>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265115136"/>
        <c:axId val="265116672"/>
      </c:barChart>
      <c:catAx>
        <c:axId val="265115136"/>
        <c:scaling>
          <c:orientation val="minMax"/>
        </c:scaling>
        <c:delete val="1"/>
        <c:axPos val="b"/>
        <c:numFmt formatCode="General" sourceLinked="1"/>
        <c:majorTickMark val="out"/>
        <c:minorTickMark val="none"/>
        <c:tickLblPos val="nextTo"/>
        <c:crossAx val="265116672"/>
        <c:crosses val="autoZero"/>
        <c:auto val="1"/>
        <c:lblAlgn val="ctr"/>
        <c:lblOffset val="100"/>
        <c:noMultiLvlLbl val="0"/>
      </c:catAx>
      <c:valAx>
        <c:axId val="265116672"/>
        <c:scaling>
          <c:orientation val="minMax"/>
        </c:scaling>
        <c:delete val="1"/>
        <c:axPos val="l"/>
        <c:numFmt formatCode="General" sourceLinked="1"/>
        <c:majorTickMark val="out"/>
        <c:minorTickMark val="none"/>
        <c:tickLblPos val="nextTo"/>
        <c:crossAx val="2651151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356477012954026"/>
          <c:y val="7.5122299853363408E-3"/>
        </c:manualLayout>
      </c:layout>
      <c:overlay val="1"/>
    </c:title>
    <c:autoTitleDeleted val="0"/>
    <c:plotArea>
      <c:layout>
        <c:manualLayout>
          <c:layoutTarget val="inner"/>
          <c:xMode val="edge"/>
          <c:yMode val="edge"/>
          <c:x val="0.28611209889086447"/>
          <c:y val="0.30733919676051508"/>
          <c:w val="0.46404411142155616"/>
          <c:h val="0.52073703602710841"/>
        </c:manualLayout>
      </c:layout>
      <c:doughnutChart>
        <c:varyColors val="1"/>
        <c:ser>
          <c:idx val="0"/>
          <c:order val="0"/>
          <c:dLbls>
            <c:dLbl>
              <c:idx val="0"/>
              <c:layout>
                <c:manualLayout>
                  <c:x val="1.6129032258064516E-2"/>
                  <c:y val="-0.11256820580838431"/>
                </c:manualLayout>
              </c:layout>
              <c:numFmt formatCode="0.0%" sourceLinked="0"/>
              <c:spPr/>
              <c:txPr>
                <a:bodyPr/>
                <a:lstStyle/>
                <a:p>
                  <a:pPr>
                    <a:defRPr sz="900"/>
                  </a:pPr>
                  <a:endParaRPr lang="cs-CZ"/>
                </a:p>
              </c:txPr>
              <c:showLegendKey val="0"/>
              <c:showVal val="1"/>
              <c:showCatName val="0"/>
              <c:showSerName val="0"/>
              <c:showPercent val="0"/>
              <c:showBubbleSize val="0"/>
            </c:dLbl>
            <c:dLbl>
              <c:idx val="2"/>
              <c:layout>
                <c:manualLayout>
                  <c:x val="0.11827914655829322"/>
                  <c:y val="-5.1989856657352396E-2"/>
                </c:manualLayout>
              </c:layout>
              <c:numFmt formatCode="0.0%" sourceLinked="0"/>
              <c:spPr/>
              <c:txPr>
                <a:bodyPr/>
                <a:lstStyle/>
                <a:p>
                  <a:pPr>
                    <a:defRPr sz="900"/>
                  </a:pPr>
                  <a:endParaRPr lang="cs-CZ"/>
                </a:p>
              </c:txPr>
              <c:showLegendKey val="0"/>
              <c:showVal val="1"/>
              <c:showCatName val="0"/>
              <c:showSerName val="0"/>
              <c:showPercent val="0"/>
              <c:showBubbleSize val="0"/>
            </c:dLbl>
            <c:dLbl>
              <c:idx val="5"/>
              <c:delete val="1"/>
            </c:dLbl>
            <c:dLbl>
              <c:idx val="6"/>
              <c:delete val="1"/>
            </c:dLbl>
            <c:dLbl>
              <c:idx val="7"/>
              <c:delete val="1"/>
            </c:dLbl>
            <c:txPr>
              <a:bodyPr/>
              <a:lstStyle/>
              <a:p>
                <a:pPr>
                  <a:defRPr sz="900"/>
                </a:pPr>
                <a:endParaRPr lang="cs-CZ"/>
              </a:p>
            </c:txPr>
            <c:showLegendKey val="0"/>
            <c:showVal val="1"/>
            <c:showCatName val="0"/>
            <c:showSerName val="0"/>
            <c:showPercent val="0"/>
            <c:showBubbleSize val="0"/>
            <c:showLeaderLines val="1"/>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2.1012214315754589E-3</c:v>
                </c:pt>
                <c:pt idx="1">
                  <c:v>0.15697156776653806</c:v>
                </c:pt>
                <c:pt idx="2">
                  <c:v>4.0801094538668592E-3</c:v>
                </c:pt>
                <c:pt idx="3">
                  <c:v>8.6307505794143896E-2</c:v>
                </c:pt>
                <c:pt idx="4">
                  <c:v>0.75042785765936937</c:v>
                </c:pt>
                <c:pt idx="5">
                  <c:v>1.1173789450638338E-4</c:v>
                </c:pt>
                <c:pt idx="6">
                  <c:v>0</c:v>
                </c:pt>
                <c:pt idx="7">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a:t>
            </a:r>
            <a:r>
              <a:rPr lang="en-US" sz="1000"/>
              <a:t>[</a:t>
            </a:r>
            <a:r>
              <a:rPr lang="cs-CZ" sz="1000"/>
              <a:t>TJ</a:t>
            </a:r>
            <a:r>
              <a:rPr lang="en-US" sz="1000"/>
              <a:t>]</a:t>
            </a:r>
            <a:endParaRPr lang="cs-CZ" sz="1000"/>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20088.336048418845</c:v>
                </c:pt>
                <c:pt idx="1">
                  <c:v>19762.863508910843</c:v>
                </c:pt>
                <c:pt idx="2">
                  <c:v>19519.18849030562</c:v>
                </c:pt>
                <c:pt idx="3">
                  <c:v>11044.923610999998</c:v>
                </c:pt>
                <c:pt idx="4">
                  <c:v>9061.6125799999973</c:v>
                </c:pt>
                <c:pt idx="5">
                  <c:v>8277.3015020000003</c:v>
                </c:pt>
                <c:pt idx="6">
                  <c:v>0</c:v>
                </c:pt>
                <c:pt idx="7">
                  <c:v>0</c:v>
                </c:pt>
                <c:pt idx="8">
                  <c:v>0</c:v>
                </c:pt>
                <c:pt idx="9">
                  <c:v>0</c:v>
                </c:pt>
                <c:pt idx="10">
                  <c:v>0</c:v>
                </c:pt>
                <c:pt idx="11">
                  <c:v>0</c:v>
                </c:pt>
              </c:numCache>
            </c:numRef>
          </c:val>
        </c:ser>
        <c:ser>
          <c:idx val="1"/>
          <c:order val="1"/>
          <c:tx>
            <c:strRef>
              <c:f>'3'!$A$19</c:f>
              <c:strCache>
                <c:ptCount val="1"/>
                <c:pt idx="0">
                  <c:v>Technologická vlastní spotřeba tepla </c:v>
                </c:pt>
              </c:strCache>
            </c:strRef>
          </c:tx>
          <c:invertIfNegative val="0"/>
          <c:val>
            <c:numRef>
              <c:f>'3'!$B$19:$M$19</c:f>
              <c:numCache>
                <c:formatCode>#,##0.0</c:formatCode>
                <c:ptCount val="12"/>
                <c:pt idx="0">
                  <c:v>-1133.0632399999984</c:v>
                </c:pt>
                <c:pt idx="1">
                  <c:v>-963.72879400000033</c:v>
                </c:pt>
                <c:pt idx="2">
                  <c:v>-980.50387200000068</c:v>
                </c:pt>
                <c:pt idx="3">
                  <c:v>-961.2885160000003</c:v>
                </c:pt>
                <c:pt idx="4">
                  <c:v>-855.38604999999961</c:v>
                </c:pt>
                <c:pt idx="5">
                  <c:v>-899.30810499999939</c:v>
                </c:pt>
                <c:pt idx="6">
                  <c:v>0</c:v>
                </c:pt>
                <c:pt idx="7">
                  <c:v>0</c:v>
                </c:pt>
                <c:pt idx="8">
                  <c:v>0</c:v>
                </c:pt>
                <c:pt idx="9">
                  <c:v>0</c:v>
                </c:pt>
                <c:pt idx="10">
                  <c:v>0</c:v>
                </c:pt>
                <c:pt idx="11">
                  <c:v>0</c:v>
                </c:pt>
              </c:numCache>
            </c:numRef>
          </c:val>
        </c:ser>
        <c:ser>
          <c:idx val="2"/>
          <c:order val="2"/>
          <c:tx>
            <c:strRef>
              <c:f>'3'!$A$20</c:f>
              <c:strCache>
                <c:ptCount val="1"/>
                <c:pt idx="0">
                  <c:v>Ztráty</c:v>
                </c:pt>
              </c:strCache>
            </c:strRef>
          </c:tx>
          <c:invertIfNegative val="0"/>
          <c:val>
            <c:numRef>
              <c:f>'3'!$B$20:$M$20</c:f>
              <c:numCache>
                <c:formatCode>#,##0.0</c:formatCode>
                <c:ptCount val="12"/>
                <c:pt idx="0">
                  <c:v>-1383.2451753792955</c:v>
                </c:pt>
                <c:pt idx="1">
                  <c:v>-1326.8774789309507</c:v>
                </c:pt>
                <c:pt idx="2">
                  <c:v>-1326.006149298732</c:v>
                </c:pt>
                <c:pt idx="3">
                  <c:v>-1004.0921726199997</c:v>
                </c:pt>
                <c:pt idx="4">
                  <c:v>-940.04871443999957</c:v>
                </c:pt>
                <c:pt idx="5">
                  <c:v>-789.81550448000019</c:v>
                </c:pt>
                <c:pt idx="6">
                  <c:v>0</c:v>
                </c:pt>
                <c:pt idx="7">
                  <c:v>0</c:v>
                </c:pt>
                <c:pt idx="8">
                  <c:v>0</c:v>
                </c:pt>
                <c:pt idx="9">
                  <c:v>0</c:v>
                </c:pt>
                <c:pt idx="10">
                  <c:v>0</c:v>
                </c:pt>
                <c:pt idx="11">
                  <c:v>0</c:v>
                </c:pt>
              </c:numCache>
            </c:numRef>
          </c:val>
        </c:ser>
        <c:ser>
          <c:idx val="3"/>
          <c:order val="3"/>
          <c:tx>
            <c:strRef>
              <c:f>'3'!$A$21</c:f>
              <c:strCache>
                <c:ptCount val="1"/>
                <c:pt idx="0">
                  <c:v>Dodávky tepla do vlastního podniku</c:v>
                </c:pt>
              </c:strCache>
            </c:strRef>
          </c:tx>
          <c:invertIfNegative val="0"/>
          <c:val>
            <c:numRef>
              <c:f>'3'!$B$21:$M$21</c:f>
              <c:numCache>
                <c:formatCode>#,##0.0</c:formatCode>
                <c:ptCount val="12"/>
                <c:pt idx="0">
                  <c:v>-5204.0368809400015</c:v>
                </c:pt>
                <c:pt idx="1">
                  <c:v>-4427.1944416799988</c:v>
                </c:pt>
                <c:pt idx="2">
                  <c:v>-4688.4425265999971</c:v>
                </c:pt>
                <c:pt idx="3">
                  <c:v>-3635.6119533800024</c:v>
                </c:pt>
                <c:pt idx="4">
                  <c:v>-3551.3721135599985</c:v>
                </c:pt>
                <c:pt idx="5">
                  <c:v>-3461.6162545199986</c:v>
                </c:pt>
                <c:pt idx="6">
                  <c:v>0</c:v>
                </c:pt>
                <c:pt idx="7">
                  <c:v>0</c:v>
                </c:pt>
                <c:pt idx="8">
                  <c:v>0</c:v>
                </c:pt>
                <c:pt idx="9">
                  <c:v>0</c:v>
                </c:pt>
                <c:pt idx="10">
                  <c:v>0</c:v>
                </c:pt>
                <c:pt idx="11">
                  <c:v>0</c:v>
                </c:pt>
              </c:numCache>
            </c:numRef>
          </c:val>
        </c:ser>
        <c:ser>
          <c:idx val="4"/>
          <c:order val="4"/>
          <c:tx>
            <c:strRef>
              <c:f>'3'!$A$22</c:f>
              <c:strCache>
                <c:ptCount val="1"/>
                <c:pt idx="0">
                  <c:v>Dodávky tepla cizím subjektům</c:v>
                </c:pt>
              </c:strCache>
            </c:strRef>
          </c:tx>
          <c:invertIfNegative val="0"/>
          <c:val>
            <c:numRef>
              <c:f>'3'!$B$22:$M$22</c:f>
              <c:numCache>
                <c:formatCode>#,##0.0</c:formatCode>
                <c:ptCount val="12"/>
                <c:pt idx="0">
                  <c:v>-12351.639870099545</c:v>
                </c:pt>
                <c:pt idx="1">
                  <c:v>-13028.737675299893</c:v>
                </c:pt>
                <c:pt idx="2">
                  <c:v>-12509.074856406891</c:v>
                </c:pt>
                <c:pt idx="3">
                  <c:v>-5420.7446989999999</c:v>
                </c:pt>
                <c:pt idx="4">
                  <c:v>-3698.1825669999994</c:v>
                </c:pt>
                <c:pt idx="5">
                  <c:v>-3111.1405659999996</c:v>
                </c:pt>
                <c:pt idx="6">
                  <c:v>0</c:v>
                </c:pt>
                <c:pt idx="7">
                  <c:v>0</c:v>
                </c:pt>
                <c:pt idx="8">
                  <c:v>0</c:v>
                </c:pt>
                <c:pt idx="9">
                  <c:v>0</c:v>
                </c:pt>
                <c:pt idx="10">
                  <c:v>0</c:v>
                </c:pt>
                <c:pt idx="11">
                  <c:v>0</c:v>
                </c:pt>
              </c:numCache>
            </c:numRef>
          </c:val>
        </c:ser>
        <c:ser>
          <c:idx val="5"/>
          <c:order val="5"/>
          <c:tx>
            <c:strRef>
              <c:f>'3'!$A$23</c:f>
              <c:strCache>
                <c:ptCount val="1"/>
                <c:pt idx="0">
                  <c:v>Bilanční rozdíl</c:v>
                </c:pt>
              </c:strCache>
            </c:strRef>
          </c:tx>
          <c:invertIfNegative val="0"/>
          <c:val>
            <c:numRef>
              <c:f>'3'!$B$23:$M$23</c:f>
              <c:numCache>
                <c:formatCode>#,##0.0</c:formatCode>
                <c:ptCount val="12"/>
                <c:pt idx="0">
                  <c:v>-16.350882000002457</c:v>
                </c:pt>
                <c:pt idx="1">
                  <c:v>-16.325119000000996</c:v>
                </c:pt>
                <c:pt idx="2">
                  <c:v>-15.161085999998249</c:v>
                </c:pt>
                <c:pt idx="3">
                  <c:v>-23.186269999995602</c:v>
                </c:pt>
                <c:pt idx="4">
                  <c:v>-16.62313500000073</c:v>
                </c:pt>
                <c:pt idx="5">
                  <c:v>-15.421072000002368</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22131712"/>
        <c:axId val="222133248"/>
      </c:barChart>
      <c:catAx>
        <c:axId val="222131712"/>
        <c:scaling>
          <c:orientation val="minMax"/>
        </c:scaling>
        <c:delete val="0"/>
        <c:axPos val="b"/>
        <c:majorTickMark val="none"/>
        <c:minorTickMark val="none"/>
        <c:tickLblPos val="low"/>
        <c:txPr>
          <a:bodyPr/>
          <a:lstStyle/>
          <a:p>
            <a:pPr>
              <a:defRPr sz="900"/>
            </a:pPr>
            <a:endParaRPr lang="cs-CZ"/>
          </a:p>
        </c:txPr>
        <c:crossAx val="222133248"/>
        <c:crosses val="autoZero"/>
        <c:auto val="1"/>
        <c:lblAlgn val="ctr"/>
        <c:lblOffset val="100"/>
        <c:noMultiLvlLbl val="0"/>
      </c:catAx>
      <c:valAx>
        <c:axId val="222133248"/>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31712"/>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a:t>
            </a:r>
            <a:r>
              <a:rPr lang="en-US" sz="1000"/>
              <a:t>[</a:t>
            </a:r>
            <a:r>
              <a:rPr lang="cs-CZ" sz="1000"/>
              <a:t>GJ</a:t>
            </a:r>
            <a:r>
              <a:rPr lang="en-US" sz="1000"/>
              <a:t>]</a:t>
            </a:r>
          </a:p>
        </c:rich>
      </c:tx>
      <c:layout>
        <c:manualLayout>
          <c:xMode val="edge"/>
          <c:yMode val="edge"/>
          <c:x val="0.28527758465510089"/>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'5.4'!$B$4:$D$4</c:f>
              <c:strCache>
                <c:ptCount val="3"/>
                <c:pt idx="0">
                  <c:v>Duben</c:v>
                </c:pt>
                <c:pt idx="1">
                  <c:v>Květen</c:v>
                </c:pt>
                <c:pt idx="2">
                  <c:v>Červen</c:v>
                </c:pt>
              </c:strCache>
            </c:strRef>
          </c:cat>
          <c:val>
            <c:numRef>
              <c:f>'5.4'!$B$7:$D$7</c:f>
              <c:numCache>
                <c:formatCode>#,##0.0</c:formatCode>
                <c:ptCount val="3"/>
                <c:pt idx="0">
                  <c:v>7397.4</c:v>
                </c:pt>
                <c:pt idx="1">
                  <c:v>4656.68</c:v>
                </c:pt>
                <c:pt idx="2">
                  <c:v>1303.05</c:v>
                </c:pt>
              </c:numCache>
            </c:numRef>
          </c:val>
        </c:ser>
        <c:ser>
          <c:idx val="1"/>
          <c:order val="1"/>
          <c:tx>
            <c:strRef>
              <c:f>'5.4'!$A$8</c:f>
              <c:strCache>
                <c:ptCount val="1"/>
                <c:pt idx="0">
                  <c:v>Černé uhlí průmyslové</c:v>
                </c:pt>
              </c:strCache>
            </c:strRef>
          </c:tx>
          <c:invertIfNegative val="0"/>
          <c:cat>
            <c:strRef>
              <c:f>'5.4'!$B$4:$D$4</c:f>
              <c:strCache>
                <c:ptCount val="3"/>
                <c:pt idx="0">
                  <c:v>Duben</c:v>
                </c:pt>
                <c:pt idx="1">
                  <c:v>Květen</c:v>
                </c:pt>
                <c:pt idx="2">
                  <c:v>Červen</c:v>
                </c:pt>
              </c:strCache>
            </c:strRef>
          </c:cat>
          <c:val>
            <c:numRef>
              <c:f>'5.4'!$B$8:$D$8</c:f>
              <c:numCache>
                <c:formatCode>#,##0.0</c:formatCode>
                <c:ptCount val="3"/>
                <c:pt idx="0">
                  <c:v>520108.15399999998</c:v>
                </c:pt>
                <c:pt idx="1">
                  <c:v>245460.18</c:v>
                </c:pt>
                <c:pt idx="2">
                  <c:v>232274.92300000001</c:v>
                </c:pt>
              </c:numCache>
            </c:numRef>
          </c:val>
        </c:ser>
        <c:ser>
          <c:idx val="2"/>
          <c:order val="2"/>
          <c:tx>
            <c:strRef>
              <c:f>'5.4'!$A$9</c:f>
              <c:strCache>
                <c:ptCount val="1"/>
                <c:pt idx="0">
                  <c:v>Černouhelné kaly a granulát</c:v>
                </c:pt>
              </c:strCache>
            </c:strRef>
          </c:tx>
          <c:invertIfNegative val="0"/>
          <c:cat>
            <c:strRef>
              <c:f>'5.4'!$B$4:$D$4</c:f>
              <c:strCache>
                <c:ptCount val="3"/>
                <c:pt idx="0">
                  <c:v>Duben</c:v>
                </c:pt>
                <c:pt idx="1">
                  <c:v>Květen</c:v>
                </c:pt>
                <c:pt idx="2">
                  <c:v>Červen</c:v>
                </c:pt>
              </c:strCache>
            </c:strRef>
          </c:cat>
          <c:val>
            <c:numRef>
              <c:f>'5.4'!$B$9:$D$9</c:f>
              <c:numCache>
                <c:formatCode>#,##0.0</c:formatCode>
                <c:ptCount val="3"/>
                <c:pt idx="0">
                  <c:v>12824.438</c:v>
                </c:pt>
                <c:pt idx="1">
                  <c:v>6735.0619999999999</c:v>
                </c:pt>
                <c:pt idx="2">
                  <c:v>6377.1059999999998</c:v>
                </c:pt>
              </c:numCache>
            </c:numRef>
          </c:val>
        </c:ser>
        <c:ser>
          <c:idx val="3"/>
          <c:order val="3"/>
          <c:tx>
            <c:strRef>
              <c:f>'5.4'!$A$10</c:f>
              <c:strCache>
                <c:ptCount val="1"/>
                <c:pt idx="0">
                  <c:v>Hnědé uhlí tříděné</c:v>
                </c:pt>
              </c:strCache>
            </c:strRef>
          </c:tx>
          <c:invertIfNegative val="0"/>
          <c:cat>
            <c:strRef>
              <c:f>'5.4'!$B$4:$D$4</c:f>
              <c:strCache>
                <c:ptCount val="3"/>
                <c:pt idx="0">
                  <c:v>Duben</c:v>
                </c:pt>
                <c:pt idx="1">
                  <c:v>Květen</c:v>
                </c:pt>
                <c:pt idx="2">
                  <c:v>Červen</c:v>
                </c:pt>
              </c:strCache>
            </c:strRef>
          </c:cat>
          <c:val>
            <c:numRef>
              <c:f>'5.4'!$B$10:$D$10</c:f>
              <c:numCache>
                <c:formatCode>#,##0.0</c:formatCode>
                <c:ptCount val="3"/>
                <c:pt idx="0">
                  <c:v>260561.24699999997</c:v>
                </c:pt>
                <c:pt idx="1">
                  <c:v>186504.98800000001</c:v>
                </c:pt>
                <c:pt idx="2">
                  <c:v>101576.834</c:v>
                </c:pt>
              </c:numCache>
            </c:numRef>
          </c:val>
        </c:ser>
        <c:ser>
          <c:idx val="4"/>
          <c:order val="4"/>
          <c:tx>
            <c:strRef>
              <c:f>'5.4'!$A$11</c:f>
              <c:strCache>
                <c:ptCount val="1"/>
                <c:pt idx="0">
                  <c:v>Hnědé uhlí průmyslové</c:v>
                </c:pt>
              </c:strCache>
            </c:strRef>
          </c:tx>
          <c:invertIfNegative val="0"/>
          <c:cat>
            <c:strRef>
              <c:f>'5.4'!$B$4:$D$4</c:f>
              <c:strCache>
                <c:ptCount val="3"/>
                <c:pt idx="0">
                  <c:v>Duben</c:v>
                </c:pt>
                <c:pt idx="1">
                  <c:v>Květen</c:v>
                </c:pt>
                <c:pt idx="2">
                  <c:v>Červen</c:v>
                </c:pt>
              </c:strCache>
            </c:strRef>
          </c:cat>
          <c:val>
            <c:numRef>
              <c:f>'5.4'!$B$11:$D$11</c:f>
              <c:numCache>
                <c:formatCode>#,##0.0</c:formatCode>
                <c:ptCount val="3"/>
                <c:pt idx="0">
                  <c:v>2295423.7790000001</c:v>
                </c:pt>
                <c:pt idx="1">
                  <c:v>1389418.2859999998</c:v>
                </c:pt>
                <c:pt idx="2">
                  <c:v>1085508.3130000001</c:v>
                </c:pt>
              </c:numCache>
            </c:numRef>
          </c:val>
        </c:ser>
        <c:ser>
          <c:idx val="5"/>
          <c:order val="5"/>
          <c:tx>
            <c:strRef>
              <c:f>'5.4'!$A$12</c:f>
              <c:strCache>
                <c:ptCount val="1"/>
                <c:pt idx="0">
                  <c:v>Hnědé uhlí - Brikety</c:v>
                </c:pt>
              </c:strCache>
            </c:strRef>
          </c:tx>
          <c:invertIfNegative val="0"/>
          <c:cat>
            <c:strRef>
              <c:f>'5.4'!$B$4:$D$4</c:f>
              <c:strCache>
                <c:ptCount val="3"/>
                <c:pt idx="0">
                  <c:v>Duben</c:v>
                </c:pt>
                <c:pt idx="1">
                  <c:v>Květen</c:v>
                </c:pt>
                <c:pt idx="2">
                  <c:v>Červen</c:v>
                </c:pt>
              </c:strCache>
            </c:strRef>
          </c:cat>
          <c:val>
            <c:numRef>
              <c:f>'5.4'!$B$12:$D$12</c:f>
              <c:numCache>
                <c:formatCode>#,##0.0</c:formatCode>
                <c:ptCount val="3"/>
                <c:pt idx="0">
                  <c:v>376.8</c:v>
                </c:pt>
                <c:pt idx="1">
                  <c:v>167.9</c:v>
                </c:pt>
                <c:pt idx="2">
                  <c:v>165.6</c:v>
                </c:pt>
              </c:numCache>
            </c:numRef>
          </c:val>
        </c:ser>
        <c:ser>
          <c:idx val="6"/>
          <c:order val="6"/>
          <c:tx>
            <c:strRef>
              <c:f>'5.4'!$A$13</c:f>
              <c:strCache>
                <c:ptCount val="1"/>
                <c:pt idx="0">
                  <c:v>Hnědé uhlí - Lignit</c:v>
                </c:pt>
              </c:strCache>
            </c:strRef>
          </c:tx>
          <c:invertIfNegative val="0"/>
          <c:cat>
            <c:strRef>
              <c:f>'5.4'!$B$4:$D$4</c:f>
              <c:strCache>
                <c:ptCount val="3"/>
                <c:pt idx="0">
                  <c:v>Duben</c:v>
                </c:pt>
                <c:pt idx="1">
                  <c:v>Květen</c:v>
                </c:pt>
                <c:pt idx="2">
                  <c:v>Červen</c:v>
                </c:pt>
              </c:strCache>
            </c:strRef>
          </c:cat>
          <c:val>
            <c:numRef>
              <c:f>'5.4'!$B$13:$D$13</c:f>
              <c:numCache>
                <c:formatCode>#,##0.0</c:formatCode>
                <c:ptCount val="3"/>
                <c:pt idx="0">
                  <c:v>0</c:v>
                </c:pt>
                <c:pt idx="1">
                  <c:v>0</c:v>
                </c:pt>
                <c:pt idx="2">
                  <c:v>0</c:v>
                </c:pt>
              </c:numCache>
            </c:numRef>
          </c:val>
        </c:ser>
        <c:ser>
          <c:idx val="7"/>
          <c:order val="7"/>
          <c:tx>
            <c:strRef>
              <c:f>'5.4'!$A$14</c:f>
              <c:strCache>
                <c:ptCount val="1"/>
                <c:pt idx="0">
                  <c:v>Hnědé uhlí - Mourové kaly</c:v>
                </c:pt>
              </c:strCache>
            </c:strRef>
          </c:tx>
          <c:invertIfNegative val="0"/>
          <c:cat>
            <c:strRef>
              <c:f>'5.4'!$B$4:$D$4</c:f>
              <c:strCache>
                <c:ptCount val="3"/>
                <c:pt idx="0">
                  <c:v>Duben</c:v>
                </c:pt>
                <c:pt idx="1">
                  <c:v>Květen</c:v>
                </c:pt>
                <c:pt idx="2">
                  <c:v>Červen</c:v>
                </c:pt>
              </c:strCache>
            </c:strRef>
          </c:cat>
          <c:val>
            <c:numRef>
              <c:f>'5.4'!$B$14:$D$14</c:f>
              <c:numCache>
                <c:formatCode>#,##0.0</c:formatCode>
                <c:ptCount val="3"/>
                <c:pt idx="0">
                  <c:v>0</c:v>
                </c:pt>
                <c:pt idx="1">
                  <c:v>0</c:v>
                </c:pt>
                <c:pt idx="2">
                  <c:v>0</c:v>
                </c:pt>
              </c:numCache>
            </c:numRef>
          </c:val>
        </c:ser>
        <c:dLbls>
          <c:showLegendKey val="0"/>
          <c:showVal val="0"/>
          <c:showCatName val="0"/>
          <c:showSerName val="0"/>
          <c:showPercent val="0"/>
          <c:showBubbleSize val="0"/>
        </c:dLbls>
        <c:gapWidth val="104"/>
        <c:overlap val="100"/>
        <c:axId val="266879744"/>
        <c:axId val="266881280"/>
      </c:barChart>
      <c:catAx>
        <c:axId val="266879744"/>
        <c:scaling>
          <c:orientation val="minMax"/>
        </c:scaling>
        <c:delete val="0"/>
        <c:axPos val="b"/>
        <c:numFmt formatCode="General" sourceLinked="1"/>
        <c:majorTickMark val="none"/>
        <c:minorTickMark val="none"/>
        <c:tickLblPos val="nextTo"/>
        <c:txPr>
          <a:bodyPr/>
          <a:lstStyle/>
          <a:p>
            <a:pPr>
              <a:defRPr sz="900"/>
            </a:pPr>
            <a:endParaRPr lang="cs-CZ"/>
          </a:p>
        </c:txPr>
        <c:crossAx val="266881280"/>
        <c:crosses val="autoZero"/>
        <c:auto val="1"/>
        <c:lblAlgn val="ctr"/>
        <c:lblOffset val="100"/>
        <c:noMultiLvlLbl val="0"/>
      </c:catAx>
      <c:valAx>
        <c:axId val="266881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66879744"/>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2.2846465797971702E-2"/>
          <c:y val="0.28369476037717506"/>
          <c:w val="0.9452459627370009"/>
          <c:h val="0.53134566537244698"/>
        </c:manualLayout>
      </c:layout>
      <c:doughnutChart>
        <c:varyColors val="1"/>
        <c:ser>
          <c:idx val="0"/>
          <c:order val="0"/>
          <c:dLbls>
            <c:dLbl>
              <c:idx val="2"/>
              <c:delete val="1"/>
            </c:dLbl>
            <c:dLbl>
              <c:idx val="3"/>
              <c:delete val="1"/>
            </c:dLbl>
            <c:dLbl>
              <c:idx val="4"/>
              <c:delete val="1"/>
            </c:dLbl>
            <c:txPr>
              <a:bodyPr/>
              <a:lstStyle/>
              <a:p>
                <a:pPr>
                  <a:defRPr sz="900"/>
                </a:pPr>
                <a:endParaRPr lang="cs-CZ"/>
              </a:p>
            </c:txPr>
            <c:showLegendKey val="0"/>
            <c:showVal val="1"/>
            <c:showCatName val="0"/>
            <c:showSerName val="0"/>
            <c:showPercent val="0"/>
            <c:showBubbleSize val="0"/>
            <c:showLeaderLines val="1"/>
          </c:dLbls>
          <c:cat>
            <c:strRef>
              <c:f>'5.4'!$A$25:$A$31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'5.4'!$E$25:$E$31</c:f>
              <c:numCache>
                <c:formatCode>0%</c:formatCode>
                <c:ptCount val="7"/>
                <c:pt idx="0">
                  <c:v>6.9759818265613588E-2</c:v>
                </c:pt>
                <c:pt idx="1">
                  <c:v>0.15413828004607119</c:v>
                </c:pt>
                <c:pt idx="2">
                  <c:v>6.6049741168402423E-4</c:v>
                </c:pt>
                <c:pt idx="3">
                  <c:v>0</c:v>
                </c:pt>
                <c:pt idx="4">
                  <c:v>0</c:v>
                </c:pt>
                <c:pt idx="5">
                  <c:v>0.73487683335177179</c:v>
                </c:pt>
                <c:pt idx="6">
                  <c:v>4.0564570924859454E-2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a:t>
            </a:r>
            <a:r>
              <a:rPr lang="en-US" sz="1000"/>
              <a:t>[</a:t>
            </a:r>
            <a:r>
              <a:rPr lang="cs-CZ" sz="1000"/>
              <a:t>GJ</a:t>
            </a:r>
            <a:r>
              <a:rPr lang="en-US" sz="1000"/>
              <a:t>]</a:t>
            </a:r>
          </a:p>
        </c:rich>
      </c:tx>
      <c:layout>
        <c:manualLayout>
          <c:xMode val="edge"/>
          <c:yMode val="edge"/>
          <c:x val="0.20314207295459261"/>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'5.4'!$A$25</c:f>
              <c:strCache>
                <c:ptCount val="1"/>
                <c:pt idx="0">
                  <c:v>Brikety a pelety</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'5.4'!$B$22:$D$22</c:f>
              <c:strCache>
                <c:ptCount val="3"/>
                <c:pt idx="0">
                  <c:v>Duben</c:v>
                </c:pt>
                <c:pt idx="1">
                  <c:v>Květen</c:v>
                </c:pt>
                <c:pt idx="2">
                  <c:v>Červen</c:v>
                </c:pt>
              </c:strCache>
            </c:strRef>
          </c:cat>
          <c:val>
            <c:numRef>
              <c:f>'5.4'!$B$25:$D$25</c:f>
              <c:numCache>
                <c:formatCode>#,##0.0</c:formatCode>
                <c:ptCount val="3"/>
                <c:pt idx="0">
                  <c:v>34733.781999999999</c:v>
                </c:pt>
                <c:pt idx="1">
                  <c:v>22959.882000000001</c:v>
                </c:pt>
                <c:pt idx="2">
                  <c:v>14125.960999999999</c:v>
                </c:pt>
              </c:numCache>
            </c:numRef>
          </c:val>
        </c:ser>
        <c:ser>
          <c:idx val="1"/>
          <c:order val="1"/>
          <c:tx>
            <c:strRef>
              <c:f>'5.4'!$A$26</c:f>
              <c:strCache>
                <c:ptCount val="1"/>
                <c:pt idx="0">
                  <c:v>Celulózové výluhy</c:v>
                </c:pt>
              </c:strCache>
            </c:strRef>
          </c:tx>
          <c:invertIfNegative val="0"/>
          <c:cat>
            <c:strRef>
              <c:f>'5.4'!$B$22:$D$22</c:f>
              <c:strCache>
                <c:ptCount val="3"/>
                <c:pt idx="0">
                  <c:v>Duben</c:v>
                </c:pt>
                <c:pt idx="1">
                  <c:v>Květen</c:v>
                </c:pt>
                <c:pt idx="2">
                  <c:v>Červen</c:v>
                </c:pt>
              </c:strCache>
            </c:strRef>
          </c:cat>
          <c:val>
            <c:numRef>
              <c:f>'5.4'!$B$26:$D$26</c:f>
              <c:numCache>
                <c:formatCode>#,##0.0</c:formatCode>
                <c:ptCount val="3"/>
                <c:pt idx="0">
                  <c:v>54288.41</c:v>
                </c:pt>
                <c:pt idx="1">
                  <c:v>53526.96</c:v>
                </c:pt>
                <c:pt idx="2">
                  <c:v>50874.17</c:v>
                </c:pt>
              </c:numCache>
            </c:numRef>
          </c:val>
        </c:ser>
        <c:ser>
          <c:idx val="2"/>
          <c:order val="2"/>
          <c:tx>
            <c:strRef>
              <c:f>'5.4'!$A$27</c:f>
              <c:strCache>
                <c:ptCount val="1"/>
                <c:pt idx="0">
                  <c:v>Kapalná biopaliva</c:v>
                </c:pt>
              </c:strCache>
            </c:strRef>
          </c:tx>
          <c:invertIfNegative val="0"/>
          <c:cat>
            <c:strRef>
              <c:f>'5.4'!$B$22:$D$22</c:f>
              <c:strCache>
                <c:ptCount val="3"/>
                <c:pt idx="0">
                  <c:v>Duben</c:v>
                </c:pt>
                <c:pt idx="1">
                  <c:v>Květen</c:v>
                </c:pt>
                <c:pt idx="2">
                  <c:v>Červen</c:v>
                </c:pt>
              </c:strCache>
            </c:strRef>
          </c:cat>
          <c:val>
            <c:numRef>
              <c:f>'5.4'!$B$27:$D$27</c:f>
              <c:numCache>
                <c:formatCode>#,##0.0</c:formatCode>
                <c:ptCount val="3"/>
                <c:pt idx="0">
                  <c:v>301.5</c:v>
                </c:pt>
                <c:pt idx="1">
                  <c:v>205.5</c:v>
                </c:pt>
                <c:pt idx="2">
                  <c:v>173</c:v>
                </c:pt>
              </c:numCache>
            </c:numRef>
          </c:val>
        </c:ser>
        <c:ser>
          <c:idx val="3"/>
          <c:order val="3"/>
          <c:tx>
            <c:strRef>
              <c:f>'5.4'!$A$28</c:f>
              <c:strCache>
                <c:ptCount val="1"/>
                <c:pt idx="0">
                  <c:v>Ostatní biomasa</c:v>
                </c:pt>
              </c:strCache>
            </c:strRef>
          </c:tx>
          <c:invertIfNegative val="0"/>
          <c:cat>
            <c:strRef>
              <c:f>'5.4'!$B$22:$D$22</c:f>
              <c:strCache>
                <c:ptCount val="3"/>
                <c:pt idx="0">
                  <c:v>Duben</c:v>
                </c:pt>
                <c:pt idx="1">
                  <c:v>Květen</c:v>
                </c:pt>
                <c:pt idx="2">
                  <c:v>Červen</c:v>
                </c:pt>
              </c:strCache>
            </c:strRef>
          </c:cat>
          <c:val>
            <c:numRef>
              <c:f>'5.4'!$B$28:$D$28</c:f>
              <c:numCache>
                <c:formatCode>#,##0.0</c:formatCode>
                <c:ptCount val="3"/>
                <c:pt idx="0">
                  <c:v>0</c:v>
                </c:pt>
                <c:pt idx="1">
                  <c:v>0</c:v>
                </c:pt>
                <c:pt idx="2">
                  <c:v>0</c:v>
                </c:pt>
              </c:numCache>
            </c:numRef>
          </c:val>
        </c:ser>
        <c:ser>
          <c:idx val="4"/>
          <c:order val="4"/>
          <c:tx>
            <c:strRef>
              <c:f>'5.4'!$A$29</c:f>
              <c:strCache>
                <c:ptCount val="1"/>
                <c:pt idx="0">
                  <c:v>Palivové dříví</c:v>
                </c:pt>
              </c:strCache>
            </c:strRef>
          </c:tx>
          <c:invertIfNegative val="0"/>
          <c:cat>
            <c:strRef>
              <c:f>'5.4'!$B$22:$D$22</c:f>
              <c:strCache>
                <c:ptCount val="3"/>
                <c:pt idx="0">
                  <c:v>Duben</c:v>
                </c:pt>
                <c:pt idx="1">
                  <c:v>Květen</c:v>
                </c:pt>
                <c:pt idx="2">
                  <c:v>Červen</c:v>
                </c:pt>
              </c:strCache>
            </c:strRef>
          </c:cat>
          <c:val>
            <c:numRef>
              <c:f>'5.4'!$B$29:$D$29</c:f>
              <c:numCache>
                <c:formatCode>#,##0.0</c:formatCode>
                <c:ptCount val="3"/>
                <c:pt idx="0">
                  <c:v>0</c:v>
                </c:pt>
                <c:pt idx="1">
                  <c:v>0</c:v>
                </c:pt>
                <c:pt idx="2">
                  <c:v>0</c:v>
                </c:pt>
              </c:numCache>
            </c:numRef>
          </c:val>
        </c:ser>
        <c:ser>
          <c:idx val="5"/>
          <c:order val="5"/>
          <c:tx>
            <c:strRef>
              <c:f>'5.4'!$A$30</c:f>
              <c:strCache>
                <c:ptCount val="1"/>
                <c:pt idx="0">
                  <c:v>Piliny, kůra, štěpky, dřevní odpad</c:v>
                </c:pt>
              </c:strCache>
            </c:strRef>
          </c:tx>
          <c:invertIfNegative val="0"/>
          <c:cat>
            <c:strRef>
              <c:f>'5.4'!$B$22:$D$22</c:f>
              <c:strCache>
                <c:ptCount val="3"/>
                <c:pt idx="0">
                  <c:v>Duben</c:v>
                </c:pt>
                <c:pt idx="1">
                  <c:v>Květen</c:v>
                </c:pt>
                <c:pt idx="2">
                  <c:v>Červen</c:v>
                </c:pt>
              </c:strCache>
            </c:strRef>
          </c:cat>
          <c:val>
            <c:numRef>
              <c:f>'5.4'!$B$30:$D$30</c:f>
              <c:numCache>
                <c:formatCode>#,##0.0</c:formatCode>
                <c:ptCount val="3"/>
                <c:pt idx="0">
                  <c:v>311001.39399999997</c:v>
                </c:pt>
                <c:pt idx="1">
                  <c:v>238800.30399999997</c:v>
                </c:pt>
                <c:pt idx="2">
                  <c:v>206773.93400000001</c:v>
                </c:pt>
              </c:numCache>
            </c:numRef>
          </c:val>
        </c:ser>
        <c:ser>
          <c:idx val="6"/>
          <c:order val="6"/>
          <c:tx>
            <c:strRef>
              <c:f>'5.4'!$A$31</c:f>
              <c:strCache>
                <c:ptCount val="1"/>
                <c:pt idx="0">
                  <c:v>Rostlinné materiály neaglomerované</c:v>
                </c:pt>
              </c:strCache>
            </c:strRef>
          </c:tx>
          <c:invertIfNegative val="0"/>
          <c:cat>
            <c:strRef>
              <c:f>'5.4'!$B$22:$D$22</c:f>
              <c:strCache>
                <c:ptCount val="3"/>
                <c:pt idx="0">
                  <c:v>Duben</c:v>
                </c:pt>
                <c:pt idx="1">
                  <c:v>Květen</c:v>
                </c:pt>
                <c:pt idx="2">
                  <c:v>Červen</c:v>
                </c:pt>
              </c:strCache>
            </c:strRef>
          </c:cat>
          <c:val>
            <c:numRef>
              <c:f>'5.4'!$B$31:$D$31</c:f>
              <c:numCache>
                <c:formatCode>#,##0.0</c:formatCode>
                <c:ptCount val="3"/>
                <c:pt idx="0">
                  <c:v>18684.191999999999</c:v>
                </c:pt>
                <c:pt idx="1">
                  <c:v>11259.191999999999</c:v>
                </c:pt>
                <c:pt idx="2">
                  <c:v>11818.941999999999</c:v>
                </c:pt>
              </c:numCache>
            </c:numRef>
          </c:val>
        </c:ser>
        <c:dLbls>
          <c:showLegendKey val="0"/>
          <c:showVal val="0"/>
          <c:showCatName val="0"/>
          <c:showSerName val="0"/>
          <c:showPercent val="0"/>
          <c:showBubbleSize val="0"/>
        </c:dLbls>
        <c:gapWidth val="104"/>
        <c:overlap val="100"/>
        <c:axId val="267150848"/>
        <c:axId val="267152384"/>
      </c:barChart>
      <c:catAx>
        <c:axId val="267150848"/>
        <c:scaling>
          <c:orientation val="minMax"/>
        </c:scaling>
        <c:delete val="0"/>
        <c:axPos val="b"/>
        <c:numFmt formatCode="General" sourceLinked="1"/>
        <c:majorTickMark val="none"/>
        <c:minorTickMark val="none"/>
        <c:tickLblPos val="nextTo"/>
        <c:txPr>
          <a:bodyPr/>
          <a:lstStyle/>
          <a:p>
            <a:pPr>
              <a:defRPr sz="900"/>
            </a:pPr>
            <a:endParaRPr lang="cs-CZ"/>
          </a:p>
        </c:txPr>
        <c:crossAx val="267152384"/>
        <c:crosses val="autoZero"/>
        <c:auto val="1"/>
        <c:lblAlgn val="ctr"/>
        <c:lblOffset val="100"/>
        <c:noMultiLvlLbl val="0"/>
      </c:catAx>
      <c:valAx>
        <c:axId val="267152384"/>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67150848"/>
        <c:crosses val="autoZero"/>
        <c:crossBetween val="between"/>
        <c:majorUnit val="1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113147799844856"/>
          <c:y val="0.32918707079423293"/>
          <c:w val="0.42666709171475026"/>
          <c:h val="0.65053520590051783"/>
        </c:manualLayout>
      </c:layout>
      <c:doughnutChart>
        <c:varyColors val="1"/>
        <c:ser>
          <c:idx val="0"/>
          <c:order val="0"/>
          <c:dLbls>
            <c:dLbl>
              <c:idx val="0"/>
              <c:numFmt formatCode="0%" sourceLinked="0"/>
              <c:spPr/>
              <c:txPr>
                <a:bodyPr/>
                <a:lstStyle/>
                <a:p>
                  <a:pPr>
                    <a:defRPr sz="900"/>
                  </a:pPr>
                  <a:endParaRPr lang="cs-CZ"/>
                </a:p>
              </c:txPr>
              <c:showLegendKey val="0"/>
              <c:showVal val="1"/>
              <c:showCatName val="0"/>
              <c:showSerName val="0"/>
              <c:showPercent val="0"/>
              <c:showBubbleSize val="0"/>
            </c:dLbl>
            <c:dLbl>
              <c:idx val="1"/>
              <c:layout>
                <c:manualLayout>
                  <c:x val="6.4777327935222673E-2"/>
                  <c:y val="-0.10884353741496594"/>
                </c:manualLayout>
              </c:layout>
              <c:spPr>
                <a:ln w="3175"/>
              </c:spPr>
              <c:txPr>
                <a:bodyPr/>
                <a:lstStyle/>
                <a:p>
                  <a:pPr>
                    <a:defRPr sz="900"/>
                  </a:pPr>
                  <a:endParaRPr lang="cs-CZ"/>
                </a:p>
              </c:txPr>
              <c:showLegendKey val="0"/>
              <c:showVal val="1"/>
              <c:showCatName val="0"/>
              <c:showSerName val="0"/>
              <c:showPercent val="0"/>
              <c:showBubbleSize val="0"/>
            </c:dLbl>
            <c:txPr>
              <a:bodyPr/>
              <a:lstStyle/>
              <a:p>
                <a:pPr>
                  <a:defRPr sz="900"/>
                </a:pPr>
                <a:endParaRPr lang="cs-CZ"/>
              </a:p>
            </c:txPr>
            <c:showLegendKey val="0"/>
            <c:showVal val="1"/>
            <c:showCatName val="0"/>
            <c:showSerName val="0"/>
            <c:showPercent val="0"/>
            <c:showBubbleSize val="0"/>
            <c:showLeaderLines val="1"/>
          </c:dLbls>
          <c:cat>
            <c:strRef>
              <c:f>'5.4'!$A$42:$A$44</c:f>
              <c:strCache>
                <c:ptCount val="3"/>
                <c:pt idx="0">
                  <c:v>Skládkový plyn</c:v>
                </c:pt>
                <c:pt idx="1">
                  <c:v>Kalový plyn (ČOV)</c:v>
                </c:pt>
                <c:pt idx="2">
                  <c:v>Ostatní bioplyn</c:v>
                </c:pt>
              </c:strCache>
            </c:strRef>
          </c:cat>
          <c:val>
            <c:numRef>
              <c:f>'5.4'!$E$42:$E$44</c:f>
              <c:numCache>
                <c:formatCode>0%</c:formatCode>
                <c:ptCount val="3"/>
                <c:pt idx="0">
                  <c:v>9.0302754628853316E-2</c:v>
                </c:pt>
                <c:pt idx="1">
                  <c:v>1.0545650446473352E-2</c:v>
                </c:pt>
                <c:pt idx="2">
                  <c:v>0.89915159492467323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a:t>
            </a:r>
            <a:r>
              <a:rPr lang="en-US" sz="1000" baseline="0"/>
              <a:t>[</a:t>
            </a:r>
            <a:r>
              <a:rPr lang="cs-CZ" sz="1000" baseline="0"/>
              <a:t>GJ</a:t>
            </a:r>
            <a:r>
              <a:rPr lang="en-US" sz="1000" baseline="0"/>
              <a:t>]</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31457901816926032"/>
          <c:w val="0.84557883094801833"/>
          <c:h val="0.50766019337575363"/>
        </c:manualLayout>
      </c:layout>
      <c:barChart>
        <c:barDir val="col"/>
        <c:grouping val="stacked"/>
        <c:varyColors val="0"/>
        <c:ser>
          <c:idx val="0"/>
          <c:order val="0"/>
          <c:tx>
            <c:strRef>
              <c:f>'5.4'!$A$42</c:f>
              <c:strCache>
                <c:ptCount val="1"/>
                <c:pt idx="0">
                  <c:v>Skládkový plyn</c:v>
                </c:pt>
              </c:strCache>
            </c:strRef>
          </c:tx>
          <c:invertIfNegative val="0"/>
          <c:cat>
            <c:strRef>
              <c:f>'5.4'!$B$39:$D$39</c:f>
              <c:strCache>
                <c:ptCount val="3"/>
                <c:pt idx="0">
                  <c:v>Duben</c:v>
                </c:pt>
                <c:pt idx="1">
                  <c:v>Květen</c:v>
                </c:pt>
                <c:pt idx="2">
                  <c:v>Červen</c:v>
                </c:pt>
              </c:strCache>
            </c:strRef>
          </c:cat>
          <c:val>
            <c:numRef>
              <c:f>'5.4'!$B$42:$D$42</c:f>
              <c:numCache>
                <c:formatCode>#,##0.0</c:formatCode>
                <c:ptCount val="3"/>
                <c:pt idx="0">
                  <c:v>3533</c:v>
                </c:pt>
                <c:pt idx="1">
                  <c:v>2825</c:v>
                </c:pt>
                <c:pt idx="2">
                  <c:v>2676</c:v>
                </c:pt>
              </c:numCache>
            </c:numRef>
          </c:val>
        </c:ser>
        <c:ser>
          <c:idx val="1"/>
          <c:order val="1"/>
          <c:tx>
            <c:strRef>
              <c:f>'5.4'!$A$43</c:f>
              <c:strCache>
                <c:ptCount val="1"/>
                <c:pt idx="0">
                  <c:v>Kalový plyn (ČOV)</c:v>
                </c:pt>
              </c:strCache>
            </c:strRef>
          </c:tx>
          <c:invertIfNegative val="0"/>
          <c:cat>
            <c:strRef>
              <c:f>'5.4'!$B$39:$D$39</c:f>
              <c:strCache>
                <c:ptCount val="3"/>
                <c:pt idx="0">
                  <c:v>Duben</c:v>
                </c:pt>
                <c:pt idx="1">
                  <c:v>Květen</c:v>
                </c:pt>
                <c:pt idx="2">
                  <c:v>Červen</c:v>
                </c:pt>
              </c:strCache>
            </c:strRef>
          </c:cat>
          <c:val>
            <c:numRef>
              <c:f>'5.4'!$B$43:$D$43</c:f>
              <c:numCache>
                <c:formatCode>#,##0.0</c:formatCode>
                <c:ptCount val="3"/>
                <c:pt idx="0">
                  <c:v>302</c:v>
                </c:pt>
                <c:pt idx="1">
                  <c:v>390</c:v>
                </c:pt>
                <c:pt idx="2">
                  <c:v>363</c:v>
                </c:pt>
              </c:numCache>
            </c:numRef>
          </c:val>
        </c:ser>
        <c:ser>
          <c:idx val="2"/>
          <c:order val="2"/>
          <c:tx>
            <c:strRef>
              <c:f>'5.4'!$A$44</c:f>
              <c:strCache>
                <c:ptCount val="1"/>
                <c:pt idx="0">
                  <c:v>Ostatní bioplyn</c:v>
                </c:pt>
              </c:strCache>
            </c:strRef>
          </c:tx>
          <c:invertIfNegative val="0"/>
          <c:cat>
            <c:strRef>
              <c:f>'5.4'!$B$39:$D$39</c:f>
              <c:strCache>
                <c:ptCount val="3"/>
                <c:pt idx="0">
                  <c:v>Duben</c:v>
                </c:pt>
                <c:pt idx="1">
                  <c:v>Květen</c:v>
                </c:pt>
                <c:pt idx="2">
                  <c:v>Červen</c:v>
                </c:pt>
              </c:strCache>
            </c:strRef>
          </c:cat>
          <c:val>
            <c:numRef>
              <c:f>'5.4'!$B$44:$D$44</c:f>
              <c:numCache>
                <c:formatCode>#,##0.0</c:formatCode>
                <c:ptCount val="3"/>
                <c:pt idx="0">
                  <c:v>36191.408000000003</c:v>
                </c:pt>
                <c:pt idx="1">
                  <c:v>28113.270999999993</c:v>
                </c:pt>
                <c:pt idx="2">
                  <c:v>25647.566000000003</c:v>
                </c:pt>
              </c:numCache>
            </c:numRef>
          </c:val>
        </c:ser>
        <c:dLbls>
          <c:showLegendKey val="0"/>
          <c:showVal val="0"/>
          <c:showCatName val="0"/>
          <c:showSerName val="0"/>
          <c:showPercent val="0"/>
          <c:showBubbleSize val="0"/>
        </c:dLbls>
        <c:gapWidth val="104"/>
        <c:overlap val="100"/>
        <c:axId val="267926912"/>
        <c:axId val="267928704"/>
      </c:barChart>
      <c:catAx>
        <c:axId val="267926912"/>
        <c:scaling>
          <c:orientation val="minMax"/>
        </c:scaling>
        <c:delete val="0"/>
        <c:axPos val="b"/>
        <c:numFmt formatCode="General" sourceLinked="1"/>
        <c:majorTickMark val="none"/>
        <c:minorTickMark val="none"/>
        <c:tickLblPos val="nextTo"/>
        <c:txPr>
          <a:bodyPr/>
          <a:lstStyle/>
          <a:p>
            <a:pPr>
              <a:defRPr sz="900"/>
            </a:pPr>
            <a:endParaRPr lang="cs-CZ"/>
          </a:p>
        </c:txPr>
        <c:crossAx val="267928704"/>
        <c:crosses val="autoZero"/>
        <c:auto val="1"/>
        <c:lblAlgn val="ctr"/>
        <c:lblOffset val="100"/>
        <c:noMultiLvlLbl val="0"/>
      </c:catAx>
      <c:valAx>
        <c:axId val="267928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679269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'5.4'!$F$25</c:f>
              <c:strCache>
                <c:ptCount val="1"/>
              </c:strCache>
            </c:strRef>
          </c:tx>
          <c:invertIfNegative val="0"/>
          <c:cat>
            <c:numRef>
              <c:f>'5.4'!$G$24</c:f>
              <c:numCache>
                <c:formatCode>General</c:formatCode>
                <c:ptCount val="1"/>
              </c:numCache>
            </c:numRef>
          </c:cat>
          <c:val>
            <c:numRef>
              <c:f>'5.4'!$G$25</c:f>
              <c:numCache>
                <c:formatCode>General</c:formatCode>
                <c:ptCount val="1"/>
              </c:numCache>
            </c:numRef>
          </c:val>
        </c:ser>
        <c:ser>
          <c:idx val="1"/>
          <c:order val="1"/>
          <c:tx>
            <c:strRef>
              <c:f>'5.4'!$F$26</c:f>
              <c:strCache>
                <c:ptCount val="1"/>
              </c:strCache>
            </c:strRef>
          </c:tx>
          <c:invertIfNegative val="0"/>
          <c:cat>
            <c:numRef>
              <c:f>'5.4'!$G$24</c:f>
              <c:numCache>
                <c:formatCode>General</c:formatCode>
                <c:ptCount val="1"/>
              </c:numCache>
            </c:numRef>
          </c:cat>
          <c:val>
            <c:numRef>
              <c:f>'5.4'!$G$26</c:f>
              <c:numCache>
                <c:formatCode>General</c:formatCode>
                <c:ptCount val="1"/>
              </c:numCache>
            </c:numRef>
          </c:val>
        </c:ser>
        <c:ser>
          <c:idx val="2"/>
          <c:order val="2"/>
          <c:tx>
            <c:strRef>
              <c:f>'5.4'!$F$27</c:f>
              <c:strCache>
                <c:ptCount val="1"/>
              </c:strCache>
            </c:strRef>
          </c:tx>
          <c:invertIfNegative val="0"/>
          <c:cat>
            <c:numRef>
              <c:f>'5.4'!$G$24</c:f>
              <c:numCache>
                <c:formatCode>General</c:formatCode>
                <c:ptCount val="1"/>
              </c:numCache>
            </c:numRef>
          </c:cat>
          <c:val>
            <c:numRef>
              <c:f>'5.4'!$G$27</c:f>
              <c:numCache>
                <c:formatCode>General</c:formatCode>
                <c:ptCount val="1"/>
              </c:numCache>
            </c:numRef>
          </c:val>
        </c:ser>
        <c:ser>
          <c:idx val="3"/>
          <c:order val="3"/>
          <c:tx>
            <c:strRef>
              <c:f>'5.4'!$F$28</c:f>
              <c:strCache>
                <c:ptCount val="1"/>
              </c:strCache>
            </c:strRef>
          </c:tx>
          <c:invertIfNegative val="0"/>
          <c:cat>
            <c:numRef>
              <c:f>'5.4'!$G$24</c:f>
              <c:numCache>
                <c:formatCode>General</c:formatCode>
                <c:ptCount val="1"/>
              </c:numCache>
            </c:numRef>
          </c:cat>
          <c:val>
            <c:numRef>
              <c:f>'5.4'!$G$28</c:f>
              <c:numCache>
                <c:formatCode>General</c:formatCode>
                <c:ptCount val="1"/>
              </c:numCache>
            </c:numRef>
          </c:val>
        </c:ser>
        <c:ser>
          <c:idx val="4"/>
          <c:order val="4"/>
          <c:tx>
            <c:strRef>
              <c:f>'5.4'!$F$29</c:f>
              <c:strCache>
                <c:ptCount val="1"/>
              </c:strCache>
            </c:strRef>
          </c:tx>
          <c:invertIfNegative val="0"/>
          <c:cat>
            <c:numRef>
              <c:f>'5.4'!$G$24</c:f>
              <c:numCache>
                <c:formatCode>General</c:formatCode>
                <c:ptCount val="1"/>
              </c:numCache>
            </c:numRef>
          </c:cat>
          <c:val>
            <c:numRef>
              <c:f>'5.4'!$G$29</c:f>
              <c:numCache>
                <c:formatCode>General</c:formatCode>
                <c:ptCount val="1"/>
              </c:numCache>
            </c:numRef>
          </c:val>
        </c:ser>
        <c:ser>
          <c:idx val="5"/>
          <c:order val="5"/>
          <c:tx>
            <c:strRef>
              <c:f>'5.4'!$F$30</c:f>
              <c:strCache>
                <c:ptCount val="1"/>
              </c:strCache>
            </c:strRef>
          </c:tx>
          <c:invertIfNegative val="0"/>
          <c:cat>
            <c:numRef>
              <c:f>'5.4'!$G$24</c:f>
              <c:numCache>
                <c:formatCode>General</c:formatCode>
                <c:ptCount val="1"/>
              </c:numCache>
            </c:numRef>
          </c:cat>
          <c:val>
            <c:numRef>
              <c:f>'5.4'!$G$30</c:f>
              <c:numCache>
                <c:formatCode>General</c:formatCode>
                <c:ptCount val="1"/>
              </c:numCache>
            </c:numRef>
          </c:val>
        </c:ser>
        <c:ser>
          <c:idx val="6"/>
          <c:order val="6"/>
          <c:tx>
            <c:strRef>
              <c:f>'5.4'!$F$31</c:f>
              <c:strCache>
                <c:ptCount val="1"/>
              </c:strCache>
            </c:strRef>
          </c:tx>
          <c:invertIfNegative val="0"/>
          <c:cat>
            <c:numRef>
              <c:f>'5.4'!$G$24</c:f>
              <c:numCache>
                <c:formatCode>General</c:formatCode>
                <c:ptCount val="1"/>
              </c:numCache>
            </c:numRef>
          </c:cat>
          <c:val>
            <c:numRef>
              <c:f>'5.4'!$G$31</c:f>
              <c:numCache>
                <c:formatCode>General</c:formatCode>
                <c:ptCount val="1"/>
              </c:numCache>
            </c:numRef>
          </c:val>
        </c:ser>
        <c:dLbls>
          <c:showLegendKey val="0"/>
          <c:showVal val="0"/>
          <c:showCatName val="0"/>
          <c:showSerName val="0"/>
          <c:showPercent val="0"/>
          <c:showBubbleSize val="0"/>
        </c:dLbls>
        <c:gapWidth val="150"/>
        <c:axId val="267974144"/>
        <c:axId val="267975680"/>
      </c:barChart>
      <c:catAx>
        <c:axId val="267974144"/>
        <c:scaling>
          <c:orientation val="minMax"/>
        </c:scaling>
        <c:delete val="1"/>
        <c:axPos val="b"/>
        <c:numFmt formatCode="General" sourceLinked="1"/>
        <c:majorTickMark val="out"/>
        <c:minorTickMark val="none"/>
        <c:tickLblPos val="nextTo"/>
        <c:crossAx val="267975680"/>
        <c:crosses val="autoZero"/>
        <c:auto val="1"/>
        <c:lblAlgn val="ctr"/>
        <c:lblOffset val="100"/>
        <c:noMultiLvlLbl val="0"/>
      </c:catAx>
      <c:valAx>
        <c:axId val="267975680"/>
        <c:scaling>
          <c:orientation val="minMax"/>
        </c:scaling>
        <c:delete val="1"/>
        <c:axPos val="l"/>
        <c:numFmt formatCode="General" sourceLinked="1"/>
        <c:majorTickMark val="out"/>
        <c:minorTickMark val="none"/>
        <c:tickLblPos val="nextTo"/>
        <c:crossAx val="2679741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'5.4'!$F$42</c:f>
              <c:strCache>
                <c:ptCount val="1"/>
              </c:strCache>
            </c:strRef>
          </c:tx>
          <c:invertIfNegative val="0"/>
          <c:cat>
            <c:numRef>
              <c:f>'5.4'!$G$41</c:f>
              <c:numCache>
                <c:formatCode>General</c:formatCode>
                <c:ptCount val="1"/>
              </c:numCache>
            </c:numRef>
          </c:cat>
          <c:val>
            <c:numRef>
              <c:f>'5.4'!$G$42</c:f>
              <c:numCache>
                <c:formatCode>General</c:formatCode>
                <c:ptCount val="1"/>
              </c:numCache>
            </c:numRef>
          </c:val>
        </c:ser>
        <c:ser>
          <c:idx val="1"/>
          <c:order val="1"/>
          <c:tx>
            <c:strRef>
              <c:f>'5.4'!$F$43</c:f>
              <c:strCache>
                <c:ptCount val="1"/>
              </c:strCache>
            </c:strRef>
          </c:tx>
          <c:invertIfNegative val="0"/>
          <c:cat>
            <c:numRef>
              <c:f>'5.4'!$G$41</c:f>
              <c:numCache>
                <c:formatCode>General</c:formatCode>
                <c:ptCount val="1"/>
              </c:numCache>
            </c:numRef>
          </c:cat>
          <c:val>
            <c:numRef>
              <c:f>'5.4'!$G$43</c:f>
              <c:numCache>
                <c:formatCode>General</c:formatCode>
                <c:ptCount val="1"/>
              </c:numCache>
            </c:numRef>
          </c:val>
        </c:ser>
        <c:ser>
          <c:idx val="2"/>
          <c:order val="2"/>
          <c:tx>
            <c:strRef>
              <c:f>'5.4'!$F$44</c:f>
              <c:strCache>
                <c:ptCount val="1"/>
              </c:strCache>
            </c:strRef>
          </c:tx>
          <c:invertIfNegative val="0"/>
          <c:cat>
            <c:numRef>
              <c:f>'5.4'!$G$41</c:f>
              <c:numCache>
                <c:formatCode>General</c:formatCode>
                <c:ptCount val="1"/>
              </c:numCache>
            </c:numRef>
          </c:cat>
          <c:val>
            <c:numRef>
              <c:f>'5.4'!$G$44</c:f>
              <c:numCache>
                <c:formatCode>General</c:formatCode>
                <c:ptCount val="1"/>
              </c:numCache>
            </c:numRef>
          </c:val>
        </c:ser>
        <c:dLbls>
          <c:showLegendKey val="0"/>
          <c:showVal val="0"/>
          <c:showCatName val="0"/>
          <c:showSerName val="0"/>
          <c:showPercent val="0"/>
          <c:showBubbleSize val="0"/>
        </c:dLbls>
        <c:gapWidth val="150"/>
        <c:axId val="268607872"/>
        <c:axId val="268609408"/>
      </c:barChart>
      <c:catAx>
        <c:axId val="268607872"/>
        <c:scaling>
          <c:orientation val="minMax"/>
        </c:scaling>
        <c:delete val="1"/>
        <c:axPos val="b"/>
        <c:numFmt formatCode="General" sourceLinked="1"/>
        <c:majorTickMark val="out"/>
        <c:minorTickMark val="none"/>
        <c:tickLblPos val="nextTo"/>
        <c:crossAx val="268609408"/>
        <c:crosses val="autoZero"/>
        <c:auto val="1"/>
        <c:lblAlgn val="ctr"/>
        <c:lblOffset val="100"/>
        <c:noMultiLvlLbl val="0"/>
      </c:catAx>
      <c:valAx>
        <c:axId val="268609408"/>
        <c:scaling>
          <c:orientation val="minMax"/>
        </c:scaling>
        <c:delete val="1"/>
        <c:axPos val="l"/>
        <c:numFmt formatCode="General" sourceLinked="1"/>
        <c:majorTickMark val="out"/>
        <c:minorTickMark val="none"/>
        <c:tickLblPos val="nextTo"/>
        <c:crossAx val="2686078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ser>
        <c:ser>
          <c:idx val="1"/>
          <c:order val="1"/>
          <c:tx>
            <c:strRef>
              <c:f>'5.4'!$F$8</c:f>
              <c:strCache>
                <c:ptCount val="1"/>
              </c:strCache>
            </c:strRef>
          </c:tx>
          <c:invertIfNegative val="0"/>
          <c:cat>
            <c:numRef>
              <c:f>'5.4'!$G$6</c:f>
              <c:numCache>
                <c:formatCode>General</c:formatCode>
                <c:ptCount val="1"/>
              </c:numCache>
            </c:numRef>
          </c:cat>
          <c:val>
            <c:numRef>
              <c:f>'5.4'!$G$8</c:f>
              <c:numCache>
                <c:formatCode>General</c:formatCode>
                <c:ptCount val="1"/>
              </c:numCache>
            </c:numRef>
          </c:val>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ser>
        <c:ser>
          <c:idx val="4"/>
          <c:order val="4"/>
          <c:tx>
            <c:strRef>
              <c:f>'5.4'!$F$11</c:f>
              <c:strCache>
                <c:ptCount val="1"/>
              </c:strCache>
            </c:strRef>
          </c:tx>
          <c:invertIfNegative val="0"/>
          <c:cat>
            <c:numRef>
              <c:f>'5.4'!$G$6</c:f>
              <c:numCache>
                <c:formatCode>General</c:formatCode>
                <c:ptCount val="1"/>
              </c:numCache>
            </c:numRef>
          </c:cat>
          <c:val>
            <c:numRef>
              <c:f>'5.4'!$G$11</c:f>
              <c:numCache>
                <c:formatCode>General</c:formatCode>
                <c:ptCount val="1"/>
              </c:numCache>
            </c:numRef>
          </c:val>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ser>
        <c:dLbls>
          <c:showLegendKey val="0"/>
          <c:showVal val="0"/>
          <c:showCatName val="0"/>
          <c:showSerName val="0"/>
          <c:showPercent val="0"/>
          <c:showBubbleSize val="0"/>
        </c:dLbls>
        <c:gapWidth val="150"/>
        <c:axId val="268766208"/>
        <c:axId val="268784384"/>
      </c:barChart>
      <c:catAx>
        <c:axId val="268766208"/>
        <c:scaling>
          <c:orientation val="minMax"/>
        </c:scaling>
        <c:delete val="1"/>
        <c:axPos val="b"/>
        <c:numFmt formatCode="General" sourceLinked="1"/>
        <c:majorTickMark val="out"/>
        <c:minorTickMark val="none"/>
        <c:tickLblPos val="nextTo"/>
        <c:crossAx val="268784384"/>
        <c:crosses val="autoZero"/>
        <c:auto val="1"/>
        <c:lblAlgn val="ctr"/>
        <c:lblOffset val="100"/>
        <c:noMultiLvlLbl val="0"/>
      </c:catAx>
      <c:valAx>
        <c:axId val="268784384"/>
        <c:scaling>
          <c:orientation val="minMax"/>
        </c:scaling>
        <c:delete val="1"/>
        <c:axPos val="l"/>
        <c:numFmt formatCode="General" sourceLinked="1"/>
        <c:majorTickMark val="out"/>
        <c:minorTickMark val="none"/>
        <c:tickLblPos val="nextTo"/>
        <c:crossAx val="2687662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dPt>
          <c:dPt>
            <c:idx val="7"/>
            <c:bubble3D val="0"/>
          </c:dPt>
          <c:dLbls>
            <c:dLbl>
              <c:idx val="5"/>
              <c:layout>
                <c:manualLayout>
                  <c:x val="1.8738806286325408E-2"/>
                  <c:y val="3.5180289287241799E-3"/>
                </c:manualLayout>
              </c:layout>
              <c:showLegendKey val="0"/>
              <c:showVal val="0"/>
              <c:showCatName val="0"/>
              <c:showSerName val="0"/>
              <c:showPercent val="1"/>
              <c:showBubbleSize val="0"/>
            </c:dLbl>
            <c:dLbl>
              <c:idx val="6"/>
              <c:layout>
                <c:manualLayout>
                  <c:x val="1.8975294551140907E-2"/>
                  <c:y val="1.407211571489672E-2"/>
                </c:manualLayout>
              </c:layout>
              <c:showLegendKey val="0"/>
              <c:showVal val="0"/>
              <c:showCatName val="0"/>
              <c:showSerName val="0"/>
              <c:showPercent val="1"/>
              <c:showBubbleSize val="0"/>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dLbl>
            <c:dLbl>
              <c:idx val="10"/>
              <c:layout>
                <c:manualLayout>
                  <c:x val="8.2732376681384065E-4"/>
                  <c:y val="1.055408678617253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2167.7929999999988</c:v>
                </c:pt>
                <c:pt idx="1">
                  <c:v>7846.9250000000029</c:v>
                </c:pt>
                <c:pt idx="2">
                  <c:v>1979.0519999999995</c:v>
                </c:pt>
                <c:pt idx="3">
                  <c:v>3149.6410000000005</c:v>
                </c:pt>
                <c:pt idx="4">
                  <c:v>6280.6049999999977</c:v>
                </c:pt>
                <c:pt idx="5">
                  <c:v>1097.7019999999989</c:v>
                </c:pt>
                <c:pt idx="6">
                  <c:v>578.50400000000036</c:v>
                </c:pt>
                <c:pt idx="7">
                  <c:v>7553.6189999999988</c:v>
                </c:pt>
                <c:pt idx="8">
                  <c:v>1318.425</c:v>
                </c:pt>
                <c:pt idx="9">
                  <c:v>3660.1859999999992</c:v>
                </c:pt>
                <c:pt idx="10">
                  <c:v>1254.0809999999994</c:v>
                </c:pt>
                <c:pt idx="11">
                  <c:v>6335.1860000000061</c:v>
                </c:pt>
                <c:pt idx="12">
                  <c:v>14692.554</c:v>
                </c:pt>
                <c:pt idx="13">
                  <c:v>1781.1059999999998</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2167.7929999999988</c:v>
                </c:pt>
              </c:numCache>
            </c:numRef>
          </c:val>
        </c:ser>
        <c:ser>
          <c:idx val="1"/>
          <c:order val="1"/>
          <c:tx>
            <c:strRef>
              <c:f>'6'!$A$24</c:f>
              <c:strCache>
                <c:ptCount val="1"/>
                <c:pt idx="0">
                  <c:v>JHČ</c:v>
                </c:pt>
              </c:strCache>
            </c:strRef>
          </c:tx>
          <c:invertIfNegative val="0"/>
          <c:val>
            <c:numRef>
              <c:f>('6'!$B$22,'6'!$B$24)</c:f>
              <c:numCache>
                <c:formatCode>General</c:formatCode>
                <c:ptCount val="2"/>
                <c:pt idx="1">
                  <c:v>7846.9250000000029</c:v>
                </c:pt>
              </c:numCache>
            </c:numRef>
          </c:val>
        </c:ser>
        <c:ser>
          <c:idx val="2"/>
          <c:order val="2"/>
          <c:tx>
            <c:strRef>
              <c:f>'6'!$A$25</c:f>
              <c:strCache>
                <c:ptCount val="1"/>
                <c:pt idx="0">
                  <c:v>JHM</c:v>
                </c:pt>
              </c:strCache>
            </c:strRef>
          </c:tx>
          <c:invertIfNegative val="0"/>
          <c:val>
            <c:numRef>
              <c:f>('6'!$B$22,'6'!$B$22,'6'!$B$25)</c:f>
              <c:numCache>
                <c:formatCode>General</c:formatCode>
                <c:ptCount val="3"/>
                <c:pt idx="2">
                  <c:v>1979.0519999999995</c:v>
                </c:pt>
              </c:numCache>
            </c:numRef>
          </c:val>
        </c:ser>
        <c:ser>
          <c:idx val="3"/>
          <c:order val="3"/>
          <c:tx>
            <c:strRef>
              <c:f>'6'!$A$26</c:f>
              <c:strCache>
                <c:ptCount val="1"/>
                <c:pt idx="0">
                  <c:v>KVK</c:v>
                </c:pt>
              </c:strCache>
            </c:strRef>
          </c:tx>
          <c:invertIfNegative val="0"/>
          <c:val>
            <c:numRef>
              <c:f>('6'!$B$22,'6'!$B$22,'6'!$B$22,'6'!$B$26)</c:f>
              <c:numCache>
                <c:formatCode>General</c:formatCode>
                <c:ptCount val="4"/>
                <c:pt idx="3">
                  <c:v>3149.6410000000005</c:v>
                </c:pt>
              </c:numCache>
            </c:numRef>
          </c:val>
        </c:ser>
        <c:ser>
          <c:idx val="4"/>
          <c:order val="4"/>
          <c:tx>
            <c:strRef>
              <c:f>'6'!$A$27</c:f>
              <c:strCache>
                <c:ptCount val="1"/>
                <c:pt idx="0">
                  <c:v>VYS</c:v>
                </c:pt>
              </c:strCache>
            </c:strRef>
          </c:tx>
          <c:invertIfNegative val="0"/>
          <c:val>
            <c:numRef>
              <c:f>('6'!$B$22,'6'!$B$22,'6'!$B$22,'6'!$B$22,'6'!$B$27)</c:f>
              <c:numCache>
                <c:formatCode>General</c:formatCode>
                <c:ptCount val="5"/>
                <c:pt idx="4">
                  <c:v>6280.6049999999977</c:v>
                </c:pt>
              </c:numCache>
            </c:numRef>
          </c:val>
        </c:ser>
        <c:ser>
          <c:idx val="5"/>
          <c:order val="5"/>
          <c:tx>
            <c:strRef>
              <c:f>'6'!$A$28</c:f>
              <c:strCache>
                <c:ptCount val="1"/>
                <c:pt idx="0">
                  <c:v>HKK</c:v>
                </c:pt>
              </c:strCache>
            </c:strRef>
          </c:tx>
          <c:invertIfNegative val="0"/>
          <c:val>
            <c:numRef>
              <c:f>('6'!$B$22,'6'!$B$22,'6'!$B$22,'6'!$B$22,'6'!$B$22,'6'!$B$28)</c:f>
              <c:numCache>
                <c:formatCode>General</c:formatCode>
                <c:ptCount val="6"/>
                <c:pt idx="5">
                  <c:v>1097.7019999999989</c:v>
                </c:pt>
              </c:numCache>
            </c:numRef>
          </c:val>
        </c:ser>
        <c:ser>
          <c:idx val="6"/>
          <c:order val="6"/>
          <c:tx>
            <c:strRef>
              <c:f>'6'!$A$29</c:f>
              <c:strCache>
                <c:ptCount val="1"/>
                <c:pt idx="0">
                  <c:v>LBK</c:v>
                </c:pt>
              </c:strCache>
            </c:strRef>
          </c:tx>
          <c:invertIfNegative val="0"/>
          <c:val>
            <c:numRef>
              <c:f>('6'!$B$22,'6'!$B$22,'6'!$B$22,'6'!$B$22,'6'!$B$22,'6'!$B$22,'6'!$B$29)</c:f>
              <c:numCache>
                <c:formatCode>General</c:formatCode>
                <c:ptCount val="7"/>
                <c:pt idx="6">
                  <c:v>578.50400000000036</c:v>
                </c:pt>
              </c:numCache>
            </c:numRef>
          </c:val>
        </c:ser>
        <c:ser>
          <c:idx val="7"/>
          <c:order val="7"/>
          <c:tx>
            <c:strRef>
              <c:f>'6'!$A$30</c:f>
              <c:strCache>
                <c:ptCount val="1"/>
                <c:pt idx="0">
                  <c:v>MSK</c:v>
                </c:pt>
              </c:strCache>
            </c:strRef>
          </c:tx>
          <c:invertIfNegative val="0"/>
          <c:val>
            <c:numRef>
              <c:f>('6'!$B$22,'6'!$B$22,'6'!$B$22,'6'!$B$22,'6'!$B$22,'6'!$B$22,'6'!$B$22,'6'!$B$30)</c:f>
              <c:numCache>
                <c:formatCode>General</c:formatCode>
                <c:ptCount val="8"/>
                <c:pt idx="7">
                  <c:v>7553.6189999999988</c:v>
                </c:pt>
              </c:numCache>
            </c:numRef>
          </c:val>
        </c:ser>
        <c:ser>
          <c:idx val="8"/>
          <c:order val="8"/>
          <c:tx>
            <c:strRef>
              <c:f>'6'!$A$31</c:f>
              <c:strCache>
                <c:ptCount val="1"/>
                <c:pt idx="0">
                  <c:v>OLK</c:v>
                </c:pt>
              </c:strCache>
            </c:strRef>
          </c:tx>
          <c:invertIfNegative val="0"/>
          <c:val>
            <c:numRef>
              <c:f>('6'!$B$22,'6'!$B$22,'6'!$B$22,'6'!$B$22,'6'!$B$22,'6'!$B$22,'6'!$B$22,'6'!$B$22,'6'!$B$31)</c:f>
              <c:numCache>
                <c:formatCode>General</c:formatCode>
                <c:ptCount val="9"/>
                <c:pt idx="8">
                  <c:v>1318.425</c:v>
                </c:pt>
              </c:numCache>
            </c:numRef>
          </c:val>
        </c:ser>
        <c:ser>
          <c:idx val="9"/>
          <c:order val="9"/>
          <c:tx>
            <c:strRef>
              <c:f>'6'!$A$32</c:f>
              <c:strCache>
                <c:ptCount val="1"/>
                <c:pt idx="0">
                  <c:v>PAK</c:v>
                </c:pt>
              </c:strCache>
            </c:strRef>
          </c:tx>
          <c:invertIfNegative val="0"/>
          <c:val>
            <c:numRef>
              <c:f>('6'!$B$22,'6'!$B$22,'6'!$B$22,'6'!$B$22,'6'!$B$22,'6'!$B$22,'6'!$B$22,'6'!$B$22,'6'!$B$22,'6'!$B$32)</c:f>
              <c:numCache>
                <c:formatCode>General</c:formatCode>
                <c:ptCount val="10"/>
                <c:pt idx="9">
                  <c:v>3660.1859999999992</c:v>
                </c:pt>
              </c:numCache>
            </c:numRef>
          </c:val>
        </c:ser>
        <c:ser>
          <c:idx val="10"/>
          <c:order val="10"/>
          <c:tx>
            <c:strRef>
              <c:f>'6'!$A$33</c:f>
              <c:strCache>
                <c:ptCount val="1"/>
                <c:pt idx="0">
                  <c:v>PLK</c:v>
                </c:pt>
              </c:strCache>
            </c:strRef>
          </c:tx>
          <c:invertIfNegative val="0"/>
          <c:val>
            <c:numRef>
              <c:f>('6'!$B$22,'6'!$B$22,'6'!$B$22,'6'!$B$22,'6'!$B$22,'6'!$B$22,'6'!$B$22,'6'!$B$22,'6'!$B$22,'6'!$B$22,'6'!$B$33)</c:f>
              <c:numCache>
                <c:formatCode>General</c:formatCode>
                <c:ptCount val="11"/>
                <c:pt idx="10">
                  <c:v>1254.0809999999994</c:v>
                </c:pt>
              </c:numCache>
            </c:numRef>
          </c:val>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6335.1860000000061</c:v>
                </c:pt>
              </c:numCache>
            </c:numRef>
          </c:val>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14692.554</c:v>
                </c:pt>
              </c:numCache>
            </c:numRef>
          </c:val>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1781.1059999999998</c:v>
                </c:pt>
              </c:numCache>
            </c:numRef>
          </c:val>
        </c:ser>
        <c:dLbls>
          <c:showLegendKey val="0"/>
          <c:showVal val="0"/>
          <c:showCatName val="0"/>
          <c:showSerName val="0"/>
          <c:showPercent val="0"/>
          <c:showBubbleSize val="0"/>
        </c:dLbls>
        <c:gapWidth val="104"/>
        <c:overlap val="100"/>
        <c:axId val="272128256"/>
        <c:axId val="272134144"/>
      </c:barChart>
      <c:catAx>
        <c:axId val="272128256"/>
        <c:scaling>
          <c:orientation val="minMax"/>
        </c:scaling>
        <c:delete val="0"/>
        <c:axPos val="b"/>
        <c:numFmt formatCode="General" sourceLinked="1"/>
        <c:majorTickMark val="none"/>
        <c:minorTickMark val="none"/>
        <c:tickLblPos val="nextTo"/>
        <c:txPr>
          <a:bodyPr/>
          <a:lstStyle/>
          <a:p>
            <a:pPr>
              <a:defRPr sz="900"/>
            </a:pPr>
            <a:endParaRPr lang="cs-CZ"/>
          </a:p>
        </c:txPr>
        <c:crossAx val="272134144"/>
        <c:crosses val="autoZero"/>
        <c:auto val="1"/>
        <c:lblAlgn val="ctr"/>
        <c:lblOffset val="100"/>
        <c:noMultiLvlLbl val="0"/>
      </c:catAx>
      <c:valAx>
        <c:axId val="2721341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21282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a:t>
            </a:r>
            <a:r>
              <a:rPr lang="en-US" sz="1000"/>
              <a:t>[</a:t>
            </a:r>
            <a:r>
              <a:rPr lang="cs-CZ" sz="1000"/>
              <a:t>TJ</a:t>
            </a:r>
            <a:r>
              <a:rPr lang="en-US" sz="1000"/>
              <a:t>]</a:t>
            </a:r>
            <a:endParaRPr lang="cs-CZ" sz="1000"/>
          </a:p>
        </c:rich>
      </c:tx>
      <c:overlay val="0"/>
    </c:title>
    <c:autoTitleDeleted val="0"/>
    <c:plotArea>
      <c:layout/>
      <c:barChart>
        <c:barDir val="col"/>
        <c:grouping val="stacked"/>
        <c:varyColors val="0"/>
        <c:ser>
          <c:idx val="0"/>
          <c:order val="0"/>
          <c:tx>
            <c:strRef>
              <c:f>'4.1'!$A$7</c:f>
              <c:strCache>
                <c:ptCount val="1"/>
                <c:pt idx="0">
                  <c:v>Biomasa</c:v>
                </c:pt>
              </c:strCache>
            </c:strRef>
          </c:tx>
          <c:invertIfNegative val="0"/>
          <c:val>
            <c:numRef>
              <c:f>'4.1'!$B$7:$M$7</c:f>
              <c:numCache>
                <c:formatCode>#,##0.0</c:formatCode>
                <c:ptCount val="12"/>
                <c:pt idx="0">
                  <c:v>1727.8611920000003</c:v>
                </c:pt>
                <c:pt idx="1">
                  <c:v>1638.6944250000001</c:v>
                </c:pt>
                <c:pt idx="2">
                  <c:v>1784.8914810000006</c:v>
                </c:pt>
                <c:pt idx="3">
                  <c:v>1386.7588350000003</c:v>
                </c:pt>
                <c:pt idx="4">
                  <c:v>1312.5333279999993</c:v>
                </c:pt>
                <c:pt idx="5">
                  <c:v>1235.2531049999996</c:v>
                </c:pt>
                <c:pt idx="6">
                  <c:v>0</c:v>
                </c:pt>
                <c:pt idx="7">
                  <c:v>0</c:v>
                </c:pt>
                <c:pt idx="8">
                  <c:v>0</c:v>
                </c:pt>
                <c:pt idx="9">
                  <c:v>0</c:v>
                </c:pt>
                <c:pt idx="10">
                  <c:v>0</c:v>
                </c:pt>
                <c:pt idx="11">
                  <c:v>0</c:v>
                </c:pt>
              </c:numCache>
            </c:numRef>
          </c:val>
        </c:ser>
        <c:ser>
          <c:idx val="1"/>
          <c:order val="1"/>
          <c:tx>
            <c:strRef>
              <c:f>'4.1'!$A$8</c:f>
              <c:strCache>
                <c:ptCount val="1"/>
                <c:pt idx="0">
                  <c:v>Bioplyn</c:v>
                </c:pt>
              </c:strCache>
            </c:strRef>
          </c:tx>
          <c:invertIfNegative val="0"/>
          <c:val>
            <c:numRef>
              <c:f>'4.1'!$B$8:$M$8</c:f>
              <c:numCache>
                <c:formatCode>#,##0.0</c:formatCode>
                <c:ptCount val="12"/>
                <c:pt idx="0">
                  <c:v>430.7146570000005</c:v>
                </c:pt>
                <c:pt idx="1">
                  <c:v>381.47745399999997</c:v>
                </c:pt>
                <c:pt idx="2">
                  <c:v>403.37840900000015</c:v>
                </c:pt>
                <c:pt idx="3">
                  <c:v>330.88456700000017</c:v>
                </c:pt>
                <c:pt idx="4">
                  <c:v>307.08961399999976</c:v>
                </c:pt>
                <c:pt idx="5">
                  <c:v>283.49739400000016</c:v>
                </c:pt>
                <c:pt idx="6">
                  <c:v>0</c:v>
                </c:pt>
                <c:pt idx="7">
                  <c:v>0</c:v>
                </c:pt>
                <c:pt idx="8">
                  <c:v>0</c:v>
                </c:pt>
                <c:pt idx="9">
                  <c:v>0</c:v>
                </c:pt>
                <c:pt idx="10">
                  <c:v>0</c:v>
                </c:pt>
                <c:pt idx="11">
                  <c:v>0</c:v>
                </c:pt>
              </c:numCache>
            </c:numRef>
          </c:val>
        </c:ser>
        <c:ser>
          <c:idx val="2"/>
          <c:order val="2"/>
          <c:tx>
            <c:strRef>
              <c:f>'4.1'!$A$9</c:f>
              <c:strCache>
                <c:ptCount val="1"/>
                <c:pt idx="0">
                  <c:v>Černé uhlí</c:v>
                </c:pt>
              </c:strCache>
            </c:strRef>
          </c:tx>
          <c:invertIfNegative val="0"/>
          <c:val>
            <c:numRef>
              <c:f>'4.1'!$B$9:$M$9</c:f>
              <c:numCache>
                <c:formatCode>#,##0.0</c:formatCode>
                <c:ptCount val="12"/>
                <c:pt idx="0">
                  <c:v>2583.7770949999999</c:v>
                </c:pt>
                <c:pt idx="1">
                  <c:v>2560.4824429999999</c:v>
                </c:pt>
                <c:pt idx="2">
                  <c:v>2368.3327400000003</c:v>
                </c:pt>
                <c:pt idx="3">
                  <c:v>934.2273889999999</c:v>
                </c:pt>
                <c:pt idx="4">
                  <c:v>560.29952500000002</c:v>
                </c:pt>
                <c:pt idx="5">
                  <c:v>519.13230799999997</c:v>
                </c:pt>
                <c:pt idx="6">
                  <c:v>0</c:v>
                </c:pt>
                <c:pt idx="7">
                  <c:v>0</c:v>
                </c:pt>
                <c:pt idx="8">
                  <c:v>0</c:v>
                </c:pt>
                <c:pt idx="9">
                  <c:v>0</c:v>
                </c:pt>
                <c:pt idx="10">
                  <c:v>0</c:v>
                </c:pt>
                <c:pt idx="11">
                  <c:v>0</c:v>
                </c:pt>
              </c:numCache>
            </c:numRef>
          </c:val>
        </c:ser>
        <c:ser>
          <c:idx val="3"/>
          <c:order val="3"/>
          <c:tx>
            <c:strRef>
              <c:f>'4.1'!$A$10</c:f>
              <c:strCache>
                <c:ptCount val="1"/>
                <c:pt idx="0">
                  <c:v>Elektrická energie</c:v>
                </c:pt>
              </c:strCache>
            </c:strRef>
          </c:tx>
          <c:invertIfNegative val="0"/>
          <c:val>
            <c:numRef>
              <c:f>'4.1'!$B$10:$M$10</c:f>
              <c:numCache>
                <c:formatCode>#,##0.0</c:formatCode>
                <c:ptCount val="12"/>
                <c:pt idx="0">
                  <c:v>0.98224999999999996</c:v>
                </c:pt>
                <c:pt idx="1">
                  <c:v>0.92944999999999989</c:v>
                </c:pt>
                <c:pt idx="2">
                  <c:v>1.0424640000000003</c:v>
                </c:pt>
                <c:pt idx="3">
                  <c:v>0.98770100000000005</c:v>
                </c:pt>
                <c:pt idx="4">
                  <c:v>1.2490760000000001</c:v>
                </c:pt>
                <c:pt idx="5">
                  <c:v>0.94362400000000002</c:v>
                </c:pt>
                <c:pt idx="6">
                  <c:v>0</c:v>
                </c:pt>
                <c:pt idx="7">
                  <c:v>0</c:v>
                </c:pt>
                <c:pt idx="8">
                  <c:v>0</c:v>
                </c:pt>
                <c:pt idx="9">
                  <c:v>0</c:v>
                </c:pt>
                <c:pt idx="10">
                  <c:v>0</c:v>
                </c:pt>
                <c:pt idx="11">
                  <c:v>0</c:v>
                </c:pt>
              </c:numCache>
            </c:numRef>
          </c:val>
        </c:ser>
        <c:ser>
          <c:idx val="4"/>
          <c:order val="4"/>
          <c:tx>
            <c:strRef>
              <c:f>'4.1'!$A$11</c:f>
              <c:strCache>
                <c:ptCount val="1"/>
                <c:pt idx="0">
                  <c:v>Energie prostředí (tepelné čerpadlo)</c:v>
                </c:pt>
              </c:strCache>
            </c:strRef>
          </c:tx>
          <c:invertIfNegative val="0"/>
          <c:val>
            <c:numRef>
              <c:f>'4.1'!$B$11:$M$11</c:f>
              <c:numCache>
                <c:formatCode>#,##0.0</c:formatCode>
                <c:ptCount val="12"/>
                <c:pt idx="0">
                  <c:v>1.48065</c:v>
                </c:pt>
                <c:pt idx="1">
                  <c:v>1.08081</c:v>
                </c:pt>
                <c:pt idx="2">
                  <c:v>1.3165799999999999</c:v>
                </c:pt>
                <c:pt idx="3">
                  <c:v>0.66566999999999998</c:v>
                </c:pt>
                <c:pt idx="4">
                  <c:v>0.86033999999999999</c:v>
                </c:pt>
                <c:pt idx="5">
                  <c:v>1.0805400000000001</c:v>
                </c:pt>
                <c:pt idx="6">
                  <c:v>0</c:v>
                </c:pt>
                <c:pt idx="7">
                  <c:v>0</c:v>
                </c:pt>
                <c:pt idx="8">
                  <c:v>0</c:v>
                </c:pt>
                <c:pt idx="9">
                  <c:v>0</c:v>
                </c:pt>
                <c:pt idx="10">
                  <c:v>0</c:v>
                </c:pt>
                <c:pt idx="11">
                  <c:v>0</c:v>
                </c:pt>
              </c:numCache>
            </c:numRef>
          </c:val>
        </c:ser>
        <c:ser>
          <c:idx val="5"/>
          <c:order val="5"/>
          <c:tx>
            <c:strRef>
              <c:f>'4.1'!$A$12</c:f>
              <c:strCache>
                <c:ptCount val="1"/>
                <c:pt idx="0">
                  <c:v>Energie Slunce (solární kolektor)</c:v>
                </c:pt>
              </c:strCache>
            </c:strRef>
          </c:tx>
          <c:invertIfNegative val="0"/>
          <c:val>
            <c:numRef>
              <c:f>'4.1'!$B$12:$M$12</c:f>
              <c:numCache>
                <c:formatCode>#,##0.0</c:formatCode>
                <c:ptCount val="12"/>
                <c:pt idx="0">
                  <c:v>6.3600000000000002E-3</c:v>
                </c:pt>
                <c:pt idx="1">
                  <c:v>1.6800000000000002E-2</c:v>
                </c:pt>
                <c:pt idx="2">
                  <c:v>2.4709999999999999E-2</c:v>
                </c:pt>
                <c:pt idx="3">
                  <c:v>0.44020999999999999</c:v>
                </c:pt>
                <c:pt idx="4">
                  <c:v>7.594999999999999E-2</c:v>
                </c:pt>
                <c:pt idx="5">
                  <c:v>6.7419999999999994E-2</c:v>
                </c:pt>
                <c:pt idx="6">
                  <c:v>0</c:v>
                </c:pt>
                <c:pt idx="7">
                  <c:v>0</c:v>
                </c:pt>
                <c:pt idx="8">
                  <c:v>0</c:v>
                </c:pt>
                <c:pt idx="9">
                  <c:v>0</c:v>
                </c:pt>
                <c:pt idx="10">
                  <c:v>0</c:v>
                </c:pt>
                <c:pt idx="11">
                  <c:v>0</c:v>
                </c:pt>
              </c:numCache>
            </c:numRef>
          </c:val>
        </c:ser>
        <c:ser>
          <c:idx val="6"/>
          <c:order val="6"/>
          <c:tx>
            <c:strRef>
              <c:f>'4.1'!$A$13</c:f>
              <c:strCache>
                <c:ptCount val="1"/>
                <c:pt idx="0">
                  <c:v>Hnědé uhlí</c:v>
                </c:pt>
              </c:strCache>
            </c:strRef>
          </c:tx>
          <c:invertIfNegative val="0"/>
          <c:val>
            <c:numRef>
              <c:f>'4.1'!$B$13:$M$13</c:f>
              <c:numCache>
                <c:formatCode>#,##0.0</c:formatCode>
                <c:ptCount val="12"/>
                <c:pt idx="0">
                  <c:v>8862.6604560000014</c:v>
                </c:pt>
                <c:pt idx="1">
                  <c:v>8755.528988</c:v>
                </c:pt>
                <c:pt idx="2">
                  <c:v>8669.0249559999975</c:v>
                </c:pt>
                <c:pt idx="3">
                  <c:v>4874.536943000001</c:v>
                </c:pt>
                <c:pt idx="4">
                  <c:v>3669.6881839999992</c:v>
                </c:pt>
                <c:pt idx="5">
                  <c:v>3028.2305789999991</c:v>
                </c:pt>
                <c:pt idx="6">
                  <c:v>0</c:v>
                </c:pt>
                <c:pt idx="7">
                  <c:v>0</c:v>
                </c:pt>
                <c:pt idx="8">
                  <c:v>0</c:v>
                </c:pt>
                <c:pt idx="9">
                  <c:v>0</c:v>
                </c:pt>
                <c:pt idx="10">
                  <c:v>0</c:v>
                </c:pt>
                <c:pt idx="11">
                  <c:v>0</c:v>
                </c:pt>
              </c:numCache>
            </c:numRef>
          </c:val>
        </c:ser>
        <c:ser>
          <c:idx val="7"/>
          <c:order val="7"/>
          <c:tx>
            <c:strRef>
              <c:f>'4.1'!$A$14</c:f>
              <c:strCache>
                <c:ptCount val="1"/>
                <c:pt idx="0">
                  <c:v>Jaderné palivo</c:v>
                </c:pt>
              </c:strCache>
            </c:strRef>
          </c:tx>
          <c:invertIfNegative val="0"/>
          <c:val>
            <c:numRef>
              <c:f>'4.1'!$B$14:$M$14</c:f>
              <c:numCache>
                <c:formatCode>#,##0.0</c:formatCode>
                <c:ptCount val="12"/>
                <c:pt idx="0">
                  <c:v>130.57499999999999</c:v>
                </c:pt>
                <c:pt idx="1">
                  <c:v>138.47800000000001</c:v>
                </c:pt>
                <c:pt idx="2">
                  <c:v>121.369</c:v>
                </c:pt>
                <c:pt idx="3">
                  <c:v>51.671999999999997</c:v>
                </c:pt>
                <c:pt idx="4">
                  <c:v>29.064</c:v>
                </c:pt>
                <c:pt idx="5">
                  <c:v>18.777999999999999</c:v>
                </c:pt>
                <c:pt idx="6">
                  <c:v>0</c:v>
                </c:pt>
                <c:pt idx="7">
                  <c:v>0</c:v>
                </c:pt>
                <c:pt idx="8">
                  <c:v>0</c:v>
                </c:pt>
                <c:pt idx="9">
                  <c:v>0</c:v>
                </c:pt>
                <c:pt idx="10">
                  <c:v>0</c:v>
                </c:pt>
                <c:pt idx="11">
                  <c:v>0</c:v>
                </c:pt>
              </c:numCache>
            </c:numRef>
          </c:val>
        </c:ser>
        <c:ser>
          <c:idx val="8"/>
          <c:order val="8"/>
          <c:tx>
            <c:strRef>
              <c:f>'4.1'!$A$15</c:f>
              <c:strCache>
                <c:ptCount val="1"/>
                <c:pt idx="0">
                  <c:v>Koks</c:v>
                </c:pt>
              </c:strCache>
            </c:strRef>
          </c:tx>
          <c:invertIfNegative val="0"/>
          <c:val>
            <c:numRef>
              <c:f>'4.1'!$B$15:$M$15</c:f>
              <c:numCache>
                <c:formatCode>#,##0.0</c:formatCode>
                <c:ptCount val="12"/>
                <c:pt idx="0">
                  <c:v>0.14965999999999999</c:v>
                </c:pt>
                <c:pt idx="1">
                  <c:v>4.3270000000000003E-2</c:v>
                </c:pt>
                <c:pt idx="2">
                  <c:v>0.11637500000000001</c:v>
                </c:pt>
                <c:pt idx="3">
                  <c:v>2.3257999999999997E-2</c:v>
                </c:pt>
                <c:pt idx="4">
                  <c:v>0</c:v>
                </c:pt>
                <c:pt idx="5">
                  <c:v>0</c:v>
                </c:pt>
                <c:pt idx="6">
                  <c:v>0</c:v>
                </c:pt>
                <c:pt idx="7">
                  <c:v>0</c:v>
                </c:pt>
                <c:pt idx="8">
                  <c:v>0</c:v>
                </c:pt>
                <c:pt idx="9">
                  <c:v>0</c:v>
                </c:pt>
                <c:pt idx="10">
                  <c:v>0</c:v>
                </c:pt>
                <c:pt idx="11">
                  <c:v>0</c:v>
                </c:pt>
              </c:numCache>
            </c:numRef>
          </c:val>
        </c:ser>
        <c:ser>
          <c:idx val="9"/>
          <c:order val="9"/>
          <c:tx>
            <c:strRef>
              <c:f>'4.1'!$A$16</c:f>
              <c:strCache>
                <c:ptCount val="1"/>
                <c:pt idx="0">
                  <c:v>Odpadní teplo</c:v>
                </c:pt>
              </c:strCache>
            </c:strRef>
          </c:tx>
          <c:invertIfNegative val="0"/>
          <c:val>
            <c:numRef>
              <c:f>'4.1'!$B$16:$M$16</c:f>
              <c:numCache>
                <c:formatCode>#,##0.0</c:formatCode>
                <c:ptCount val="12"/>
                <c:pt idx="0">
                  <c:v>709.77556000000004</c:v>
                </c:pt>
                <c:pt idx="1">
                  <c:v>652.47889999999995</c:v>
                </c:pt>
                <c:pt idx="2">
                  <c:v>590.88990000000013</c:v>
                </c:pt>
                <c:pt idx="3">
                  <c:v>357.17533500000002</c:v>
                </c:pt>
                <c:pt idx="4">
                  <c:v>499.74459899999994</c:v>
                </c:pt>
                <c:pt idx="5">
                  <c:v>660.81569699999989</c:v>
                </c:pt>
                <c:pt idx="6">
                  <c:v>0</c:v>
                </c:pt>
                <c:pt idx="7">
                  <c:v>0</c:v>
                </c:pt>
                <c:pt idx="8">
                  <c:v>0</c:v>
                </c:pt>
                <c:pt idx="9">
                  <c:v>0</c:v>
                </c:pt>
                <c:pt idx="10">
                  <c:v>0</c:v>
                </c:pt>
                <c:pt idx="11">
                  <c:v>0</c:v>
                </c:pt>
              </c:numCache>
            </c:numRef>
          </c:val>
        </c:ser>
        <c:ser>
          <c:idx val="10"/>
          <c:order val="10"/>
          <c:tx>
            <c:strRef>
              <c:f>'4.1'!$A$17</c:f>
              <c:strCache>
                <c:ptCount val="1"/>
                <c:pt idx="0">
                  <c:v>Ostatní kapalná paliva</c:v>
                </c:pt>
              </c:strCache>
            </c:strRef>
          </c:tx>
          <c:invertIfNegative val="0"/>
          <c:val>
            <c:numRef>
              <c:f>'4.1'!$B$17:$M$17</c:f>
              <c:numCache>
                <c:formatCode>#,##0.0</c:formatCode>
                <c:ptCount val="12"/>
                <c:pt idx="0">
                  <c:v>51.923550000000006</c:v>
                </c:pt>
                <c:pt idx="1">
                  <c:v>56.913880999999996</c:v>
                </c:pt>
                <c:pt idx="2">
                  <c:v>60.446658000000006</c:v>
                </c:pt>
                <c:pt idx="3">
                  <c:v>37.524505999999995</c:v>
                </c:pt>
                <c:pt idx="4">
                  <c:v>31.869070000000001</c:v>
                </c:pt>
                <c:pt idx="5">
                  <c:v>44.590392999999999</c:v>
                </c:pt>
                <c:pt idx="6">
                  <c:v>0</c:v>
                </c:pt>
                <c:pt idx="7">
                  <c:v>0</c:v>
                </c:pt>
                <c:pt idx="8">
                  <c:v>0</c:v>
                </c:pt>
                <c:pt idx="9">
                  <c:v>0</c:v>
                </c:pt>
                <c:pt idx="10">
                  <c:v>0</c:v>
                </c:pt>
                <c:pt idx="11">
                  <c:v>0</c:v>
                </c:pt>
              </c:numCache>
            </c:numRef>
          </c:val>
        </c:ser>
        <c:ser>
          <c:idx val="11"/>
          <c:order val="11"/>
          <c:tx>
            <c:strRef>
              <c:f>'4.1'!$A$18</c:f>
              <c:strCache>
                <c:ptCount val="1"/>
                <c:pt idx="0">
                  <c:v>Ostatní pevná paliva</c:v>
                </c:pt>
              </c:strCache>
            </c:strRef>
          </c:tx>
          <c:invertIfNegative val="0"/>
          <c:val>
            <c:numRef>
              <c:f>'4.1'!$B$18:$M$18</c:f>
              <c:numCache>
                <c:formatCode>#,##0.0</c:formatCode>
                <c:ptCount val="12"/>
                <c:pt idx="0">
                  <c:v>454.02767555454773</c:v>
                </c:pt>
                <c:pt idx="1">
                  <c:v>431.81917734491327</c:v>
                </c:pt>
                <c:pt idx="2">
                  <c:v>402.35447813259037</c:v>
                </c:pt>
                <c:pt idx="3">
                  <c:v>341.20781118481165</c:v>
                </c:pt>
                <c:pt idx="4">
                  <c:v>372.25736647502407</c:v>
                </c:pt>
                <c:pt idx="5">
                  <c:v>388.4385198216595</c:v>
                </c:pt>
                <c:pt idx="6">
                  <c:v>0</c:v>
                </c:pt>
                <c:pt idx="7">
                  <c:v>0</c:v>
                </c:pt>
                <c:pt idx="8">
                  <c:v>0</c:v>
                </c:pt>
                <c:pt idx="9">
                  <c:v>0</c:v>
                </c:pt>
                <c:pt idx="10">
                  <c:v>0</c:v>
                </c:pt>
                <c:pt idx="11">
                  <c:v>0</c:v>
                </c:pt>
              </c:numCache>
            </c:numRef>
          </c:val>
        </c:ser>
        <c:ser>
          <c:idx val="12"/>
          <c:order val="12"/>
          <c:tx>
            <c:strRef>
              <c:f>'4.1'!$A$19</c:f>
              <c:strCache>
                <c:ptCount val="1"/>
                <c:pt idx="0">
                  <c:v>Ostatní plyny</c:v>
                </c:pt>
              </c:strCache>
            </c:strRef>
          </c:tx>
          <c:invertIfNegative val="0"/>
          <c:val>
            <c:numRef>
              <c:f>'4.1'!$B$19:$M$19</c:f>
              <c:numCache>
                <c:formatCode>#,##0.0</c:formatCode>
                <c:ptCount val="12"/>
                <c:pt idx="0">
                  <c:v>1037.9111770000002</c:v>
                </c:pt>
                <c:pt idx="1">
                  <c:v>925.63107500000024</c:v>
                </c:pt>
                <c:pt idx="2">
                  <c:v>1030.5605910000002</c:v>
                </c:pt>
                <c:pt idx="3">
                  <c:v>850.0248049999999</c:v>
                </c:pt>
                <c:pt idx="4">
                  <c:v>900.32505099999992</c:v>
                </c:pt>
                <c:pt idx="5">
                  <c:v>862.66322500000012</c:v>
                </c:pt>
                <c:pt idx="6">
                  <c:v>0</c:v>
                </c:pt>
                <c:pt idx="7">
                  <c:v>0</c:v>
                </c:pt>
                <c:pt idx="8">
                  <c:v>0</c:v>
                </c:pt>
                <c:pt idx="9">
                  <c:v>0</c:v>
                </c:pt>
                <c:pt idx="10">
                  <c:v>0</c:v>
                </c:pt>
                <c:pt idx="11">
                  <c:v>0</c:v>
                </c:pt>
              </c:numCache>
            </c:numRef>
          </c:val>
        </c:ser>
        <c:ser>
          <c:idx val="13"/>
          <c:order val="13"/>
          <c:tx>
            <c:strRef>
              <c:f>'4.1'!$A$20</c:f>
              <c:strCache>
                <c:ptCount val="1"/>
                <c:pt idx="0">
                  <c:v>Ostatní</c:v>
                </c:pt>
              </c:strCache>
            </c:strRef>
          </c:tx>
          <c:invertIfNegative val="0"/>
          <c:val>
            <c:numRef>
              <c:f>'4.1'!$B$20:$M$20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'4.1'!$A$21</c:f>
              <c:strCache>
                <c:ptCount val="1"/>
                <c:pt idx="0">
                  <c:v>Topné oleje</c:v>
                </c:pt>
              </c:strCache>
            </c:strRef>
          </c:tx>
          <c:invertIfNegative val="0"/>
          <c:val>
            <c:numRef>
              <c:f>'4.1'!$B$21:$M$21</c:f>
              <c:numCache>
                <c:formatCode>#,##0.0</c:formatCode>
                <c:ptCount val="12"/>
                <c:pt idx="0">
                  <c:v>16.103689000000003</c:v>
                </c:pt>
                <c:pt idx="1">
                  <c:v>19.974861999999991</c:v>
                </c:pt>
                <c:pt idx="2">
                  <c:v>18.848518000000006</c:v>
                </c:pt>
                <c:pt idx="3">
                  <c:v>5.4286909999999979</c:v>
                </c:pt>
                <c:pt idx="4">
                  <c:v>4.2287789999999985</c:v>
                </c:pt>
                <c:pt idx="5">
                  <c:v>9.2985350000000011</c:v>
                </c:pt>
                <c:pt idx="6">
                  <c:v>0</c:v>
                </c:pt>
                <c:pt idx="7">
                  <c:v>0</c:v>
                </c:pt>
                <c:pt idx="8">
                  <c:v>0</c:v>
                </c:pt>
                <c:pt idx="9">
                  <c:v>0</c:v>
                </c:pt>
                <c:pt idx="10">
                  <c:v>0</c:v>
                </c:pt>
                <c:pt idx="11">
                  <c:v>0</c:v>
                </c:pt>
              </c:numCache>
            </c:numRef>
          </c:val>
        </c:ser>
        <c:ser>
          <c:idx val="15"/>
          <c:order val="15"/>
          <c:tx>
            <c:strRef>
              <c:f>'4.1'!$A$22</c:f>
              <c:strCache>
                <c:ptCount val="1"/>
                <c:pt idx="0">
                  <c:v>Zemní plyn</c:v>
                </c:pt>
              </c:strCache>
            </c:strRef>
          </c:tx>
          <c:invertIfNegative val="0"/>
          <c:val>
            <c:numRef>
              <c:f>'4.1'!$B$22:$M$22</c:f>
              <c:numCache>
                <c:formatCode>#,##0.0</c:formatCode>
                <c:ptCount val="12"/>
                <c:pt idx="0">
                  <c:v>4080.3870768642964</c:v>
                </c:pt>
                <c:pt idx="1">
                  <c:v>4199.3139735659324</c:v>
                </c:pt>
                <c:pt idx="2">
                  <c:v>4066.5916301730308</c:v>
                </c:pt>
                <c:pt idx="3">
                  <c:v>1873.3658898151884</c:v>
                </c:pt>
                <c:pt idx="4">
                  <c:v>1372.3276975249753</c:v>
                </c:pt>
                <c:pt idx="5">
                  <c:v>1224.5121621783408</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21589504"/>
        <c:axId val="221591040"/>
      </c:barChart>
      <c:catAx>
        <c:axId val="221589504"/>
        <c:scaling>
          <c:orientation val="minMax"/>
        </c:scaling>
        <c:delete val="0"/>
        <c:axPos val="b"/>
        <c:majorTickMark val="none"/>
        <c:minorTickMark val="none"/>
        <c:tickLblPos val="nextTo"/>
        <c:txPr>
          <a:bodyPr/>
          <a:lstStyle/>
          <a:p>
            <a:pPr>
              <a:defRPr sz="900"/>
            </a:pPr>
            <a:endParaRPr lang="cs-CZ"/>
          </a:p>
        </c:txPr>
        <c:crossAx val="221591040"/>
        <c:crosses val="autoZero"/>
        <c:auto val="1"/>
        <c:lblAlgn val="ctr"/>
        <c:lblOffset val="100"/>
        <c:noMultiLvlLbl val="0"/>
      </c:catAx>
      <c:valAx>
        <c:axId val="2215910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2158950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72177408"/>
        <c:axId val="272191488"/>
      </c:barChart>
      <c:catAx>
        <c:axId val="272177408"/>
        <c:scaling>
          <c:orientation val="minMax"/>
        </c:scaling>
        <c:delete val="1"/>
        <c:axPos val="b"/>
        <c:numFmt formatCode="General" sourceLinked="1"/>
        <c:majorTickMark val="out"/>
        <c:minorTickMark val="none"/>
        <c:tickLblPos val="nextTo"/>
        <c:crossAx val="272191488"/>
        <c:crosses val="autoZero"/>
        <c:auto val="1"/>
        <c:lblAlgn val="ctr"/>
        <c:lblOffset val="100"/>
        <c:noMultiLvlLbl val="0"/>
      </c:catAx>
      <c:valAx>
        <c:axId val="272191488"/>
        <c:scaling>
          <c:orientation val="minMax"/>
        </c:scaling>
        <c:delete val="1"/>
        <c:axPos val="l"/>
        <c:numFmt formatCode="General" sourceLinked="1"/>
        <c:majorTickMark val="out"/>
        <c:minorTickMark val="none"/>
        <c:tickLblPos val="nextTo"/>
        <c:crossAx val="2721774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a:t>
            </a:r>
            <a:r>
              <a:rPr lang="en-US" sz="1000"/>
              <a:t>[</a:t>
            </a:r>
            <a:r>
              <a:rPr lang="cs-CZ" sz="1000"/>
              <a:t>MW</a:t>
            </a:r>
            <a:r>
              <a:rPr lang="cs-CZ" sz="1000" baseline="-25000"/>
              <a:t>t</a:t>
            </a:r>
            <a:r>
              <a:rPr lang="en-US" sz="1000" baseline="0"/>
              <a:t>]</a:t>
            </a:r>
            <a:endParaRPr lang="cs-CZ" sz="1000"/>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2171.822999999999</c:v>
                </c:pt>
                <c:pt idx="1">
                  <c:v>2171.822999999999</c:v>
                </c:pt>
                <c:pt idx="2">
                  <c:v>2171.822999999999</c:v>
                </c:pt>
                <c:pt idx="3">
                  <c:v>2168.1649999999986</c:v>
                </c:pt>
                <c:pt idx="4">
                  <c:v>2168.1649999999986</c:v>
                </c:pt>
                <c:pt idx="5">
                  <c:v>2167.7929999999988</c:v>
                </c:pt>
                <c:pt idx="6">
                  <c:v>0</c:v>
                </c:pt>
                <c:pt idx="7">
                  <c:v>0</c:v>
                </c:pt>
                <c:pt idx="8">
                  <c:v>0</c:v>
                </c:pt>
                <c:pt idx="9">
                  <c:v>0</c:v>
                </c:pt>
                <c:pt idx="10">
                  <c:v>0</c:v>
                </c:pt>
                <c:pt idx="11">
                  <c:v>0</c:v>
                </c:pt>
              </c:numCache>
            </c:numRef>
          </c:val>
        </c:ser>
        <c:ser>
          <c:idx val="1"/>
          <c:order val="1"/>
          <c:tx>
            <c:strRef>
              <c:f>'6'!$A$8</c:f>
              <c:strCache>
                <c:ptCount val="1"/>
                <c:pt idx="0">
                  <c:v>Jihočeský kraj (JHČ)</c:v>
                </c:pt>
              </c:strCache>
            </c:strRef>
          </c:tx>
          <c:invertIfNegative val="0"/>
          <c:val>
            <c:numRef>
              <c:f>'6'!$B$8:$M$8</c:f>
              <c:numCache>
                <c:formatCode>#,##0.0</c:formatCode>
                <c:ptCount val="12"/>
                <c:pt idx="0">
                  <c:v>7861.7840000000024</c:v>
                </c:pt>
                <c:pt idx="1">
                  <c:v>7861.3620000000028</c:v>
                </c:pt>
                <c:pt idx="2">
                  <c:v>7862.4130000000032</c:v>
                </c:pt>
                <c:pt idx="3">
                  <c:v>7850.7400000000025</c:v>
                </c:pt>
                <c:pt idx="4">
                  <c:v>7850.3190000000031</c:v>
                </c:pt>
                <c:pt idx="5">
                  <c:v>7846.9250000000029</c:v>
                </c:pt>
                <c:pt idx="6">
                  <c:v>0</c:v>
                </c:pt>
                <c:pt idx="7">
                  <c:v>0</c:v>
                </c:pt>
                <c:pt idx="8">
                  <c:v>0</c:v>
                </c:pt>
                <c:pt idx="9">
                  <c:v>0</c:v>
                </c:pt>
                <c:pt idx="10">
                  <c:v>0</c:v>
                </c:pt>
                <c:pt idx="11">
                  <c:v>0</c:v>
                </c:pt>
              </c:numCache>
            </c:numRef>
          </c:val>
        </c:ser>
        <c:ser>
          <c:idx val="2"/>
          <c:order val="2"/>
          <c:tx>
            <c:strRef>
              <c:f>'6'!$A$9</c:f>
              <c:strCache>
                <c:ptCount val="1"/>
                <c:pt idx="0">
                  <c:v>Jihomoravský kraj (JHM)</c:v>
                </c:pt>
              </c:strCache>
            </c:strRef>
          </c:tx>
          <c:invertIfNegative val="0"/>
          <c:val>
            <c:numRef>
              <c:f>'6'!$B$9:$M$9</c:f>
              <c:numCache>
                <c:formatCode>#,##0.0</c:formatCode>
                <c:ptCount val="12"/>
                <c:pt idx="0">
                  <c:v>2000.2649999999994</c:v>
                </c:pt>
                <c:pt idx="1">
                  <c:v>2000.8179999999993</c:v>
                </c:pt>
                <c:pt idx="2">
                  <c:v>1996.9809999999995</c:v>
                </c:pt>
                <c:pt idx="3">
                  <c:v>1992.2059999999994</c:v>
                </c:pt>
                <c:pt idx="4">
                  <c:v>1993.3719999999994</c:v>
                </c:pt>
                <c:pt idx="5">
                  <c:v>1979.0519999999995</c:v>
                </c:pt>
                <c:pt idx="6">
                  <c:v>0</c:v>
                </c:pt>
                <c:pt idx="7">
                  <c:v>0</c:v>
                </c:pt>
                <c:pt idx="8">
                  <c:v>0</c:v>
                </c:pt>
                <c:pt idx="9">
                  <c:v>0</c:v>
                </c:pt>
                <c:pt idx="10">
                  <c:v>0</c:v>
                </c:pt>
                <c:pt idx="11">
                  <c:v>0</c:v>
                </c:pt>
              </c:numCache>
            </c:numRef>
          </c:val>
        </c:ser>
        <c:ser>
          <c:idx val="3"/>
          <c:order val="3"/>
          <c:tx>
            <c:strRef>
              <c:f>'6'!$A$10</c:f>
              <c:strCache>
                <c:ptCount val="1"/>
                <c:pt idx="0">
                  <c:v>Karlovarský kraj (KVK)</c:v>
                </c:pt>
              </c:strCache>
            </c:strRef>
          </c:tx>
          <c:invertIfNegative val="0"/>
          <c:val>
            <c:numRef>
              <c:f>'6'!$B$10:$M$10</c:f>
              <c:numCache>
                <c:formatCode>#,##0.0</c:formatCode>
                <c:ptCount val="12"/>
                <c:pt idx="0">
                  <c:v>3156.9580000000005</c:v>
                </c:pt>
                <c:pt idx="1">
                  <c:v>3156.9580000000005</c:v>
                </c:pt>
                <c:pt idx="2">
                  <c:v>3156.9580000000005</c:v>
                </c:pt>
                <c:pt idx="3">
                  <c:v>3156.9580000000005</c:v>
                </c:pt>
                <c:pt idx="4">
                  <c:v>3151.6600000000008</c:v>
                </c:pt>
                <c:pt idx="5">
                  <c:v>3149.6410000000005</c:v>
                </c:pt>
                <c:pt idx="6">
                  <c:v>0</c:v>
                </c:pt>
                <c:pt idx="7">
                  <c:v>0</c:v>
                </c:pt>
                <c:pt idx="8">
                  <c:v>0</c:v>
                </c:pt>
                <c:pt idx="9">
                  <c:v>0</c:v>
                </c:pt>
                <c:pt idx="10">
                  <c:v>0</c:v>
                </c:pt>
                <c:pt idx="11">
                  <c:v>0</c:v>
                </c:pt>
              </c:numCache>
            </c:numRef>
          </c:val>
        </c:ser>
        <c:ser>
          <c:idx val="4"/>
          <c:order val="4"/>
          <c:tx>
            <c:strRef>
              <c:f>'6'!$A$11</c:f>
              <c:strCache>
                <c:ptCount val="1"/>
                <c:pt idx="0">
                  <c:v>Kraj Vysočina (VYS)</c:v>
                </c:pt>
              </c:strCache>
            </c:strRef>
          </c:tx>
          <c:invertIfNegative val="0"/>
          <c:val>
            <c:numRef>
              <c:f>'6'!$B$11:$M$11</c:f>
              <c:numCache>
                <c:formatCode>#,##0.0</c:formatCode>
                <c:ptCount val="12"/>
                <c:pt idx="0">
                  <c:v>6295.2819999999974</c:v>
                </c:pt>
                <c:pt idx="1">
                  <c:v>6297.1359999999977</c:v>
                </c:pt>
                <c:pt idx="2">
                  <c:v>6297.1519999999982</c:v>
                </c:pt>
                <c:pt idx="3">
                  <c:v>6295.6659999999974</c:v>
                </c:pt>
                <c:pt idx="4">
                  <c:v>6295.6659999999974</c:v>
                </c:pt>
                <c:pt idx="5">
                  <c:v>6280.6049999999977</c:v>
                </c:pt>
                <c:pt idx="6">
                  <c:v>0</c:v>
                </c:pt>
                <c:pt idx="7">
                  <c:v>0</c:v>
                </c:pt>
                <c:pt idx="8">
                  <c:v>0</c:v>
                </c:pt>
                <c:pt idx="9">
                  <c:v>0</c:v>
                </c:pt>
                <c:pt idx="10">
                  <c:v>0</c:v>
                </c:pt>
                <c:pt idx="11">
                  <c:v>0</c:v>
                </c:pt>
              </c:numCache>
            </c:numRef>
          </c:val>
        </c:ser>
        <c:ser>
          <c:idx val="5"/>
          <c:order val="5"/>
          <c:tx>
            <c:strRef>
              <c:f>'6'!$A$12</c:f>
              <c:strCache>
                <c:ptCount val="1"/>
                <c:pt idx="0">
                  <c:v>Královéhradecký kraj (HKK)</c:v>
                </c:pt>
              </c:strCache>
            </c:strRef>
          </c:tx>
          <c:invertIfNegative val="0"/>
          <c:val>
            <c:numRef>
              <c:f>'6'!$B$12:$M$12</c:f>
              <c:numCache>
                <c:formatCode>#,##0.0</c:formatCode>
                <c:ptCount val="12"/>
                <c:pt idx="0">
                  <c:v>1112.5534999999991</c:v>
                </c:pt>
                <c:pt idx="1">
                  <c:v>1112.577499999999</c:v>
                </c:pt>
                <c:pt idx="2">
                  <c:v>1112.577499999999</c:v>
                </c:pt>
                <c:pt idx="3">
                  <c:v>1114.817499999999</c:v>
                </c:pt>
                <c:pt idx="4">
                  <c:v>1114.817499999999</c:v>
                </c:pt>
                <c:pt idx="5">
                  <c:v>1097.7019999999989</c:v>
                </c:pt>
                <c:pt idx="6">
                  <c:v>0</c:v>
                </c:pt>
                <c:pt idx="7">
                  <c:v>0</c:v>
                </c:pt>
                <c:pt idx="8">
                  <c:v>0</c:v>
                </c:pt>
                <c:pt idx="9">
                  <c:v>0</c:v>
                </c:pt>
                <c:pt idx="10">
                  <c:v>0</c:v>
                </c:pt>
                <c:pt idx="11">
                  <c:v>0</c:v>
                </c:pt>
              </c:numCache>
            </c:numRef>
          </c:val>
        </c:ser>
        <c:ser>
          <c:idx val="6"/>
          <c:order val="6"/>
          <c:tx>
            <c:strRef>
              <c:f>'6'!$A$13</c:f>
              <c:strCache>
                <c:ptCount val="1"/>
                <c:pt idx="0">
                  <c:v>Liberecký kraj (LBK)</c:v>
                </c:pt>
              </c:strCache>
            </c:strRef>
          </c:tx>
          <c:invertIfNegative val="0"/>
          <c:val>
            <c:numRef>
              <c:f>'6'!$B$13:$M$13</c:f>
              <c:numCache>
                <c:formatCode>#,##0.0</c:formatCode>
                <c:ptCount val="12"/>
                <c:pt idx="0">
                  <c:v>684.58400000000063</c:v>
                </c:pt>
                <c:pt idx="1">
                  <c:v>684.34400000000062</c:v>
                </c:pt>
                <c:pt idx="2">
                  <c:v>685.27200000000062</c:v>
                </c:pt>
                <c:pt idx="3">
                  <c:v>601.50500000000045</c:v>
                </c:pt>
                <c:pt idx="4">
                  <c:v>601.47300000000041</c:v>
                </c:pt>
                <c:pt idx="5">
                  <c:v>578.50400000000036</c:v>
                </c:pt>
                <c:pt idx="6">
                  <c:v>0</c:v>
                </c:pt>
                <c:pt idx="7">
                  <c:v>0</c:v>
                </c:pt>
                <c:pt idx="8">
                  <c:v>0</c:v>
                </c:pt>
                <c:pt idx="9">
                  <c:v>0</c:v>
                </c:pt>
                <c:pt idx="10">
                  <c:v>0</c:v>
                </c:pt>
                <c:pt idx="11">
                  <c:v>0</c:v>
                </c:pt>
              </c:numCache>
            </c:numRef>
          </c:val>
        </c:ser>
        <c:ser>
          <c:idx val="7"/>
          <c:order val="7"/>
          <c:tx>
            <c:strRef>
              <c:f>'6'!$A$14</c:f>
              <c:strCache>
                <c:ptCount val="1"/>
                <c:pt idx="0">
                  <c:v>Moravskoslezský kraj (MSK)</c:v>
                </c:pt>
              </c:strCache>
            </c:strRef>
          </c:tx>
          <c:invertIfNegative val="0"/>
          <c:val>
            <c:numRef>
              <c:f>'6'!$B$14:$M$14</c:f>
              <c:numCache>
                <c:formatCode>#,##0.0</c:formatCode>
                <c:ptCount val="12"/>
                <c:pt idx="0">
                  <c:v>7661.6139999999996</c:v>
                </c:pt>
                <c:pt idx="1">
                  <c:v>7661.6139999999996</c:v>
                </c:pt>
                <c:pt idx="2">
                  <c:v>7661.6139999999996</c:v>
                </c:pt>
                <c:pt idx="3">
                  <c:v>7578.9499999999989</c:v>
                </c:pt>
                <c:pt idx="4">
                  <c:v>7578.9469999999983</c:v>
                </c:pt>
                <c:pt idx="5">
                  <c:v>7553.6189999999988</c:v>
                </c:pt>
                <c:pt idx="6">
                  <c:v>0</c:v>
                </c:pt>
                <c:pt idx="7">
                  <c:v>0</c:v>
                </c:pt>
                <c:pt idx="8">
                  <c:v>0</c:v>
                </c:pt>
                <c:pt idx="9">
                  <c:v>0</c:v>
                </c:pt>
                <c:pt idx="10">
                  <c:v>0</c:v>
                </c:pt>
                <c:pt idx="11">
                  <c:v>0</c:v>
                </c:pt>
              </c:numCache>
            </c:numRef>
          </c:val>
        </c:ser>
        <c:ser>
          <c:idx val="8"/>
          <c:order val="8"/>
          <c:tx>
            <c:strRef>
              <c:f>'6'!$A$15</c:f>
              <c:strCache>
                <c:ptCount val="1"/>
                <c:pt idx="0">
                  <c:v>Olomoucký kraj (OLK)</c:v>
                </c:pt>
              </c:strCache>
            </c:strRef>
          </c:tx>
          <c:invertIfNegative val="0"/>
          <c:val>
            <c:numRef>
              <c:f>'6'!$B$15:$M$15</c:f>
              <c:numCache>
                <c:formatCode>#,##0.0</c:formatCode>
                <c:ptCount val="12"/>
                <c:pt idx="0">
                  <c:v>1331.962</c:v>
                </c:pt>
                <c:pt idx="1">
                  <c:v>1331.8999999999999</c:v>
                </c:pt>
                <c:pt idx="2">
                  <c:v>1325.9009999999998</c:v>
                </c:pt>
                <c:pt idx="3">
                  <c:v>1332.913</c:v>
                </c:pt>
                <c:pt idx="4">
                  <c:v>1332.933</c:v>
                </c:pt>
                <c:pt idx="5">
                  <c:v>1318.425</c:v>
                </c:pt>
                <c:pt idx="6">
                  <c:v>0</c:v>
                </c:pt>
                <c:pt idx="7">
                  <c:v>0</c:v>
                </c:pt>
                <c:pt idx="8">
                  <c:v>0</c:v>
                </c:pt>
                <c:pt idx="9">
                  <c:v>0</c:v>
                </c:pt>
                <c:pt idx="10">
                  <c:v>0</c:v>
                </c:pt>
                <c:pt idx="11">
                  <c:v>0</c:v>
                </c:pt>
              </c:numCache>
            </c:numRef>
          </c:val>
        </c:ser>
        <c:ser>
          <c:idx val="9"/>
          <c:order val="9"/>
          <c:tx>
            <c:strRef>
              <c:f>'6'!$A$16</c:f>
              <c:strCache>
                <c:ptCount val="1"/>
                <c:pt idx="0">
                  <c:v>Pardubický kraj (PAK)</c:v>
                </c:pt>
              </c:strCache>
            </c:strRef>
          </c:tx>
          <c:invertIfNegative val="0"/>
          <c:val>
            <c:numRef>
              <c:f>'6'!$B$16:$M$16</c:f>
              <c:numCache>
                <c:formatCode>#,##0.0</c:formatCode>
                <c:ptCount val="12"/>
                <c:pt idx="0">
                  <c:v>3703.4749999999995</c:v>
                </c:pt>
                <c:pt idx="1">
                  <c:v>3703.4749999999995</c:v>
                </c:pt>
                <c:pt idx="2">
                  <c:v>3703.4749999999995</c:v>
                </c:pt>
                <c:pt idx="3">
                  <c:v>3704.2529999999992</c:v>
                </c:pt>
                <c:pt idx="4">
                  <c:v>3704.3329999999992</c:v>
                </c:pt>
                <c:pt idx="5">
                  <c:v>3660.1859999999992</c:v>
                </c:pt>
                <c:pt idx="6">
                  <c:v>0</c:v>
                </c:pt>
                <c:pt idx="7">
                  <c:v>0</c:v>
                </c:pt>
                <c:pt idx="8">
                  <c:v>0</c:v>
                </c:pt>
                <c:pt idx="9">
                  <c:v>0</c:v>
                </c:pt>
                <c:pt idx="10">
                  <c:v>0</c:v>
                </c:pt>
                <c:pt idx="11">
                  <c:v>0</c:v>
                </c:pt>
              </c:numCache>
            </c:numRef>
          </c:val>
        </c:ser>
        <c:ser>
          <c:idx val="10"/>
          <c:order val="10"/>
          <c:tx>
            <c:strRef>
              <c:f>'6'!$A$17</c:f>
              <c:strCache>
                <c:ptCount val="1"/>
                <c:pt idx="0">
                  <c:v>Plzeňský kraj (PLK)</c:v>
                </c:pt>
              </c:strCache>
            </c:strRef>
          </c:tx>
          <c:invertIfNegative val="0"/>
          <c:val>
            <c:numRef>
              <c:f>'6'!$B$17:$M$17</c:f>
              <c:numCache>
                <c:formatCode>#,##0.0</c:formatCode>
                <c:ptCount val="12"/>
                <c:pt idx="0">
                  <c:v>1277.0059999999996</c:v>
                </c:pt>
                <c:pt idx="1">
                  <c:v>1277.0059999999996</c:v>
                </c:pt>
                <c:pt idx="2">
                  <c:v>1277.0069999999996</c:v>
                </c:pt>
                <c:pt idx="3">
                  <c:v>1278.0039999999997</c:v>
                </c:pt>
                <c:pt idx="4">
                  <c:v>1269.9399999999994</c:v>
                </c:pt>
                <c:pt idx="5">
                  <c:v>1254.0809999999994</c:v>
                </c:pt>
                <c:pt idx="6">
                  <c:v>0</c:v>
                </c:pt>
                <c:pt idx="7">
                  <c:v>0</c:v>
                </c:pt>
                <c:pt idx="8">
                  <c:v>0</c:v>
                </c:pt>
                <c:pt idx="9">
                  <c:v>0</c:v>
                </c:pt>
                <c:pt idx="10">
                  <c:v>0</c:v>
                </c:pt>
                <c:pt idx="11">
                  <c:v>0</c:v>
                </c:pt>
              </c:numCache>
            </c:numRef>
          </c:val>
        </c:ser>
        <c:ser>
          <c:idx val="11"/>
          <c:order val="11"/>
          <c:tx>
            <c:strRef>
              <c:f>'6'!$A$18</c:f>
              <c:strCache>
                <c:ptCount val="1"/>
                <c:pt idx="0">
                  <c:v>Středočeský kraj (STČ)</c:v>
                </c:pt>
              </c:strCache>
            </c:strRef>
          </c:tx>
          <c:invertIfNegative val="0"/>
          <c:val>
            <c:numRef>
              <c:f>'6'!$B$18:$M$18</c:f>
              <c:numCache>
                <c:formatCode>#,##0.0</c:formatCode>
                <c:ptCount val="12"/>
                <c:pt idx="0">
                  <c:v>6423.1030000000055</c:v>
                </c:pt>
                <c:pt idx="1">
                  <c:v>6423.1060000000052</c:v>
                </c:pt>
                <c:pt idx="2">
                  <c:v>6404.3620000000055</c:v>
                </c:pt>
                <c:pt idx="3">
                  <c:v>6360.1160000000064</c:v>
                </c:pt>
                <c:pt idx="4">
                  <c:v>6360.1160000000064</c:v>
                </c:pt>
                <c:pt idx="5">
                  <c:v>6335.1860000000061</c:v>
                </c:pt>
                <c:pt idx="6">
                  <c:v>0</c:v>
                </c:pt>
                <c:pt idx="7">
                  <c:v>0</c:v>
                </c:pt>
                <c:pt idx="8">
                  <c:v>0</c:v>
                </c:pt>
                <c:pt idx="9">
                  <c:v>0</c:v>
                </c:pt>
                <c:pt idx="10">
                  <c:v>0</c:v>
                </c:pt>
                <c:pt idx="11">
                  <c:v>0</c:v>
                </c:pt>
              </c:numCache>
            </c:numRef>
          </c:val>
        </c:ser>
        <c:ser>
          <c:idx val="12"/>
          <c:order val="12"/>
          <c:tx>
            <c:strRef>
              <c:f>'6'!$A$19</c:f>
              <c:strCache>
                <c:ptCount val="1"/>
                <c:pt idx="0">
                  <c:v>Ústecký kraj (ULK)</c:v>
                </c:pt>
              </c:strCache>
            </c:strRef>
          </c:tx>
          <c:invertIfNegative val="0"/>
          <c:val>
            <c:numRef>
              <c:f>'6'!$B$19:$M$19</c:f>
              <c:numCache>
                <c:formatCode>#,##0.0</c:formatCode>
                <c:ptCount val="12"/>
                <c:pt idx="0">
                  <c:v>14707.452999999998</c:v>
                </c:pt>
                <c:pt idx="1">
                  <c:v>14705.381999999998</c:v>
                </c:pt>
                <c:pt idx="2">
                  <c:v>14707.452999999998</c:v>
                </c:pt>
                <c:pt idx="3">
                  <c:v>14707.329</c:v>
                </c:pt>
                <c:pt idx="4">
                  <c:v>14704.029</c:v>
                </c:pt>
                <c:pt idx="5">
                  <c:v>14692.554</c:v>
                </c:pt>
                <c:pt idx="6">
                  <c:v>0</c:v>
                </c:pt>
                <c:pt idx="7">
                  <c:v>0</c:v>
                </c:pt>
                <c:pt idx="8">
                  <c:v>0</c:v>
                </c:pt>
                <c:pt idx="9">
                  <c:v>0</c:v>
                </c:pt>
                <c:pt idx="10">
                  <c:v>0</c:v>
                </c:pt>
                <c:pt idx="11">
                  <c:v>0</c:v>
                </c:pt>
              </c:numCache>
            </c:numRef>
          </c:val>
        </c:ser>
        <c:ser>
          <c:idx val="13"/>
          <c:order val="13"/>
          <c:tx>
            <c:strRef>
              <c:f>'6'!$A$20</c:f>
              <c:strCache>
                <c:ptCount val="1"/>
                <c:pt idx="0">
                  <c:v>Zlínský kraj (ZLK)</c:v>
                </c:pt>
              </c:strCache>
            </c:strRef>
          </c:tx>
          <c:invertIfNegative val="0"/>
          <c:val>
            <c:numRef>
              <c:f>'6'!$B$20:$M$20</c:f>
              <c:numCache>
                <c:formatCode>#,##0.0</c:formatCode>
                <c:ptCount val="12"/>
                <c:pt idx="0">
                  <c:v>1791.0879999999995</c:v>
                </c:pt>
                <c:pt idx="1">
                  <c:v>1791.0779999999995</c:v>
                </c:pt>
                <c:pt idx="2">
                  <c:v>1789.8039999999996</c:v>
                </c:pt>
                <c:pt idx="3">
                  <c:v>1785.8559999999998</c:v>
                </c:pt>
                <c:pt idx="4">
                  <c:v>1785.8559999999998</c:v>
                </c:pt>
                <c:pt idx="5">
                  <c:v>1781.1059999999998</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72582144"/>
        <c:axId val="272583680"/>
      </c:barChart>
      <c:catAx>
        <c:axId val="272582144"/>
        <c:scaling>
          <c:orientation val="minMax"/>
        </c:scaling>
        <c:delete val="0"/>
        <c:axPos val="b"/>
        <c:majorTickMark val="none"/>
        <c:minorTickMark val="none"/>
        <c:tickLblPos val="nextTo"/>
        <c:txPr>
          <a:bodyPr/>
          <a:lstStyle/>
          <a:p>
            <a:pPr>
              <a:defRPr sz="900"/>
            </a:pPr>
            <a:endParaRPr lang="cs-CZ"/>
          </a:p>
        </c:txPr>
        <c:crossAx val="272583680"/>
        <c:crosses val="autoZero"/>
        <c:auto val="1"/>
        <c:lblAlgn val="ctr"/>
        <c:lblOffset val="100"/>
        <c:noMultiLvlLbl val="0"/>
      </c:catAx>
      <c:valAx>
        <c:axId val="272583680"/>
        <c:scaling>
          <c:orientation val="minMax"/>
          <c:max val="70000"/>
        </c:scaling>
        <c:delete val="0"/>
        <c:axPos val="l"/>
        <c:majorGridlines/>
        <c:numFmt formatCode="#,##0" sourceLinked="0"/>
        <c:majorTickMark val="out"/>
        <c:minorTickMark val="none"/>
        <c:tickLblPos val="nextTo"/>
        <c:spPr>
          <a:ln>
            <a:noFill/>
          </a:ln>
        </c:spPr>
        <c:txPr>
          <a:bodyPr/>
          <a:lstStyle/>
          <a:p>
            <a:pPr>
              <a:defRPr sz="900"/>
            </a:pPr>
            <a:endParaRPr lang="cs-CZ"/>
          </a:p>
        </c:txPr>
        <c:crossAx val="2725821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'7.1'!$A$7</c:f>
              <c:strCache>
                <c:ptCount val="1"/>
                <c:pt idx="0">
                  <c:v>Průmysl</c:v>
                </c:pt>
              </c:strCache>
            </c:strRef>
          </c:tx>
          <c:invertIfNegative val="0"/>
          <c:val>
            <c:numRef>
              <c:f>'7.1'!$B$7:$M$7</c:f>
              <c:numCache>
                <c:formatCode>#,##0.0</c:formatCode>
                <c:ptCount val="12"/>
                <c:pt idx="0">
                  <c:v>2426.2988394883769</c:v>
                </c:pt>
                <c:pt idx="1">
                  <c:v>2481.1915986520467</c:v>
                </c:pt>
                <c:pt idx="2">
                  <c:v>2460.8493591864685</c:v>
                </c:pt>
                <c:pt idx="3">
                  <c:v>1483.7909600000003</c:v>
                </c:pt>
                <c:pt idx="4">
                  <c:v>1306.2522760000004</c:v>
                </c:pt>
                <c:pt idx="5">
                  <c:v>1170.033504</c:v>
                </c:pt>
                <c:pt idx="6">
                  <c:v>0</c:v>
                </c:pt>
                <c:pt idx="7">
                  <c:v>0</c:v>
                </c:pt>
                <c:pt idx="8">
                  <c:v>0</c:v>
                </c:pt>
                <c:pt idx="9">
                  <c:v>0</c:v>
                </c:pt>
                <c:pt idx="10">
                  <c:v>0</c:v>
                </c:pt>
                <c:pt idx="11">
                  <c:v>0</c:v>
                </c:pt>
              </c:numCache>
            </c:numRef>
          </c:val>
        </c:ser>
        <c:ser>
          <c:idx val="1"/>
          <c:order val="1"/>
          <c:tx>
            <c:strRef>
              <c:f>'7.1'!$A$8</c:f>
              <c:strCache>
                <c:ptCount val="1"/>
                <c:pt idx="0">
                  <c:v>Energetika</c:v>
                </c:pt>
              </c:strCache>
            </c:strRef>
          </c:tx>
          <c:invertIfNegative val="0"/>
          <c:val>
            <c:numRef>
              <c:f>'7.1'!$B$8:$M$8</c:f>
              <c:numCache>
                <c:formatCode>#,##0.0</c:formatCode>
                <c:ptCount val="12"/>
                <c:pt idx="0">
                  <c:v>216.06174000000001</c:v>
                </c:pt>
                <c:pt idx="1">
                  <c:v>239.89735599999995</c:v>
                </c:pt>
                <c:pt idx="2">
                  <c:v>195.87092899999996</c:v>
                </c:pt>
                <c:pt idx="3">
                  <c:v>94.143994000000006</c:v>
                </c:pt>
                <c:pt idx="4">
                  <c:v>74.807476000000008</c:v>
                </c:pt>
                <c:pt idx="5">
                  <c:v>71.303124999999994</c:v>
                </c:pt>
                <c:pt idx="6">
                  <c:v>0</c:v>
                </c:pt>
                <c:pt idx="7">
                  <c:v>0</c:v>
                </c:pt>
                <c:pt idx="8">
                  <c:v>0</c:v>
                </c:pt>
                <c:pt idx="9">
                  <c:v>0</c:v>
                </c:pt>
                <c:pt idx="10">
                  <c:v>0</c:v>
                </c:pt>
                <c:pt idx="11">
                  <c:v>0</c:v>
                </c:pt>
              </c:numCache>
            </c:numRef>
          </c:val>
        </c:ser>
        <c:ser>
          <c:idx val="2"/>
          <c:order val="2"/>
          <c:tx>
            <c:strRef>
              <c:f>'7.1'!$A$9</c:f>
              <c:strCache>
                <c:ptCount val="1"/>
                <c:pt idx="0">
                  <c:v>Doprava</c:v>
                </c:pt>
              </c:strCache>
            </c:strRef>
          </c:tx>
          <c:invertIfNegative val="0"/>
          <c:val>
            <c:numRef>
              <c:f>'7.1'!$B$9:$M$9</c:f>
              <c:numCache>
                <c:formatCode>#,##0.0</c:formatCode>
                <c:ptCount val="12"/>
                <c:pt idx="0">
                  <c:v>92.536997999999997</c:v>
                </c:pt>
                <c:pt idx="1">
                  <c:v>102.87135400000001</c:v>
                </c:pt>
                <c:pt idx="2">
                  <c:v>97.608112000000006</c:v>
                </c:pt>
                <c:pt idx="3">
                  <c:v>29.969055000000001</c:v>
                </c:pt>
                <c:pt idx="4">
                  <c:v>11.687723999999999</c:v>
                </c:pt>
                <c:pt idx="5">
                  <c:v>8.5604019999999998</c:v>
                </c:pt>
                <c:pt idx="6">
                  <c:v>0</c:v>
                </c:pt>
                <c:pt idx="7">
                  <c:v>0</c:v>
                </c:pt>
                <c:pt idx="8">
                  <c:v>0</c:v>
                </c:pt>
                <c:pt idx="9">
                  <c:v>0</c:v>
                </c:pt>
                <c:pt idx="10">
                  <c:v>0</c:v>
                </c:pt>
                <c:pt idx="11">
                  <c:v>0</c:v>
                </c:pt>
              </c:numCache>
            </c:numRef>
          </c:val>
        </c:ser>
        <c:ser>
          <c:idx val="3"/>
          <c:order val="3"/>
          <c:tx>
            <c:strRef>
              <c:f>'7.1'!$A$10</c:f>
              <c:strCache>
                <c:ptCount val="1"/>
                <c:pt idx="0">
                  <c:v>Stavebnictví</c:v>
                </c:pt>
              </c:strCache>
            </c:strRef>
          </c:tx>
          <c:invertIfNegative val="0"/>
          <c:val>
            <c:numRef>
              <c:f>'7.1'!$B$10:$M$10</c:f>
              <c:numCache>
                <c:formatCode>#,##0.0</c:formatCode>
                <c:ptCount val="12"/>
                <c:pt idx="0">
                  <c:v>45.183922999999986</c:v>
                </c:pt>
                <c:pt idx="1">
                  <c:v>50.378723999999991</c:v>
                </c:pt>
                <c:pt idx="2">
                  <c:v>47.730316000000023</c:v>
                </c:pt>
                <c:pt idx="3">
                  <c:v>17.715539000000003</c:v>
                </c:pt>
                <c:pt idx="4">
                  <c:v>16.780303000000004</c:v>
                </c:pt>
                <c:pt idx="5">
                  <c:v>7.711964</c:v>
                </c:pt>
                <c:pt idx="6">
                  <c:v>0</c:v>
                </c:pt>
                <c:pt idx="7">
                  <c:v>0</c:v>
                </c:pt>
                <c:pt idx="8">
                  <c:v>0</c:v>
                </c:pt>
                <c:pt idx="9">
                  <c:v>0</c:v>
                </c:pt>
                <c:pt idx="10">
                  <c:v>0</c:v>
                </c:pt>
                <c:pt idx="11">
                  <c:v>0</c:v>
                </c:pt>
              </c:numCache>
            </c:numRef>
          </c:val>
        </c:ser>
        <c:ser>
          <c:idx val="4"/>
          <c:order val="4"/>
          <c:tx>
            <c:strRef>
              <c:f>'7.1'!$A$11</c:f>
              <c:strCache>
                <c:ptCount val="1"/>
                <c:pt idx="0">
                  <c:v>Zemědělství a lesnictví</c:v>
                </c:pt>
              </c:strCache>
            </c:strRef>
          </c:tx>
          <c:invertIfNegative val="0"/>
          <c:val>
            <c:numRef>
              <c:f>'7.1'!$B$11:$M$11</c:f>
              <c:numCache>
                <c:formatCode>#,##0.0</c:formatCode>
                <c:ptCount val="12"/>
                <c:pt idx="0">
                  <c:v>24.137052000000008</c:v>
                </c:pt>
                <c:pt idx="1">
                  <c:v>26.355040999999996</c:v>
                </c:pt>
                <c:pt idx="2">
                  <c:v>28.331388999999994</c:v>
                </c:pt>
                <c:pt idx="3">
                  <c:v>15.086827</c:v>
                </c:pt>
                <c:pt idx="4">
                  <c:v>11.057236999999999</c:v>
                </c:pt>
                <c:pt idx="5">
                  <c:v>8.5862660000000002</c:v>
                </c:pt>
                <c:pt idx="6">
                  <c:v>0</c:v>
                </c:pt>
                <c:pt idx="7">
                  <c:v>0</c:v>
                </c:pt>
                <c:pt idx="8">
                  <c:v>0</c:v>
                </c:pt>
                <c:pt idx="9">
                  <c:v>0</c:v>
                </c:pt>
                <c:pt idx="10">
                  <c:v>0</c:v>
                </c:pt>
                <c:pt idx="11">
                  <c:v>0</c:v>
                </c:pt>
              </c:numCache>
            </c:numRef>
          </c:val>
        </c:ser>
        <c:ser>
          <c:idx val="5"/>
          <c:order val="5"/>
          <c:tx>
            <c:strRef>
              <c:f>'7.1'!$A$12</c:f>
              <c:strCache>
                <c:ptCount val="1"/>
                <c:pt idx="0">
                  <c:v>Domácnosti</c:v>
                </c:pt>
              </c:strCache>
            </c:strRef>
          </c:tx>
          <c:invertIfNegative val="0"/>
          <c:val>
            <c:numRef>
              <c:f>'7.1'!$B$12:$M$12</c:f>
              <c:numCache>
                <c:formatCode>#,##0.0</c:formatCode>
                <c:ptCount val="12"/>
                <c:pt idx="0">
                  <c:v>3865.9999099999995</c:v>
                </c:pt>
                <c:pt idx="1">
                  <c:v>4083.6282999999999</c:v>
                </c:pt>
                <c:pt idx="2">
                  <c:v>3881.8075989999988</c:v>
                </c:pt>
                <c:pt idx="3">
                  <c:v>1489.5749979999991</c:v>
                </c:pt>
                <c:pt idx="4">
                  <c:v>846.41758800000014</c:v>
                </c:pt>
                <c:pt idx="5">
                  <c:v>690.74042100000054</c:v>
                </c:pt>
                <c:pt idx="6">
                  <c:v>0</c:v>
                </c:pt>
                <c:pt idx="7">
                  <c:v>0</c:v>
                </c:pt>
                <c:pt idx="8">
                  <c:v>0</c:v>
                </c:pt>
                <c:pt idx="9">
                  <c:v>0</c:v>
                </c:pt>
                <c:pt idx="10">
                  <c:v>0</c:v>
                </c:pt>
                <c:pt idx="11">
                  <c:v>0</c:v>
                </c:pt>
              </c:numCache>
            </c:numRef>
          </c:val>
        </c:ser>
        <c:ser>
          <c:idx val="6"/>
          <c:order val="6"/>
          <c:tx>
            <c:strRef>
              <c:f>'7.1'!$A$13</c:f>
              <c:strCache>
                <c:ptCount val="1"/>
                <c:pt idx="0">
                  <c:v>Obchod, služby, školství, zdravotnictví</c:v>
                </c:pt>
              </c:strCache>
            </c:strRef>
          </c:tx>
          <c:invertIfNegative val="0"/>
          <c:val>
            <c:numRef>
              <c:f>'7.1'!$B$13:$M$13</c:f>
              <c:numCache>
                <c:formatCode>#,##0.0</c:formatCode>
                <c:ptCount val="12"/>
                <c:pt idx="0">
                  <c:v>2134.1295359999976</c:v>
                </c:pt>
                <c:pt idx="1">
                  <c:v>2290.6541399999996</c:v>
                </c:pt>
                <c:pt idx="2">
                  <c:v>2201.6113629999991</c:v>
                </c:pt>
                <c:pt idx="3">
                  <c:v>807.06001599999968</c:v>
                </c:pt>
                <c:pt idx="4">
                  <c:v>445.58795300000037</c:v>
                </c:pt>
                <c:pt idx="5">
                  <c:v>363.75323799999995</c:v>
                </c:pt>
                <c:pt idx="6">
                  <c:v>0</c:v>
                </c:pt>
                <c:pt idx="7">
                  <c:v>0</c:v>
                </c:pt>
                <c:pt idx="8">
                  <c:v>0</c:v>
                </c:pt>
                <c:pt idx="9">
                  <c:v>0</c:v>
                </c:pt>
                <c:pt idx="10">
                  <c:v>0</c:v>
                </c:pt>
                <c:pt idx="11">
                  <c:v>0</c:v>
                </c:pt>
              </c:numCache>
            </c:numRef>
          </c:val>
        </c:ser>
        <c:ser>
          <c:idx val="7"/>
          <c:order val="7"/>
          <c:tx>
            <c:strRef>
              <c:f>'7.1'!$A$14</c:f>
              <c:strCache>
                <c:ptCount val="1"/>
                <c:pt idx="0">
                  <c:v>Ostatní</c:v>
                </c:pt>
              </c:strCache>
            </c:strRef>
          </c:tx>
          <c:invertIfNegative val="0"/>
          <c:val>
            <c:numRef>
              <c:f>'7.1'!$B$14:$M$14</c:f>
              <c:numCache>
                <c:formatCode>#,##0.0</c:formatCode>
                <c:ptCount val="12"/>
                <c:pt idx="0">
                  <c:v>234.06306300000008</c:v>
                </c:pt>
                <c:pt idx="1">
                  <c:v>251.907197</c:v>
                </c:pt>
                <c:pt idx="2">
                  <c:v>235.89762599999997</c:v>
                </c:pt>
                <c:pt idx="3">
                  <c:v>87.120334999999997</c:v>
                </c:pt>
                <c:pt idx="4">
                  <c:v>47.790085999999988</c:v>
                </c:pt>
                <c:pt idx="5">
                  <c:v>42.375527999999996</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270795904"/>
        <c:axId val="270797440"/>
      </c:barChart>
      <c:catAx>
        <c:axId val="270795904"/>
        <c:scaling>
          <c:orientation val="minMax"/>
        </c:scaling>
        <c:delete val="0"/>
        <c:axPos val="b"/>
        <c:majorTickMark val="none"/>
        <c:minorTickMark val="none"/>
        <c:tickLblPos val="nextTo"/>
        <c:txPr>
          <a:bodyPr/>
          <a:lstStyle/>
          <a:p>
            <a:pPr>
              <a:defRPr sz="800"/>
            </a:pPr>
            <a:endParaRPr lang="cs-CZ"/>
          </a:p>
        </c:txPr>
        <c:crossAx val="270797440"/>
        <c:crosses val="autoZero"/>
        <c:auto val="1"/>
        <c:lblAlgn val="ctr"/>
        <c:lblOffset val="100"/>
        <c:noMultiLvlLbl val="0"/>
      </c:catAx>
      <c:valAx>
        <c:axId val="270797440"/>
        <c:scaling>
          <c:orientation val="minMax"/>
          <c:max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270795904"/>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70843904"/>
        <c:axId val="270845440"/>
      </c:barChart>
      <c:catAx>
        <c:axId val="270843904"/>
        <c:scaling>
          <c:orientation val="minMax"/>
        </c:scaling>
        <c:delete val="1"/>
        <c:axPos val="b"/>
        <c:numFmt formatCode="General" sourceLinked="1"/>
        <c:majorTickMark val="out"/>
        <c:minorTickMark val="none"/>
        <c:tickLblPos val="nextTo"/>
        <c:crossAx val="270845440"/>
        <c:crosses val="autoZero"/>
        <c:auto val="1"/>
        <c:lblAlgn val="ctr"/>
        <c:lblOffset val="100"/>
        <c:noMultiLvlLbl val="0"/>
      </c:catAx>
      <c:valAx>
        <c:axId val="270845440"/>
        <c:scaling>
          <c:orientation val="minMax"/>
        </c:scaling>
        <c:delete val="1"/>
        <c:axPos val="l"/>
        <c:numFmt formatCode="0%" sourceLinked="1"/>
        <c:majorTickMark val="out"/>
        <c:minorTickMark val="none"/>
        <c:tickLblPos val="nextTo"/>
        <c:crossAx val="2708439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a:t>
            </a:r>
            <a:r>
              <a:rPr lang="en-US" sz="1000"/>
              <a:t>[</a:t>
            </a:r>
            <a:r>
              <a:rPr lang="cs-CZ" sz="1000"/>
              <a:t>TJ</a:t>
            </a:r>
            <a:r>
              <a:rPr lang="en-US" sz="1000"/>
              <a:t>]</a:t>
            </a:r>
            <a:endParaRPr lang="cs-CZ" sz="1000"/>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32.192852999999999</c:v>
                </c:pt>
                <c:pt idx="1">
                  <c:v>195.37898199999998</c:v>
                </c:pt>
                <c:pt idx="2">
                  <c:v>50.283731999999993</c:v>
                </c:pt>
                <c:pt idx="3">
                  <c:v>35.793331999999999</c:v>
                </c:pt>
                <c:pt idx="4">
                  <c:v>7.9692959999999999</c:v>
                </c:pt>
                <c:pt idx="5">
                  <c:v>136.79566299999999</c:v>
                </c:pt>
                <c:pt idx="6">
                  <c:v>20.691290000000002</c:v>
                </c:pt>
                <c:pt idx="7">
                  <c:v>949.383197</c:v>
                </c:pt>
                <c:pt idx="8">
                  <c:v>72.167096999999998</c:v>
                </c:pt>
                <c:pt idx="9">
                  <c:v>49.937682000000002</c:v>
                </c:pt>
                <c:pt idx="10">
                  <c:v>51.519240000000003</c:v>
                </c:pt>
                <c:pt idx="11">
                  <c:v>1319.854953</c:v>
                </c:pt>
                <c:pt idx="12">
                  <c:v>676.46197499999982</c:v>
                </c:pt>
                <c:pt idx="13">
                  <c:v>361.647448</c:v>
                </c:pt>
              </c:numCache>
            </c:numRef>
          </c:val>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1.8930140000000002</c:v>
                </c:pt>
                <c:pt idx="1">
                  <c:v>7.5967200000000004</c:v>
                </c:pt>
                <c:pt idx="2">
                  <c:v>2.6288100000000001</c:v>
                </c:pt>
                <c:pt idx="3">
                  <c:v>5.4561299999999999</c:v>
                </c:pt>
                <c:pt idx="4">
                  <c:v>6.9578899999999999</c:v>
                </c:pt>
                <c:pt idx="5">
                  <c:v>2.0543</c:v>
                </c:pt>
                <c:pt idx="6">
                  <c:v>0.63700000000000001</c:v>
                </c:pt>
                <c:pt idx="7">
                  <c:v>124.39538</c:v>
                </c:pt>
                <c:pt idx="8">
                  <c:v>0</c:v>
                </c:pt>
                <c:pt idx="9">
                  <c:v>0.47450099999999995</c:v>
                </c:pt>
                <c:pt idx="10">
                  <c:v>4.2089999999999996</c:v>
                </c:pt>
                <c:pt idx="11">
                  <c:v>15.165790000000001</c:v>
                </c:pt>
                <c:pt idx="12">
                  <c:v>62.87717</c:v>
                </c:pt>
                <c:pt idx="13">
                  <c:v>5.9088899999999995</c:v>
                </c:pt>
              </c:numCache>
            </c:numRef>
          </c:val>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20.024735</c:v>
                </c:pt>
                <c:pt idx="1">
                  <c:v>2.2024270000000001</c:v>
                </c:pt>
                <c:pt idx="2">
                  <c:v>0</c:v>
                </c:pt>
                <c:pt idx="3">
                  <c:v>6.4455049999999989</c:v>
                </c:pt>
                <c:pt idx="4">
                  <c:v>0.15547999999999998</c:v>
                </c:pt>
                <c:pt idx="5">
                  <c:v>0.34360000000000002</c:v>
                </c:pt>
                <c:pt idx="6">
                  <c:v>0.64100000000000001</c:v>
                </c:pt>
                <c:pt idx="7">
                  <c:v>1.0110429999999999</c:v>
                </c:pt>
                <c:pt idx="8">
                  <c:v>6.4500000000000002E-2</c:v>
                </c:pt>
                <c:pt idx="9">
                  <c:v>5.3613210000000002</c:v>
                </c:pt>
                <c:pt idx="10">
                  <c:v>1.3337699999999999</c:v>
                </c:pt>
                <c:pt idx="11">
                  <c:v>2.1737999999999995</c:v>
                </c:pt>
                <c:pt idx="12">
                  <c:v>8.1821099999999998</c:v>
                </c:pt>
                <c:pt idx="13">
                  <c:v>2.2778900000000002</c:v>
                </c:pt>
              </c:numCache>
            </c:numRef>
          </c:val>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4.3714690000000003</c:v>
                </c:pt>
                <c:pt idx="1">
                  <c:v>0.73550099999999985</c:v>
                </c:pt>
                <c:pt idx="2">
                  <c:v>0</c:v>
                </c:pt>
                <c:pt idx="3">
                  <c:v>4.9110899999999997</c:v>
                </c:pt>
                <c:pt idx="4">
                  <c:v>0.16539999999999996</c:v>
                </c:pt>
                <c:pt idx="5">
                  <c:v>0.13090000000000002</c:v>
                </c:pt>
                <c:pt idx="6">
                  <c:v>9.01E-2</c:v>
                </c:pt>
                <c:pt idx="7">
                  <c:v>8.1521699999999999</c:v>
                </c:pt>
                <c:pt idx="8">
                  <c:v>1.0029570000000001</c:v>
                </c:pt>
                <c:pt idx="9">
                  <c:v>2.155592</c:v>
                </c:pt>
                <c:pt idx="10">
                  <c:v>0.26385000000000003</c:v>
                </c:pt>
                <c:pt idx="11">
                  <c:v>18.214950000000002</c:v>
                </c:pt>
                <c:pt idx="12">
                  <c:v>2.9728000000000001E-2</c:v>
                </c:pt>
                <c:pt idx="13">
                  <c:v>1.9840989999999996</c:v>
                </c:pt>
              </c:numCache>
            </c:numRef>
          </c:val>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0.26300000000000001</c:v>
                </c:pt>
                <c:pt idx="1">
                  <c:v>2.8222380000000005</c:v>
                </c:pt>
                <c:pt idx="2">
                  <c:v>2.6709999999999998</c:v>
                </c:pt>
                <c:pt idx="3">
                  <c:v>1.5481100000000001</c:v>
                </c:pt>
                <c:pt idx="4">
                  <c:v>2.7158479999999998</c:v>
                </c:pt>
                <c:pt idx="5">
                  <c:v>0</c:v>
                </c:pt>
                <c:pt idx="6">
                  <c:v>3.9144999999999999</c:v>
                </c:pt>
                <c:pt idx="7">
                  <c:v>0.35026000000000002</c:v>
                </c:pt>
                <c:pt idx="8">
                  <c:v>1.3853959999999998</c:v>
                </c:pt>
                <c:pt idx="9">
                  <c:v>5.0039300000000004</c:v>
                </c:pt>
                <c:pt idx="10">
                  <c:v>4.8352299999999993</c:v>
                </c:pt>
                <c:pt idx="11">
                  <c:v>2.1701980000000005</c:v>
                </c:pt>
                <c:pt idx="12">
                  <c:v>5.0401999999999996</c:v>
                </c:pt>
                <c:pt idx="13">
                  <c:v>2.0104199999999999</c:v>
                </c:pt>
              </c:numCache>
            </c:numRef>
          </c:val>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784.9235799999999</c:v>
                </c:pt>
                <c:pt idx="1">
                  <c:v>204.97921099999999</c:v>
                </c:pt>
                <c:pt idx="2">
                  <c:v>289.71951699999994</c:v>
                </c:pt>
                <c:pt idx="3">
                  <c:v>273.61621099999996</c:v>
                </c:pt>
                <c:pt idx="4">
                  <c:v>76.319034000000016</c:v>
                </c:pt>
                <c:pt idx="5">
                  <c:v>62.445641999999999</c:v>
                </c:pt>
                <c:pt idx="6">
                  <c:v>118.755425</c:v>
                </c:pt>
                <c:pt idx="7">
                  <c:v>435.93810999999999</c:v>
                </c:pt>
                <c:pt idx="8">
                  <c:v>108.53898300000002</c:v>
                </c:pt>
                <c:pt idx="9">
                  <c:v>135.21266399999993</c:v>
                </c:pt>
                <c:pt idx="10">
                  <c:v>190.07329699999997</c:v>
                </c:pt>
                <c:pt idx="11">
                  <c:v>112.88888899999999</c:v>
                </c:pt>
                <c:pt idx="12">
                  <c:v>111.49797599999999</c:v>
                </c:pt>
                <c:pt idx="13">
                  <c:v>121.824468</c:v>
                </c:pt>
              </c:numCache>
            </c:numRef>
          </c:val>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416.07968200000005</c:v>
                </c:pt>
                <c:pt idx="1">
                  <c:v>197.49817800000005</c:v>
                </c:pt>
                <c:pt idx="2">
                  <c:v>65.973479000000026</c:v>
                </c:pt>
                <c:pt idx="3">
                  <c:v>183.311914</c:v>
                </c:pt>
                <c:pt idx="4">
                  <c:v>22.872126999999995</c:v>
                </c:pt>
                <c:pt idx="5">
                  <c:v>31.418829000000002</c:v>
                </c:pt>
                <c:pt idx="6">
                  <c:v>58.264229000000014</c:v>
                </c:pt>
                <c:pt idx="7">
                  <c:v>170.57640199999997</c:v>
                </c:pt>
                <c:pt idx="8">
                  <c:v>107.08019700000001</c:v>
                </c:pt>
                <c:pt idx="9">
                  <c:v>80.362853999999999</c:v>
                </c:pt>
                <c:pt idx="10">
                  <c:v>98.491635999999971</c:v>
                </c:pt>
                <c:pt idx="11">
                  <c:v>73.613113000000013</c:v>
                </c:pt>
                <c:pt idx="12">
                  <c:v>44.659429999999986</c:v>
                </c:pt>
                <c:pt idx="13">
                  <c:v>66.199137000000007</c:v>
                </c:pt>
              </c:numCache>
            </c:numRef>
          </c:val>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12.147054999999998</c:v>
                </c:pt>
                <c:pt idx="1">
                  <c:v>12.410121999999998</c:v>
                </c:pt>
                <c:pt idx="2">
                  <c:v>56.829661000000002</c:v>
                </c:pt>
                <c:pt idx="3">
                  <c:v>59.715599999999988</c:v>
                </c:pt>
                <c:pt idx="4">
                  <c:v>0.2465</c:v>
                </c:pt>
                <c:pt idx="5">
                  <c:v>3.0840699999999996</c:v>
                </c:pt>
                <c:pt idx="6">
                  <c:v>1.2908400000000002</c:v>
                </c:pt>
                <c:pt idx="7">
                  <c:v>2.1368369999999999</c:v>
                </c:pt>
                <c:pt idx="8">
                  <c:v>5.1527019999999997</c:v>
                </c:pt>
                <c:pt idx="9">
                  <c:v>16.604414999999996</c:v>
                </c:pt>
                <c:pt idx="10">
                  <c:v>0.92567900000000014</c:v>
                </c:pt>
                <c:pt idx="11">
                  <c:v>2.2389890000000001</c:v>
                </c:pt>
                <c:pt idx="12">
                  <c:v>4.2499120000000001</c:v>
                </c:pt>
                <c:pt idx="13">
                  <c:v>0.25356699999999999</c:v>
                </c:pt>
              </c:numCache>
            </c:numRef>
          </c:val>
        </c:ser>
        <c:dLbls>
          <c:showLegendKey val="0"/>
          <c:showVal val="0"/>
          <c:showCatName val="0"/>
          <c:showSerName val="0"/>
          <c:showPercent val="0"/>
          <c:showBubbleSize val="0"/>
        </c:dLbls>
        <c:gapWidth val="104"/>
        <c:overlap val="100"/>
        <c:axId val="270945664"/>
        <c:axId val="270963840"/>
      </c:barChart>
      <c:catAx>
        <c:axId val="270945664"/>
        <c:scaling>
          <c:orientation val="minMax"/>
        </c:scaling>
        <c:delete val="0"/>
        <c:axPos val="b"/>
        <c:majorTickMark val="none"/>
        <c:minorTickMark val="none"/>
        <c:tickLblPos val="nextTo"/>
        <c:txPr>
          <a:bodyPr/>
          <a:lstStyle/>
          <a:p>
            <a:pPr>
              <a:defRPr sz="900"/>
            </a:pPr>
            <a:endParaRPr lang="cs-CZ"/>
          </a:p>
        </c:txPr>
        <c:crossAx val="270963840"/>
        <c:crosses val="autoZero"/>
        <c:auto val="1"/>
        <c:lblAlgn val="ctr"/>
        <c:lblOffset val="100"/>
        <c:noMultiLvlLbl val="0"/>
      </c:catAx>
      <c:valAx>
        <c:axId val="270963840"/>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270945664"/>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1.4370510806595838E-2"/>
                </c:manualLayout>
              </c:layout>
              <c:showLegendKey val="0"/>
              <c:showVal val="0"/>
              <c:showCatName val="0"/>
              <c:showSerName val="0"/>
              <c:showPercent val="1"/>
              <c:showBubbleSize val="0"/>
            </c:dLbl>
            <c:dLbl>
              <c:idx val="2"/>
              <c:layout>
                <c:manualLayout>
                  <c:x val="9.403866842476212E-2"/>
                  <c:y val="9.8346342116394134E-2"/>
                </c:manualLayout>
              </c:layout>
              <c:numFmt formatCode="0.0%" sourceLinked="0"/>
              <c:spPr/>
              <c:txPr>
                <a:bodyPr/>
                <a:lstStyle/>
                <a:p>
                  <a:pPr>
                    <a:defRPr sz="900"/>
                  </a:pPr>
                  <a:endParaRPr lang="cs-CZ"/>
                </a:p>
              </c:txPr>
              <c:showLegendKey val="0"/>
              <c:showVal val="0"/>
              <c:showCatName val="0"/>
              <c:showSerName val="0"/>
              <c:showPercent val="1"/>
              <c:showBubbleSize val="0"/>
            </c:dLbl>
            <c:dLbl>
              <c:idx val="3"/>
              <c:layout>
                <c:manualLayout>
                  <c:x val="4.7104433139554064E-2"/>
                  <c:y val="0.12692923620995272"/>
                </c:manualLayout>
              </c:layout>
              <c:numFmt formatCode="0.0%" sourceLinked="0"/>
              <c:spPr/>
              <c:txPr>
                <a:bodyPr/>
                <a:lstStyle/>
                <a:p>
                  <a:pPr>
                    <a:defRPr sz="900"/>
                  </a:pPr>
                  <a:endParaRPr lang="cs-CZ"/>
                </a:p>
              </c:txPr>
              <c:showLegendKey val="0"/>
              <c:showVal val="0"/>
              <c:showCatName val="0"/>
              <c:showSerName val="0"/>
              <c:showPercent val="1"/>
              <c:showBubbleSize val="0"/>
            </c:dLbl>
            <c:dLbl>
              <c:idx val="4"/>
              <c:layout>
                <c:manualLayout>
                  <c:x val="-1.9955104708622592E-2"/>
                  <c:y val="0.12254507827387225"/>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3.3567877610867353E-3"/>
                  <c:y val="-1.4370510806595838E-2"/>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3960.07674</c:v>
                </c:pt>
                <c:pt idx="1">
                  <c:v>240.25459500000005</c:v>
                </c:pt>
                <c:pt idx="2">
                  <c:v>50.217180999999997</c:v>
                </c:pt>
                <c:pt idx="3">
                  <c:v>42.207805999999998</c:v>
                </c:pt>
                <c:pt idx="4">
                  <c:v>34.730329999999995</c:v>
                </c:pt>
                <c:pt idx="5">
                  <c:v>3026.7330069999994</c:v>
                </c:pt>
                <c:pt idx="6">
                  <c:v>1616.4012070000001</c:v>
                </c:pt>
                <c:pt idx="7">
                  <c:v>177.28594899999999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72681984"/>
        <c:axId val="272691968"/>
      </c:barChart>
      <c:catAx>
        <c:axId val="272681984"/>
        <c:scaling>
          <c:orientation val="minMax"/>
        </c:scaling>
        <c:delete val="1"/>
        <c:axPos val="b"/>
        <c:numFmt formatCode="General" sourceLinked="1"/>
        <c:majorTickMark val="out"/>
        <c:minorTickMark val="none"/>
        <c:tickLblPos val="nextTo"/>
        <c:crossAx val="272691968"/>
        <c:crosses val="autoZero"/>
        <c:auto val="1"/>
        <c:lblAlgn val="ctr"/>
        <c:lblOffset val="100"/>
        <c:noMultiLvlLbl val="0"/>
      </c:catAx>
      <c:valAx>
        <c:axId val="272691968"/>
        <c:scaling>
          <c:orientation val="minMax"/>
        </c:scaling>
        <c:delete val="1"/>
        <c:axPos val="l"/>
        <c:numFmt formatCode="General" sourceLinked="1"/>
        <c:majorTickMark val="out"/>
        <c:minorTickMark val="none"/>
        <c:tickLblPos val="nextTo"/>
        <c:crossAx val="2726819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'8.1'!$M$9:$M$24</c:f>
              <c:numCache>
                <c:formatCode>0.0%</c:formatCode>
                <c:ptCount val="16"/>
              </c:numCache>
            </c:numRef>
          </c:cat>
          <c:val>
            <c:numRef>
              <c:f>'8.1'!$M$9:$M$24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'8.1'!$M$26:$M$33</c:f>
              <c:numCache>
                <c:formatCode>#,##0.0</c:formatCode>
                <c:ptCount val="8"/>
              </c:numCache>
            </c:numRef>
          </c:cat>
          <c:val>
            <c:numRef>
              <c:f>'8.1'!$M$26:$M$33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'8.1'!$A$26</c:f>
              <c:strCache>
                <c:ptCount val="1"/>
                <c:pt idx="0">
                  <c:v>Průmysl</c:v>
                </c:pt>
              </c:strCache>
            </c:strRef>
          </c:tx>
          <c:invertIfNegative val="0"/>
          <c:cat>
            <c:strRef>
              <c:f>'8.1'!$B$2:$D$2</c:f>
              <c:strCache>
                <c:ptCount val="3"/>
                <c:pt idx="0">
                  <c:v>Duben</c:v>
                </c:pt>
                <c:pt idx="1">
                  <c:v>Květen</c:v>
                </c:pt>
                <c:pt idx="2">
                  <c:v>Červen</c:v>
                </c:pt>
              </c:strCache>
            </c:strRef>
          </c:cat>
          <c:val>
            <c:numRef>
              <c:f>('8.1'!$B$26,'8.1'!$D$26,'8.1'!$F$26)</c:f>
              <c:numCache>
                <c:formatCode>#,##0.0</c:formatCode>
                <c:ptCount val="3"/>
                <c:pt idx="0">
                  <c:v>18685.495000000003</c:v>
                </c:pt>
                <c:pt idx="1">
                  <c:v>6947.74</c:v>
                </c:pt>
                <c:pt idx="2">
                  <c:v>6559.6180000000004</c:v>
                </c:pt>
              </c:numCache>
            </c:numRef>
          </c:val>
        </c:ser>
        <c:ser>
          <c:idx val="1"/>
          <c:order val="1"/>
          <c:tx>
            <c:strRef>
              <c:f>'8.1'!$A$27</c:f>
              <c:strCache>
                <c:ptCount val="1"/>
                <c:pt idx="0">
                  <c:v>Energetika</c:v>
                </c:pt>
              </c:strCache>
            </c:strRef>
          </c:tx>
          <c:invertIfNegative val="0"/>
          <c:cat>
            <c:strRef>
              <c:f>'8.1'!$B$2:$D$2</c:f>
              <c:strCache>
                <c:ptCount val="3"/>
                <c:pt idx="0">
                  <c:v>Duben</c:v>
                </c:pt>
                <c:pt idx="1">
                  <c:v>Květen</c:v>
                </c:pt>
                <c:pt idx="2">
                  <c:v>Červen</c:v>
                </c:pt>
              </c:strCache>
            </c:strRef>
          </c:cat>
          <c:val>
            <c:numRef>
              <c:f>('8.1'!$B$27,'8.1'!$D$27,'8.1'!$F$27)</c:f>
              <c:numCache>
                <c:formatCode>#,##0.0</c:formatCode>
                <c:ptCount val="3"/>
                <c:pt idx="0">
                  <c:v>1108.202</c:v>
                </c:pt>
                <c:pt idx="1">
                  <c:v>453</c:v>
                </c:pt>
                <c:pt idx="2">
                  <c:v>331.81200000000001</c:v>
                </c:pt>
              </c:numCache>
            </c:numRef>
          </c:val>
        </c:ser>
        <c:ser>
          <c:idx val="2"/>
          <c:order val="2"/>
          <c:tx>
            <c:strRef>
              <c:f>'8.1'!$A$28</c:f>
              <c:strCache>
                <c:ptCount val="1"/>
                <c:pt idx="0">
                  <c:v>Doprava</c:v>
                </c:pt>
              </c:strCache>
            </c:strRef>
          </c:tx>
          <c:invertIfNegative val="0"/>
          <c:cat>
            <c:strRef>
              <c:f>'8.1'!$B$2:$D$2</c:f>
              <c:strCache>
                <c:ptCount val="3"/>
                <c:pt idx="0">
                  <c:v>Duben</c:v>
                </c:pt>
                <c:pt idx="1">
                  <c:v>Květen</c:v>
                </c:pt>
                <c:pt idx="2">
                  <c:v>Červen</c:v>
                </c:pt>
              </c:strCache>
            </c:strRef>
          </c:cat>
          <c:val>
            <c:numRef>
              <c:f>('8.1'!$B$28,'8.1'!$D$28,'8.1'!$F$28)</c:f>
              <c:numCache>
                <c:formatCode>#,##0.0</c:formatCode>
                <c:ptCount val="3"/>
                <c:pt idx="0">
                  <c:v>13424.162</c:v>
                </c:pt>
                <c:pt idx="1">
                  <c:v>4142.4369999999999</c:v>
                </c:pt>
                <c:pt idx="2">
                  <c:v>2458.136</c:v>
                </c:pt>
              </c:numCache>
            </c:numRef>
          </c:val>
        </c:ser>
        <c:ser>
          <c:idx val="3"/>
          <c:order val="3"/>
          <c:tx>
            <c:strRef>
              <c:f>'8.1'!$A$29</c:f>
              <c:strCache>
                <c:ptCount val="1"/>
                <c:pt idx="0">
                  <c:v>Stavebnictví</c:v>
                </c:pt>
              </c:strCache>
            </c:strRef>
          </c:tx>
          <c:invertIfNegative val="0"/>
          <c:cat>
            <c:strRef>
              <c:f>'8.1'!$B$2:$D$2</c:f>
              <c:strCache>
                <c:ptCount val="3"/>
                <c:pt idx="0">
                  <c:v>Duben</c:v>
                </c:pt>
                <c:pt idx="1">
                  <c:v>Květen</c:v>
                </c:pt>
                <c:pt idx="2">
                  <c:v>Červen</c:v>
                </c:pt>
              </c:strCache>
            </c:strRef>
          </c:cat>
          <c:val>
            <c:numRef>
              <c:f>('8.1'!$B$29,'8.1'!$D$29,'8.1'!$F$29)</c:f>
              <c:numCache>
                <c:formatCode>#,##0.0</c:formatCode>
                <c:ptCount val="3"/>
                <c:pt idx="0">
                  <c:v>2755.2820000000002</c:v>
                </c:pt>
                <c:pt idx="1">
                  <c:v>914.41399999999999</c:v>
                </c:pt>
                <c:pt idx="2">
                  <c:v>701.77300000000002</c:v>
                </c:pt>
              </c:numCache>
            </c:numRef>
          </c:val>
        </c:ser>
        <c:ser>
          <c:idx val="4"/>
          <c:order val="4"/>
          <c:tx>
            <c:strRef>
              <c:f>'8.1'!$A$30</c:f>
              <c:strCache>
                <c:ptCount val="1"/>
                <c:pt idx="0">
                  <c:v>Zemědělství a lesnictví</c:v>
                </c:pt>
              </c:strCache>
            </c:strRef>
          </c:tx>
          <c:invertIfNegative val="0"/>
          <c:cat>
            <c:strRef>
              <c:f>'8.1'!$B$2:$D$2</c:f>
              <c:strCache>
                <c:ptCount val="3"/>
                <c:pt idx="0">
                  <c:v>Duben</c:v>
                </c:pt>
                <c:pt idx="1">
                  <c:v>Květen</c:v>
                </c:pt>
                <c:pt idx="2">
                  <c:v>Červen</c:v>
                </c:pt>
              </c:strCache>
            </c:strRef>
          </c:cat>
          <c:val>
            <c:numRef>
              <c:f>('8.1'!$B$30,'8.1'!$D$30,'8.1'!$F$30)</c:f>
              <c:numCache>
                <c:formatCode>#,##0.0</c:formatCode>
                <c:ptCount val="3"/>
                <c:pt idx="0">
                  <c:v>136</c:v>
                </c:pt>
                <c:pt idx="1">
                  <c:v>68</c:v>
                </c:pt>
                <c:pt idx="2">
                  <c:v>59</c:v>
                </c:pt>
              </c:numCache>
            </c:numRef>
          </c:val>
        </c:ser>
        <c:ser>
          <c:idx val="5"/>
          <c:order val="5"/>
          <c:tx>
            <c:strRef>
              <c:f>'8.1'!$A$31</c:f>
              <c:strCache>
                <c:ptCount val="1"/>
                <c:pt idx="0">
                  <c:v>Domácnosti</c:v>
                </c:pt>
              </c:strCache>
            </c:strRef>
          </c:tx>
          <c:invertIfNegative val="0"/>
          <c:cat>
            <c:strRef>
              <c:f>'8.1'!$B$2:$D$2</c:f>
              <c:strCache>
                <c:ptCount val="3"/>
                <c:pt idx="0">
                  <c:v>Duben</c:v>
                </c:pt>
                <c:pt idx="1">
                  <c:v>Květen</c:v>
                </c:pt>
                <c:pt idx="2">
                  <c:v>Červen</c:v>
                </c:pt>
              </c:strCache>
            </c:strRef>
          </c:cat>
          <c:val>
            <c:numRef>
              <c:f>('8.1'!$B$31,'8.1'!$D$31,'8.1'!$F$31)</c:f>
              <c:numCache>
                <c:formatCode>#,##0.0</c:formatCode>
                <c:ptCount val="3"/>
                <c:pt idx="0">
                  <c:v>384060.2730000001</c:v>
                </c:pt>
                <c:pt idx="1">
                  <c:v>217617.44</c:v>
                </c:pt>
                <c:pt idx="2">
                  <c:v>183245.867</c:v>
                </c:pt>
              </c:numCache>
            </c:numRef>
          </c:val>
        </c:ser>
        <c:ser>
          <c:idx val="6"/>
          <c:order val="6"/>
          <c:tx>
            <c:strRef>
              <c:f>'8.1'!$A$32</c:f>
              <c:strCache>
                <c:ptCount val="1"/>
                <c:pt idx="0">
                  <c:v>Obchod, služby, školství, zdravotnictví</c:v>
                </c:pt>
              </c:strCache>
            </c:strRef>
          </c:tx>
          <c:invertIfNegative val="0"/>
          <c:cat>
            <c:strRef>
              <c:f>'8.1'!$B$2:$D$2</c:f>
              <c:strCache>
                <c:ptCount val="3"/>
                <c:pt idx="0">
                  <c:v>Duben</c:v>
                </c:pt>
                <c:pt idx="1">
                  <c:v>Květen</c:v>
                </c:pt>
                <c:pt idx="2">
                  <c:v>Červen</c:v>
                </c:pt>
              </c:strCache>
            </c:strRef>
          </c:cat>
          <c:val>
            <c:numRef>
              <c:f>('8.1'!$B$32,'8.1'!$D$32,'8.1'!$F$32)</c:f>
              <c:numCache>
                <c:formatCode>#,##0.0</c:formatCode>
                <c:ptCount val="3"/>
                <c:pt idx="0">
                  <c:v>231137.19499999998</c:v>
                </c:pt>
                <c:pt idx="1">
                  <c:v>103410.79800000001</c:v>
                </c:pt>
                <c:pt idx="2">
                  <c:v>81531.689000000013</c:v>
                </c:pt>
              </c:numCache>
            </c:numRef>
          </c:val>
        </c:ser>
        <c:ser>
          <c:idx val="7"/>
          <c:order val="7"/>
          <c:tx>
            <c:strRef>
              <c:f>'8.1'!$A$33</c:f>
              <c:strCache>
                <c:ptCount val="1"/>
                <c:pt idx="0">
                  <c:v>Ostatní</c:v>
                </c:pt>
              </c:strCache>
            </c:strRef>
          </c:tx>
          <c:invertIfNegative val="0"/>
          <c:cat>
            <c:strRef>
              <c:f>'8.1'!$B$2:$D$2</c:f>
              <c:strCache>
                <c:ptCount val="3"/>
                <c:pt idx="0">
                  <c:v>Duben</c:v>
                </c:pt>
                <c:pt idx="1">
                  <c:v>Květen</c:v>
                </c:pt>
                <c:pt idx="2">
                  <c:v>Červen</c:v>
                </c:pt>
              </c:strCache>
            </c:strRef>
          </c:cat>
          <c:val>
            <c:numRef>
              <c:f>('8.1'!$B$33,'8.1'!$D$33,'8.1'!$F$33)</c:f>
              <c:numCache>
                <c:formatCode>#,##0.0</c:formatCode>
                <c:ptCount val="3"/>
                <c:pt idx="0">
                  <c:v>7421.3980000000001</c:v>
                </c:pt>
                <c:pt idx="1">
                  <c:v>2622.3620000000001</c:v>
                </c:pt>
                <c:pt idx="2">
                  <c:v>2103.2950000000001</c:v>
                </c:pt>
              </c:numCache>
            </c:numRef>
          </c:val>
        </c:ser>
        <c:dLbls>
          <c:showLegendKey val="0"/>
          <c:showVal val="0"/>
          <c:showCatName val="0"/>
          <c:showSerName val="0"/>
          <c:showPercent val="0"/>
          <c:showBubbleSize val="0"/>
        </c:dLbls>
        <c:gapWidth val="150"/>
        <c:overlap val="100"/>
        <c:axId val="266840704"/>
        <c:axId val="266850688"/>
      </c:barChart>
      <c:catAx>
        <c:axId val="266840704"/>
        <c:scaling>
          <c:orientation val="minMax"/>
        </c:scaling>
        <c:delete val="0"/>
        <c:axPos val="b"/>
        <c:numFmt formatCode="General" sourceLinked="1"/>
        <c:majorTickMark val="none"/>
        <c:minorTickMark val="none"/>
        <c:tickLblPos val="nextTo"/>
        <c:txPr>
          <a:bodyPr/>
          <a:lstStyle/>
          <a:p>
            <a:pPr>
              <a:defRPr sz="900"/>
            </a:pPr>
            <a:endParaRPr lang="cs-CZ"/>
          </a:p>
        </c:txPr>
        <c:crossAx val="266850688"/>
        <c:crosses val="autoZero"/>
        <c:auto val="1"/>
        <c:lblAlgn val="ctr"/>
        <c:lblOffset val="100"/>
        <c:noMultiLvlLbl val="0"/>
      </c:catAx>
      <c:valAx>
        <c:axId val="266850688"/>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66840704"/>
        <c:crosses val="autoZero"/>
        <c:crossBetween val="between"/>
        <c:majorUnit val="1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221639808"/>
        <c:axId val="221641344"/>
      </c:barChart>
      <c:catAx>
        <c:axId val="221639808"/>
        <c:scaling>
          <c:orientation val="minMax"/>
        </c:scaling>
        <c:delete val="1"/>
        <c:axPos val="b"/>
        <c:numFmt formatCode="General" sourceLinked="1"/>
        <c:majorTickMark val="out"/>
        <c:minorTickMark val="none"/>
        <c:tickLblPos val="nextTo"/>
        <c:crossAx val="221641344"/>
        <c:crosses val="autoZero"/>
        <c:auto val="1"/>
        <c:lblAlgn val="ctr"/>
        <c:lblOffset val="100"/>
        <c:noMultiLvlLbl val="0"/>
      </c:catAx>
      <c:valAx>
        <c:axId val="221641344"/>
        <c:scaling>
          <c:orientation val="minMax"/>
        </c:scaling>
        <c:delete val="1"/>
        <c:axPos val="l"/>
        <c:numFmt formatCode="General" sourceLinked="1"/>
        <c:majorTickMark val="out"/>
        <c:minorTickMark val="none"/>
        <c:tickLblPos val="nextTo"/>
        <c:crossAx val="2216398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'8.1'!$G$38</c:f>
              <c:strCache>
                <c:ptCount val="1"/>
                <c:pt idx="0">
                  <c:v>dodávkách ČR</c:v>
                </c:pt>
              </c:strCache>
            </c:strRef>
          </c:tx>
          <c:invertIfNegative val="0"/>
          <c:val>
            <c:numRef>
              <c:f>'8.1'!$H$38</c:f>
              <c:numCache>
                <c:formatCode>0.0%</c:formatCode>
                <c:ptCount val="1"/>
                <c:pt idx="0">
                  <c:v>4.9175475251771288E-2</c:v>
                </c:pt>
              </c:numCache>
            </c:numRef>
          </c:val>
        </c:ser>
        <c:ser>
          <c:idx val="1"/>
          <c:order val="1"/>
          <c:tx>
            <c:strRef>
              <c:f>'8.1'!$G$37</c:f>
              <c:strCache>
                <c:ptCount val="1"/>
                <c:pt idx="0">
                  <c:v>výrobě</c:v>
                </c:pt>
              </c:strCache>
            </c:strRef>
          </c:tx>
          <c:invertIfNegative val="0"/>
          <c:val>
            <c:numRef>
              <c:f>'8.1'!$H$37</c:f>
              <c:numCache>
                <c:formatCode>0.0%</c:formatCode>
                <c:ptCount val="1"/>
                <c:pt idx="0">
                  <c:v>3.2070223901558302E-2</c:v>
                </c:pt>
              </c:numCache>
            </c:numRef>
          </c:val>
        </c:ser>
        <c:ser>
          <c:idx val="0"/>
          <c:order val="2"/>
          <c:tx>
            <c:strRef>
              <c:f>'8.1'!$G$36</c:f>
              <c:strCache>
                <c:ptCount val="1"/>
                <c:pt idx="0">
                  <c:v>instalovaném výkonu</c:v>
                </c:pt>
              </c:strCache>
            </c:strRef>
          </c:tx>
          <c:invertIfNegative val="0"/>
          <c:val>
            <c:numRef>
              <c:f>'8.1'!$H$36</c:f>
              <c:numCache>
                <c:formatCode>0.0%</c:formatCode>
                <c:ptCount val="1"/>
                <c:pt idx="0">
                  <c:v>3.6314251392892551E-2</c:v>
                </c:pt>
              </c:numCache>
            </c:numRef>
          </c:val>
        </c:ser>
        <c:dLbls>
          <c:showLegendKey val="0"/>
          <c:showVal val="0"/>
          <c:showCatName val="0"/>
          <c:showSerName val="0"/>
          <c:showPercent val="0"/>
          <c:showBubbleSize val="0"/>
        </c:dLbls>
        <c:gapWidth val="150"/>
        <c:axId val="275650048"/>
        <c:axId val="275651584"/>
      </c:barChart>
      <c:catAx>
        <c:axId val="275650048"/>
        <c:scaling>
          <c:orientation val="minMax"/>
        </c:scaling>
        <c:delete val="1"/>
        <c:axPos val="l"/>
        <c:numFmt formatCode="0.0%" sourceLinked="1"/>
        <c:majorTickMark val="none"/>
        <c:minorTickMark val="none"/>
        <c:tickLblPos val="nextTo"/>
        <c:crossAx val="275651584"/>
        <c:crosses val="autoZero"/>
        <c:auto val="1"/>
        <c:lblAlgn val="ctr"/>
        <c:lblOffset val="100"/>
        <c:noMultiLvlLbl val="0"/>
      </c:catAx>
      <c:valAx>
        <c:axId val="2756515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7565004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'8.1'!$A$9</c:f>
              <c:strCache>
                <c:ptCount val="1"/>
                <c:pt idx="0">
                  <c:v>Biomasa</c:v>
                </c:pt>
              </c:strCache>
            </c:strRef>
          </c:tx>
          <c:invertIfNegative val="0"/>
          <c:cat>
            <c:strRef>
              <c:f>'8.1'!$B$2:$D$2</c:f>
              <c:strCache>
                <c:ptCount val="3"/>
                <c:pt idx="0">
                  <c:v>Duben</c:v>
                </c:pt>
                <c:pt idx="1">
                  <c:v>Květen</c:v>
                </c:pt>
                <c:pt idx="2">
                  <c:v>Červen</c:v>
                </c:pt>
              </c:strCache>
            </c:strRef>
          </c:cat>
          <c:val>
            <c:numRef>
              <c:f>('8.1'!$B$9,'8.1'!$D$9,'8.1'!$F$9)</c:f>
              <c:numCache>
                <c:formatCode>#,##0.0</c:formatCode>
                <c:ptCount val="3"/>
                <c:pt idx="0">
                  <c:v>0</c:v>
                </c:pt>
                <c:pt idx="1">
                  <c:v>0</c:v>
                </c:pt>
                <c:pt idx="2">
                  <c:v>0</c:v>
                </c:pt>
              </c:numCache>
            </c:numRef>
          </c:val>
        </c:ser>
        <c:ser>
          <c:idx val="1"/>
          <c:order val="1"/>
          <c:tx>
            <c:strRef>
              <c:f>'8.1'!$A$10</c:f>
              <c:strCache>
                <c:ptCount val="1"/>
                <c:pt idx="0">
                  <c:v>Bioplyn</c:v>
                </c:pt>
              </c:strCache>
            </c:strRef>
          </c:tx>
          <c:invertIfNegative val="0"/>
          <c:cat>
            <c:strRef>
              <c:f>'8.1'!$B$2:$D$2</c:f>
              <c:strCache>
                <c:ptCount val="3"/>
                <c:pt idx="0">
                  <c:v>Duben</c:v>
                </c:pt>
                <c:pt idx="1">
                  <c:v>Květen</c:v>
                </c:pt>
                <c:pt idx="2">
                  <c:v>Červen</c:v>
                </c:pt>
              </c:strCache>
            </c:strRef>
          </c:cat>
          <c:val>
            <c:numRef>
              <c:f>('8.1'!$B$10,'8.1'!$D$10,'8.1'!$F$10)</c:f>
              <c:numCache>
                <c:formatCode>#,##0.0</c:formatCode>
                <c:ptCount val="3"/>
                <c:pt idx="0">
                  <c:v>3533</c:v>
                </c:pt>
                <c:pt idx="1">
                  <c:v>2825</c:v>
                </c:pt>
                <c:pt idx="2">
                  <c:v>2489</c:v>
                </c:pt>
              </c:numCache>
            </c:numRef>
          </c:val>
        </c:ser>
        <c:ser>
          <c:idx val="2"/>
          <c:order val="2"/>
          <c:tx>
            <c:strRef>
              <c:f>'8.1'!$A$11</c:f>
              <c:strCache>
                <c:ptCount val="1"/>
                <c:pt idx="0">
                  <c:v>Černé uhlí</c:v>
                </c:pt>
              </c:strCache>
            </c:strRef>
          </c:tx>
          <c:invertIfNegative val="0"/>
          <c:cat>
            <c:strRef>
              <c:f>'8.1'!$B$2:$D$2</c:f>
              <c:strCache>
                <c:ptCount val="3"/>
                <c:pt idx="0">
                  <c:v>Duben</c:v>
                </c:pt>
                <c:pt idx="1">
                  <c:v>Květen</c:v>
                </c:pt>
                <c:pt idx="2">
                  <c:v>Červen</c:v>
                </c:pt>
              </c:strCache>
            </c:strRef>
          </c:cat>
          <c:val>
            <c:numRef>
              <c:f>('8.1'!$B$11,'8.1'!$D$11,'8.1'!$F$11)</c:f>
              <c:numCache>
                <c:formatCode>#,##0.0</c:formatCode>
                <c:ptCount val="3"/>
                <c:pt idx="0">
                  <c:v>0</c:v>
                </c:pt>
                <c:pt idx="1">
                  <c:v>0</c:v>
                </c:pt>
                <c:pt idx="2">
                  <c:v>0</c:v>
                </c:pt>
              </c:numCache>
            </c:numRef>
          </c:val>
        </c:ser>
        <c:ser>
          <c:idx val="3"/>
          <c:order val="3"/>
          <c:tx>
            <c:strRef>
              <c:f>'8.1'!$A$12</c:f>
              <c:strCache>
                <c:ptCount val="1"/>
                <c:pt idx="0">
                  <c:v>Elektrická energie</c:v>
                </c:pt>
              </c:strCache>
            </c:strRef>
          </c:tx>
          <c:invertIfNegative val="0"/>
          <c:cat>
            <c:strRef>
              <c:f>'8.1'!$B$2:$D$2</c:f>
              <c:strCache>
                <c:ptCount val="3"/>
                <c:pt idx="0">
                  <c:v>Duben</c:v>
                </c:pt>
                <c:pt idx="1">
                  <c:v>Květen</c:v>
                </c:pt>
                <c:pt idx="2">
                  <c:v>Červen</c:v>
                </c:pt>
              </c:strCache>
            </c:strRef>
          </c:cat>
          <c:val>
            <c:numRef>
              <c:f>('8.1'!$B$12,'8.1'!$D$12,'8.1'!$F$12)</c:f>
              <c:numCache>
                <c:formatCode>#,##0.0</c:formatCode>
                <c:ptCount val="3"/>
                <c:pt idx="0">
                  <c:v>0</c:v>
                </c:pt>
                <c:pt idx="1">
                  <c:v>0</c:v>
                </c:pt>
                <c:pt idx="2">
                  <c:v>0</c:v>
                </c:pt>
              </c:numCache>
            </c:numRef>
          </c:val>
        </c:ser>
        <c:ser>
          <c:idx val="4"/>
          <c:order val="4"/>
          <c:tx>
            <c:strRef>
              <c:f>'8.1'!$A$13</c:f>
              <c:strCache>
                <c:ptCount val="1"/>
                <c:pt idx="0">
                  <c:v>Energie prostředí (tepelné čerpadlo)</c:v>
                </c:pt>
              </c:strCache>
            </c:strRef>
          </c:tx>
          <c:invertIfNegative val="0"/>
          <c:cat>
            <c:strRef>
              <c:f>'8.1'!$B$2:$D$2</c:f>
              <c:strCache>
                <c:ptCount val="3"/>
                <c:pt idx="0">
                  <c:v>Duben</c:v>
                </c:pt>
                <c:pt idx="1">
                  <c:v>Květen</c:v>
                </c:pt>
                <c:pt idx="2">
                  <c:v>Červen</c:v>
                </c:pt>
              </c:strCache>
            </c:strRef>
          </c:cat>
          <c:val>
            <c:numRef>
              <c:f>('8.1'!$B$13,'8.1'!$D$13,'8.1'!$F$13)</c:f>
              <c:numCache>
                <c:formatCode>#,##0.0</c:formatCode>
                <c:ptCount val="3"/>
                <c:pt idx="0">
                  <c:v>34</c:v>
                </c:pt>
                <c:pt idx="1">
                  <c:v>32</c:v>
                </c:pt>
                <c:pt idx="2">
                  <c:v>230</c:v>
                </c:pt>
              </c:numCache>
            </c:numRef>
          </c:val>
        </c:ser>
        <c:ser>
          <c:idx val="5"/>
          <c:order val="5"/>
          <c:tx>
            <c:strRef>
              <c:f>'8.1'!$A$14</c:f>
              <c:strCache>
                <c:ptCount val="1"/>
                <c:pt idx="0">
                  <c:v>Energie Slunce (solární kolektor)</c:v>
                </c:pt>
              </c:strCache>
            </c:strRef>
          </c:tx>
          <c:invertIfNegative val="0"/>
          <c:cat>
            <c:strRef>
              <c:f>'8.1'!$B$2:$D$2</c:f>
              <c:strCache>
                <c:ptCount val="3"/>
                <c:pt idx="0">
                  <c:v>Duben</c:v>
                </c:pt>
                <c:pt idx="1">
                  <c:v>Květen</c:v>
                </c:pt>
                <c:pt idx="2">
                  <c:v>Červen</c:v>
                </c:pt>
              </c:strCache>
            </c:strRef>
          </c:cat>
          <c:val>
            <c:numRef>
              <c:f>('8.1'!$B$14,'8.1'!$D$14,'8.1'!$F$14)</c:f>
              <c:numCache>
                <c:formatCode>#,##0.0</c:formatCode>
                <c:ptCount val="3"/>
                <c:pt idx="0">
                  <c:v>0</c:v>
                </c:pt>
                <c:pt idx="1">
                  <c:v>0</c:v>
                </c:pt>
                <c:pt idx="2">
                  <c:v>0</c:v>
                </c:pt>
              </c:numCache>
            </c:numRef>
          </c:val>
        </c:ser>
        <c:ser>
          <c:idx val="6"/>
          <c:order val="6"/>
          <c:tx>
            <c:strRef>
              <c:f>'8.1'!$A$15</c:f>
              <c:strCache>
                <c:ptCount val="1"/>
                <c:pt idx="0">
                  <c:v>Hnědé uhlí</c:v>
                </c:pt>
              </c:strCache>
            </c:strRef>
          </c:tx>
          <c:invertIfNegative val="0"/>
          <c:cat>
            <c:strRef>
              <c:f>'8.1'!$B$2:$D$2</c:f>
              <c:strCache>
                <c:ptCount val="3"/>
                <c:pt idx="0">
                  <c:v>Duben</c:v>
                </c:pt>
                <c:pt idx="1">
                  <c:v>Květen</c:v>
                </c:pt>
                <c:pt idx="2">
                  <c:v>Červen</c:v>
                </c:pt>
              </c:strCache>
            </c:strRef>
          </c:cat>
          <c:val>
            <c:numRef>
              <c:f>('8.1'!$B$15,'8.1'!$D$15,'8.1'!$F$15)</c:f>
              <c:numCache>
                <c:formatCode>#,##0.0</c:formatCode>
                <c:ptCount val="3"/>
                <c:pt idx="0">
                  <c:v>0</c:v>
                </c:pt>
                <c:pt idx="1">
                  <c:v>0</c:v>
                </c:pt>
                <c:pt idx="2">
                  <c:v>0</c:v>
                </c:pt>
              </c:numCache>
            </c:numRef>
          </c:val>
        </c:ser>
        <c:ser>
          <c:idx val="7"/>
          <c:order val="7"/>
          <c:tx>
            <c:strRef>
              <c:f>'8.1'!$A$16</c:f>
              <c:strCache>
                <c:ptCount val="1"/>
                <c:pt idx="0">
                  <c:v>Jaderné palivo</c:v>
                </c:pt>
              </c:strCache>
            </c:strRef>
          </c:tx>
          <c:invertIfNegative val="0"/>
          <c:cat>
            <c:strRef>
              <c:f>'8.1'!$B$2:$D$2</c:f>
              <c:strCache>
                <c:ptCount val="3"/>
                <c:pt idx="0">
                  <c:v>Duben</c:v>
                </c:pt>
                <c:pt idx="1">
                  <c:v>Květen</c:v>
                </c:pt>
                <c:pt idx="2">
                  <c:v>Červen</c:v>
                </c:pt>
              </c:strCache>
            </c:strRef>
          </c:cat>
          <c:val>
            <c:numRef>
              <c:f>('8.1'!$B$16,'8.1'!$D$16,'8.1'!$F$16)</c:f>
              <c:numCache>
                <c:formatCode>#,##0.0</c:formatCode>
                <c:ptCount val="3"/>
                <c:pt idx="0">
                  <c:v>0</c:v>
                </c:pt>
                <c:pt idx="1">
                  <c:v>0</c:v>
                </c:pt>
                <c:pt idx="2">
                  <c:v>0</c:v>
                </c:pt>
              </c:numCache>
            </c:numRef>
          </c:val>
        </c:ser>
        <c:ser>
          <c:idx val="8"/>
          <c:order val="8"/>
          <c:tx>
            <c:strRef>
              <c:f>'8.1'!$A$17</c:f>
              <c:strCache>
                <c:ptCount val="1"/>
                <c:pt idx="0">
                  <c:v>Koks</c:v>
                </c:pt>
              </c:strCache>
            </c:strRef>
          </c:tx>
          <c:invertIfNegative val="0"/>
          <c:cat>
            <c:strRef>
              <c:f>'8.1'!$B$2:$D$2</c:f>
              <c:strCache>
                <c:ptCount val="3"/>
                <c:pt idx="0">
                  <c:v>Duben</c:v>
                </c:pt>
                <c:pt idx="1">
                  <c:v>Květen</c:v>
                </c:pt>
                <c:pt idx="2">
                  <c:v>Červen</c:v>
                </c:pt>
              </c:strCache>
            </c:strRef>
          </c:cat>
          <c:val>
            <c:numRef>
              <c:f>('8.1'!$B$17,'8.1'!$D$17,'8.1'!$F$17)</c:f>
              <c:numCache>
                <c:formatCode>#,##0.0</c:formatCode>
                <c:ptCount val="3"/>
                <c:pt idx="0">
                  <c:v>0</c:v>
                </c:pt>
                <c:pt idx="1">
                  <c:v>0</c:v>
                </c:pt>
                <c:pt idx="2">
                  <c:v>0</c:v>
                </c:pt>
              </c:numCache>
            </c:numRef>
          </c:val>
        </c:ser>
        <c:ser>
          <c:idx val="9"/>
          <c:order val="9"/>
          <c:tx>
            <c:strRef>
              <c:f>'8.1'!$A$18</c:f>
              <c:strCache>
                <c:ptCount val="1"/>
                <c:pt idx="0">
                  <c:v>Odpadní teplo</c:v>
                </c:pt>
              </c:strCache>
            </c:strRef>
          </c:tx>
          <c:invertIfNegative val="0"/>
          <c:cat>
            <c:strRef>
              <c:f>'8.1'!$B$2:$D$2</c:f>
              <c:strCache>
                <c:ptCount val="3"/>
                <c:pt idx="0">
                  <c:v>Duben</c:v>
                </c:pt>
                <c:pt idx="1">
                  <c:v>Květen</c:v>
                </c:pt>
                <c:pt idx="2">
                  <c:v>Červen</c:v>
                </c:pt>
              </c:strCache>
            </c:strRef>
          </c:cat>
          <c:val>
            <c:numRef>
              <c:f>('8.1'!$B$18,'8.1'!$D$18,'8.1'!$F$18)</c:f>
              <c:numCache>
                <c:formatCode>#,##0.0</c:formatCode>
                <c:ptCount val="3"/>
                <c:pt idx="0">
                  <c:v>0</c:v>
                </c:pt>
                <c:pt idx="1">
                  <c:v>0</c:v>
                </c:pt>
                <c:pt idx="2">
                  <c:v>0</c:v>
                </c:pt>
              </c:numCache>
            </c:numRef>
          </c:val>
        </c:ser>
        <c:ser>
          <c:idx val="10"/>
          <c:order val="10"/>
          <c:tx>
            <c:strRef>
              <c:f>'8.1'!$A$19</c:f>
              <c:strCache>
                <c:ptCount val="1"/>
                <c:pt idx="0">
                  <c:v>Ostatní kapalná paliva</c:v>
                </c:pt>
              </c:strCache>
            </c:strRef>
          </c:tx>
          <c:invertIfNegative val="0"/>
          <c:cat>
            <c:strRef>
              <c:f>'8.1'!$B$2:$D$2</c:f>
              <c:strCache>
                <c:ptCount val="3"/>
                <c:pt idx="0">
                  <c:v>Duben</c:v>
                </c:pt>
                <c:pt idx="1">
                  <c:v>Květen</c:v>
                </c:pt>
                <c:pt idx="2">
                  <c:v>Červen</c:v>
                </c:pt>
              </c:strCache>
            </c:strRef>
          </c:cat>
          <c:val>
            <c:numRef>
              <c:f>('8.1'!$B$19,'8.1'!$D$19,'8.1'!$F$19)</c:f>
              <c:numCache>
                <c:formatCode>#,##0.0</c:formatCode>
                <c:ptCount val="3"/>
                <c:pt idx="0">
                  <c:v>0</c:v>
                </c:pt>
                <c:pt idx="1">
                  <c:v>0</c:v>
                </c:pt>
                <c:pt idx="2">
                  <c:v>0</c:v>
                </c:pt>
              </c:numCache>
            </c:numRef>
          </c:val>
        </c:ser>
        <c:ser>
          <c:idx val="11"/>
          <c:order val="11"/>
          <c:tx>
            <c:strRef>
              <c:f>'8.1'!$A$20</c:f>
              <c:strCache>
                <c:ptCount val="1"/>
                <c:pt idx="0">
                  <c:v>Ostatní pevná paliva</c:v>
                </c:pt>
              </c:strCache>
            </c:strRef>
          </c:tx>
          <c:invertIfNegative val="0"/>
          <c:cat>
            <c:strRef>
              <c:f>'8.1'!$B$2:$D$2</c:f>
              <c:strCache>
                <c:ptCount val="3"/>
                <c:pt idx="0">
                  <c:v>Duben</c:v>
                </c:pt>
                <c:pt idx="1">
                  <c:v>Květen</c:v>
                </c:pt>
                <c:pt idx="2">
                  <c:v>Červen</c:v>
                </c:pt>
              </c:strCache>
            </c:strRef>
          </c:cat>
          <c:val>
            <c:numRef>
              <c:f>('8.1'!$B$20,'8.1'!$D$20,'8.1'!$F$20)</c:f>
              <c:numCache>
                <c:formatCode>#,##0.0</c:formatCode>
                <c:ptCount val="3"/>
                <c:pt idx="0">
                  <c:v>64159</c:v>
                </c:pt>
                <c:pt idx="1">
                  <c:v>56962</c:v>
                </c:pt>
                <c:pt idx="2">
                  <c:v>59605</c:v>
                </c:pt>
              </c:numCache>
            </c:numRef>
          </c:val>
        </c:ser>
        <c:ser>
          <c:idx val="12"/>
          <c:order val="12"/>
          <c:tx>
            <c:strRef>
              <c:f>'8.1'!$A$21</c:f>
              <c:strCache>
                <c:ptCount val="1"/>
                <c:pt idx="0">
                  <c:v>Ostatní plyny</c:v>
                </c:pt>
              </c:strCache>
            </c:strRef>
          </c:tx>
          <c:invertIfNegative val="0"/>
          <c:cat>
            <c:strRef>
              <c:f>'8.1'!$B$2:$D$2</c:f>
              <c:strCache>
                <c:ptCount val="3"/>
                <c:pt idx="0">
                  <c:v>Duben</c:v>
                </c:pt>
                <c:pt idx="1">
                  <c:v>Květen</c:v>
                </c:pt>
                <c:pt idx="2">
                  <c:v>Červen</c:v>
                </c:pt>
              </c:strCache>
            </c:strRef>
          </c:cat>
          <c:val>
            <c:numRef>
              <c:f>('8.1'!$B$21,'8.1'!$D$21,'8.1'!$F$21)</c:f>
              <c:numCache>
                <c:formatCode>#,##0.0</c:formatCode>
                <c:ptCount val="3"/>
                <c:pt idx="0">
                  <c:v>0</c:v>
                </c:pt>
                <c:pt idx="1">
                  <c:v>0</c:v>
                </c:pt>
                <c:pt idx="2">
                  <c:v>0</c:v>
                </c:pt>
              </c:numCache>
            </c:numRef>
          </c:val>
        </c:ser>
        <c:ser>
          <c:idx val="13"/>
          <c:order val="13"/>
          <c:tx>
            <c:strRef>
              <c:f>'8.1'!$A$22</c:f>
              <c:strCache>
                <c:ptCount val="1"/>
                <c:pt idx="0">
                  <c:v>Ostatní</c:v>
                </c:pt>
              </c:strCache>
            </c:strRef>
          </c:tx>
          <c:invertIfNegative val="0"/>
          <c:cat>
            <c:strRef>
              <c:f>'8.1'!$B$2:$D$2</c:f>
              <c:strCache>
                <c:ptCount val="3"/>
                <c:pt idx="0">
                  <c:v>Duben</c:v>
                </c:pt>
                <c:pt idx="1">
                  <c:v>Květen</c:v>
                </c:pt>
                <c:pt idx="2">
                  <c:v>Červen</c:v>
                </c:pt>
              </c:strCache>
            </c:strRef>
          </c:cat>
          <c:val>
            <c:numRef>
              <c:f>('8.1'!$B$22,'8.1'!$D$22,'8.1'!$F$22)</c:f>
              <c:numCache>
                <c:formatCode>#,##0.0</c:formatCode>
                <c:ptCount val="3"/>
                <c:pt idx="0">
                  <c:v>0</c:v>
                </c:pt>
                <c:pt idx="1">
                  <c:v>0</c:v>
                </c:pt>
                <c:pt idx="2">
                  <c:v>0</c:v>
                </c:pt>
              </c:numCache>
            </c:numRef>
          </c:val>
        </c:ser>
        <c:ser>
          <c:idx val="14"/>
          <c:order val="14"/>
          <c:tx>
            <c:strRef>
              <c:f>'8.1'!$A$23</c:f>
              <c:strCache>
                <c:ptCount val="1"/>
                <c:pt idx="0">
                  <c:v>Topné oleje</c:v>
                </c:pt>
              </c:strCache>
            </c:strRef>
          </c:tx>
          <c:invertIfNegative val="0"/>
          <c:cat>
            <c:strRef>
              <c:f>'8.1'!$B$2:$D$2</c:f>
              <c:strCache>
                <c:ptCount val="3"/>
                <c:pt idx="0">
                  <c:v>Duben</c:v>
                </c:pt>
                <c:pt idx="1">
                  <c:v>Květen</c:v>
                </c:pt>
                <c:pt idx="2">
                  <c:v>Červen</c:v>
                </c:pt>
              </c:strCache>
            </c:strRef>
          </c:cat>
          <c:val>
            <c:numRef>
              <c:f>('8.1'!$B$23,'8.1'!$D$23,'8.1'!$F$23)</c:f>
              <c:numCache>
                <c:formatCode>#,##0.0</c:formatCode>
                <c:ptCount val="3"/>
                <c:pt idx="0">
                  <c:v>185.89</c:v>
                </c:pt>
                <c:pt idx="1">
                  <c:v>9.4700000000000006</c:v>
                </c:pt>
                <c:pt idx="2">
                  <c:v>0</c:v>
                </c:pt>
              </c:numCache>
            </c:numRef>
          </c:val>
        </c:ser>
        <c:ser>
          <c:idx val="15"/>
          <c:order val="15"/>
          <c:tx>
            <c:strRef>
              <c:f>'8.1'!$A$24</c:f>
              <c:strCache>
                <c:ptCount val="1"/>
                <c:pt idx="0">
                  <c:v>Zemní plyn</c:v>
                </c:pt>
              </c:strCache>
            </c:strRef>
          </c:tx>
          <c:invertIfNegative val="0"/>
          <c:cat>
            <c:strRef>
              <c:f>'8.1'!$B$2:$D$2</c:f>
              <c:strCache>
                <c:ptCount val="3"/>
                <c:pt idx="0">
                  <c:v>Duben</c:v>
                </c:pt>
                <c:pt idx="1">
                  <c:v>Květen</c:v>
                </c:pt>
                <c:pt idx="2">
                  <c:v>Červen</c:v>
                </c:pt>
              </c:strCache>
            </c:strRef>
          </c:cat>
          <c:val>
            <c:numRef>
              <c:f>('8.1'!$B$24,'8.1'!$D$24,'8.1'!$F$24)</c:f>
              <c:numCache>
                <c:formatCode>#,##0.0</c:formatCode>
                <c:ptCount val="3"/>
                <c:pt idx="0">
                  <c:v>213181.734</c:v>
                </c:pt>
                <c:pt idx="1">
                  <c:v>108032.13999999998</c:v>
                </c:pt>
                <c:pt idx="2">
                  <c:v>90141.164000000004</c:v>
                </c:pt>
              </c:numCache>
            </c:numRef>
          </c:val>
        </c:ser>
        <c:dLbls>
          <c:showLegendKey val="0"/>
          <c:showVal val="0"/>
          <c:showCatName val="0"/>
          <c:showSerName val="0"/>
          <c:showPercent val="0"/>
          <c:showBubbleSize val="0"/>
        </c:dLbls>
        <c:gapWidth val="150"/>
        <c:overlap val="100"/>
        <c:axId val="275733504"/>
        <c:axId val="275739392"/>
      </c:barChart>
      <c:catAx>
        <c:axId val="275733504"/>
        <c:scaling>
          <c:orientation val="minMax"/>
        </c:scaling>
        <c:delete val="0"/>
        <c:axPos val="b"/>
        <c:numFmt formatCode="General" sourceLinked="1"/>
        <c:majorTickMark val="none"/>
        <c:minorTickMark val="none"/>
        <c:tickLblPos val="nextTo"/>
        <c:txPr>
          <a:bodyPr/>
          <a:lstStyle/>
          <a:p>
            <a:pPr>
              <a:defRPr sz="900"/>
            </a:pPr>
            <a:endParaRPr lang="cs-CZ"/>
          </a:p>
        </c:txPr>
        <c:crossAx val="275739392"/>
        <c:crosses val="autoZero"/>
        <c:auto val="1"/>
        <c:lblAlgn val="ctr"/>
        <c:lblOffset val="100"/>
        <c:noMultiLvlLbl val="0"/>
      </c:catAx>
      <c:valAx>
        <c:axId val="275739392"/>
        <c:scaling>
          <c:orientation val="minMax"/>
          <c:max val="7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75733504"/>
        <c:crosses val="autoZero"/>
        <c:crossBetween val="between"/>
        <c:majorUnit val="10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'8.2'!$M$9:$M$24</c:f>
              <c:numCache>
                <c:formatCode>0.0%</c:formatCode>
                <c:ptCount val="16"/>
              </c:numCache>
            </c:numRef>
          </c:cat>
          <c:val>
            <c:numRef>
              <c:f>'8.2'!$M$9:$M$24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'8.2'!$M$26:$M$33</c:f>
              <c:numCache>
                <c:formatCode>#,##0.0</c:formatCode>
                <c:ptCount val="8"/>
              </c:numCache>
            </c:numRef>
          </c:cat>
          <c:val>
            <c:numRef>
              <c:f>'8.2'!$M$26:$M$33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'8.2'!$A$26</c:f>
              <c:strCache>
                <c:ptCount val="1"/>
                <c:pt idx="0">
                  <c:v>Průmysl</c:v>
                </c:pt>
              </c:strCache>
            </c:strRef>
          </c:tx>
          <c:invertIfNegative val="0"/>
          <c:cat>
            <c:strRef>
              <c:f>'8.2'!$B$2:$D$2</c:f>
              <c:strCache>
                <c:ptCount val="3"/>
                <c:pt idx="0">
                  <c:v>Duben</c:v>
                </c:pt>
                <c:pt idx="1">
                  <c:v>Květen</c:v>
                </c:pt>
                <c:pt idx="2">
                  <c:v>Červen</c:v>
                </c:pt>
              </c:strCache>
            </c:strRef>
          </c:cat>
          <c:val>
            <c:numRef>
              <c:f>('8.2'!$B$26,'8.2'!$D$26,'8.2'!$F$26)</c:f>
              <c:numCache>
                <c:formatCode>#,##0.0</c:formatCode>
                <c:ptCount val="3"/>
                <c:pt idx="0">
                  <c:v>76068.695000000007</c:v>
                </c:pt>
                <c:pt idx="1">
                  <c:v>61534.052000000003</c:v>
                </c:pt>
                <c:pt idx="2">
                  <c:v>57776.235000000008</c:v>
                </c:pt>
              </c:numCache>
            </c:numRef>
          </c:val>
        </c:ser>
        <c:ser>
          <c:idx val="1"/>
          <c:order val="1"/>
          <c:tx>
            <c:strRef>
              <c:f>'8.2'!$A$27</c:f>
              <c:strCache>
                <c:ptCount val="1"/>
                <c:pt idx="0">
                  <c:v>Energetika</c:v>
                </c:pt>
              </c:strCache>
            </c:strRef>
          </c:tx>
          <c:invertIfNegative val="0"/>
          <c:cat>
            <c:strRef>
              <c:f>'8.2'!$B$2:$D$2</c:f>
              <c:strCache>
                <c:ptCount val="3"/>
                <c:pt idx="0">
                  <c:v>Duben</c:v>
                </c:pt>
                <c:pt idx="1">
                  <c:v>Květen</c:v>
                </c:pt>
                <c:pt idx="2">
                  <c:v>Červen</c:v>
                </c:pt>
              </c:strCache>
            </c:strRef>
          </c:cat>
          <c:val>
            <c:numRef>
              <c:f>('8.2'!$B$27,'8.2'!$D$27,'8.2'!$F$27)</c:f>
              <c:numCache>
                <c:formatCode>#,##0.0</c:formatCode>
                <c:ptCount val="3"/>
                <c:pt idx="0">
                  <c:v>3916.4</c:v>
                </c:pt>
                <c:pt idx="1">
                  <c:v>2011.6</c:v>
                </c:pt>
                <c:pt idx="2">
                  <c:v>1668.72</c:v>
                </c:pt>
              </c:numCache>
            </c:numRef>
          </c:val>
        </c:ser>
        <c:ser>
          <c:idx val="2"/>
          <c:order val="2"/>
          <c:tx>
            <c:strRef>
              <c:f>'8.2'!$A$28</c:f>
              <c:strCache>
                <c:ptCount val="1"/>
                <c:pt idx="0">
                  <c:v>Doprava</c:v>
                </c:pt>
              </c:strCache>
            </c:strRef>
          </c:tx>
          <c:invertIfNegative val="0"/>
          <c:cat>
            <c:strRef>
              <c:f>'8.2'!$B$2:$D$2</c:f>
              <c:strCache>
                <c:ptCount val="3"/>
                <c:pt idx="0">
                  <c:v>Duben</c:v>
                </c:pt>
                <c:pt idx="1">
                  <c:v>Květen</c:v>
                </c:pt>
                <c:pt idx="2">
                  <c:v>Červen</c:v>
                </c:pt>
              </c:strCache>
            </c:strRef>
          </c:cat>
          <c:val>
            <c:numRef>
              <c:f>('8.2'!$B$28,'8.2'!$D$28,'8.2'!$F$28)</c:f>
              <c:numCache>
                <c:formatCode>#,##0.0</c:formatCode>
                <c:ptCount val="3"/>
                <c:pt idx="0">
                  <c:v>1853.873</c:v>
                </c:pt>
                <c:pt idx="1">
                  <c:v>213.96899999999999</c:v>
                </c:pt>
                <c:pt idx="2">
                  <c:v>134.58500000000001</c:v>
                </c:pt>
              </c:numCache>
            </c:numRef>
          </c:val>
        </c:ser>
        <c:ser>
          <c:idx val="3"/>
          <c:order val="3"/>
          <c:tx>
            <c:strRef>
              <c:f>'8.2'!$A$29</c:f>
              <c:strCache>
                <c:ptCount val="1"/>
                <c:pt idx="0">
                  <c:v>Stavebnictví</c:v>
                </c:pt>
              </c:strCache>
            </c:strRef>
          </c:tx>
          <c:invertIfNegative val="0"/>
          <c:cat>
            <c:strRef>
              <c:f>'8.2'!$B$2:$D$2</c:f>
              <c:strCache>
                <c:ptCount val="3"/>
                <c:pt idx="0">
                  <c:v>Duben</c:v>
                </c:pt>
                <c:pt idx="1">
                  <c:v>Květen</c:v>
                </c:pt>
                <c:pt idx="2">
                  <c:v>Červen</c:v>
                </c:pt>
              </c:strCache>
            </c:strRef>
          </c:cat>
          <c:val>
            <c:numRef>
              <c:f>('8.2'!$B$29,'8.2'!$D$29,'8.2'!$F$29)</c:f>
              <c:numCache>
                <c:formatCode>#,##0.0</c:formatCode>
                <c:ptCount val="3"/>
                <c:pt idx="0">
                  <c:v>428.339</c:v>
                </c:pt>
                <c:pt idx="1">
                  <c:v>155.28899999999999</c:v>
                </c:pt>
                <c:pt idx="2">
                  <c:v>151.87299999999999</c:v>
                </c:pt>
              </c:numCache>
            </c:numRef>
          </c:val>
        </c:ser>
        <c:ser>
          <c:idx val="4"/>
          <c:order val="4"/>
          <c:tx>
            <c:strRef>
              <c:f>'8.2'!$A$30</c:f>
              <c:strCache>
                <c:ptCount val="1"/>
                <c:pt idx="0">
                  <c:v>Zemědělství a lesnictví</c:v>
                </c:pt>
              </c:strCache>
            </c:strRef>
          </c:tx>
          <c:invertIfNegative val="0"/>
          <c:cat>
            <c:strRef>
              <c:f>'8.2'!$B$2:$D$2</c:f>
              <c:strCache>
                <c:ptCount val="3"/>
                <c:pt idx="0">
                  <c:v>Duben</c:v>
                </c:pt>
                <c:pt idx="1">
                  <c:v>Květen</c:v>
                </c:pt>
                <c:pt idx="2">
                  <c:v>Červen</c:v>
                </c:pt>
              </c:strCache>
            </c:strRef>
          </c:cat>
          <c:val>
            <c:numRef>
              <c:f>('8.2'!$B$30,'8.2'!$D$30,'8.2'!$F$30)</c:f>
              <c:numCache>
                <c:formatCode>#,##0.0</c:formatCode>
                <c:ptCount val="3"/>
                <c:pt idx="0">
                  <c:v>1356.761</c:v>
                </c:pt>
                <c:pt idx="1">
                  <c:v>844.33699999999999</c:v>
                </c:pt>
                <c:pt idx="2">
                  <c:v>621.14</c:v>
                </c:pt>
              </c:numCache>
            </c:numRef>
          </c:val>
        </c:ser>
        <c:ser>
          <c:idx val="5"/>
          <c:order val="5"/>
          <c:tx>
            <c:strRef>
              <c:f>'8.2'!$A$31</c:f>
              <c:strCache>
                <c:ptCount val="1"/>
                <c:pt idx="0">
                  <c:v>Domácnosti</c:v>
                </c:pt>
              </c:strCache>
            </c:strRef>
          </c:tx>
          <c:invertIfNegative val="0"/>
          <c:cat>
            <c:strRef>
              <c:f>'8.2'!$B$2:$D$2</c:f>
              <c:strCache>
                <c:ptCount val="3"/>
                <c:pt idx="0">
                  <c:v>Duben</c:v>
                </c:pt>
                <c:pt idx="1">
                  <c:v>Květen</c:v>
                </c:pt>
                <c:pt idx="2">
                  <c:v>Červen</c:v>
                </c:pt>
              </c:strCache>
            </c:strRef>
          </c:cat>
          <c:val>
            <c:numRef>
              <c:f>('8.2'!$B$31,'8.2'!$D$31,'8.2'!$F$31)</c:f>
              <c:numCache>
                <c:formatCode>#,##0.0</c:formatCode>
                <c:ptCount val="3"/>
                <c:pt idx="0">
                  <c:v>101011.674</c:v>
                </c:pt>
                <c:pt idx="1">
                  <c:v>57586.078999999998</c:v>
                </c:pt>
                <c:pt idx="2">
                  <c:v>46381.458000000006</c:v>
                </c:pt>
              </c:numCache>
            </c:numRef>
          </c:val>
        </c:ser>
        <c:ser>
          <c:idx val="6"/>
          <c:order val="6"/>
          <c:tx>
            <c:strRef>
              <c:f>'8.2'!$A$32</c:f>
              <c:strCache>
                <c:ptCount val="1"/>
                <c:pt idx="0">
                  <c:v>Obchod, služby, školství, zdravotnictví</c:v>
                </c:pt>
              </c:strCache>
            </c:strRef>
          </c:tx>
          <c:invertIfNegative val="0"/>
          <c:cat>
            <c:strRef>
              <c:f>'8.2'!$B$2:$D$2</c:f>
              <c:strCache>
                <c:ptCount val="3"/>
                <c:pt idx="0">
                  <c:v>Duben</c:v>
                </c:pt>
                <c:pt idx="1">
                  <c:v>Květen</c:v>
                </c:pt>
                <c:pt idx="2">
                  <c:v>Červen</c:v>
                </c:pt>
              </c:strCache>
            </c:strRef>
          </c:cat>
          <c:val>
            <c:numRef>
              <c:f>('8.2'!$B$32,'8.2'!$D$32,'8.2'!$F$32)</c:f>
              <c:numCache>
                <c:formatCode>#,##0.0</c:formatCode>
                <c:ptCount val="3"/>
                <c:pt idx="0">
                  <c:v>88205.857999999978</c:v>
                </c:pt>
                <c:pt idx="1">
                  <c:v>64235.416999999994</c:v>
                </c:pt>
                <c:pt idx="2">
                  <c:v>45056.902999999998</c:v>
                </c:pt>
              </c:numCache>
            </c:numRef>
          </c:val>
        </c:ser>
        <c:ser>
          <c:idx val="7"/>
          <c:order val="7"/>
          <c:tx>
            <c:strRef>
              <c:f>'8.2'!$A$33</c:f>
              <c:strCache>
                <c:ptCount val="1"/>
                <c:pt idx="0">
                  <c:v>Ostatní</c:v>
                </c:pt>
              </c:strCache>
            </c:strRef>
          </c:tx>
          <c:invertIfNegative val="0"/>
          <c:cat>
            <c:strRef>
              <c:f>'8.2'!$B$2:$D$2</c:f>
              <c:strCache>
                <c:ptCount val="3"/>
                <c:pt idx="0">
                  <c:v>Duben</c:v>
                </c:pt>
                <c:pt idx="1">
                  <c:v>Květen</c:v>
                </c:pt>
                <c:pt idx="2">
                  <c:v>Červen</c:v>
                </c:pt>
              </c:strCache>
            </c:strRef>
          </c:cat>
          <c:val>
            <c:numRef>
              <c:f>('8.2'!$B$33,'8.2'!$D$33,'8.2'!$F$33)</c:f>
              <c:numCache>
                <c:formatCode>#,##0.0</c:formatCode>
                <c:ptCount val="3"/>
                <c:pt idx="0">
                  <c:v>6272.8470000000007</c:v>
                </c:pt>
                <c:pt idx="1">
                  <c:v>3621.154</c:v>
                </c:pt>
                <c:pt idx="2">
                  <c:v>2516.1209999999996</c:v>
                </c:pt>
              </c:numCache>
            </c:numRef>
          </c:val>
        </c:ser>
        <c:dLbls>
          <c:showLegendKey val="0"/>
          <c:showVal val="0"/>
          <c:showCatName val="0"/>
          <c:showSerName val="0"/>
          <c:showPercent val="0"/>
          <c:showBubbleSize val="0"/>
        </c:dLbls>
        <c:gapWidth val="150"/>
        <c:overlap val="100"/>
        <c:axId val="268499200"/>
        <c:axId val="268505088"/>
      </c:barChart>
      <c:catAx>
        <c:axId val="268499200"/>
        <c:scaling>
          <c:orientation val="minMax"/>
        </c:scaling>
        <c:delete val="0"/>
        <c:axPos val="b"/>
        <c:numFmt formatCode="General" sourceLinked="1"/>
        <c:majorTickMark val="none"/>
        <c:minorTickMark val="none"/>
        <c:tickLblPos val="nextTo"/>
        <c:txPr>
          <a:bodyPr/>
          <a:lstStyle/>
          <a:p>
            <a:pPr>
              <a:defRPr sz="900"/>
            </a:pPr>
            <a:endParaRPr lang="cs-CZ"/>
          </a:p>
        </c:txPr>
        <c:crossAx val="268505088"/>
        <c:crosses val="autoZero"/>
        <c:auto val="1"/>
        <c:lblAlgn val="ctr"/>
        <c:lblOffset val="100"/>
        <c:noMultiLvlLbl val="0"/>
      </c:catAx>
      <c:valAx>
        <c:axId val="268505088"/>
        <c:scaling>
          <c:orientation val="minMax"/>
          <c:max val="3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68499200"/>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'8.2'!$G$38</c:f>
              <c:strCache>
                <c:ptCount val="1"/>
                <c:pt idx="0">
                  <c:v>dodávkách ČR</c:v>
                </c:pt>
              </c:strCache>
            </c:strRef>
          </c:tx>
          <c:invertIfNegative val="0"/>
          <c:val>
            <c:numRef>
              <c:f>'8.2'!$H$38</c:f>
              <c:numCache>
                <c:formatCode>0.0%</c:formatCode>
                <c:ptCount val="1"/>
                <c:pt idx="0">
                  <c:v>5.7347406133339926E-2</c:v>
                </c:pt>
              </c:numCache>
            </c:numRef>
          </c:val>
        </c:ser>
        <c:ser>
          <c:idx val="1"/>
          <c:order val="1"/>
          <c:tx>
            <c:strRef>
              <c:f>'8.2'!$G$37</c:f>
              <c:strCache>
                <c:ptCount val="1"/>
                <c:pt idx="0">
                  <c:v>výrobě</c:v>
                </c:pt>
              </c:strCache>
            </c:strRef>
          </c:tx>
          <c:invertIfNegative val="0"/>
          <c:val>
            <c:numRef>
              <c:f>'8.2'!$H$37</c:f>
              <c:numCache>
                <c:formatCode>0.0%</c:formatCode>
                <c:ptCount val="1"/>
                <c:pt idx="0">
                  <c:v>4.2738843250191366E-2</c:v>
                </c:pt>
              </c:numCache>
            </c:numRef>
          </c:val>
        </c:ser>
        <c:ser>
          <c:idx val="0"/>
          <c:order val="2"/>
          <c:tx>
            <c:strRef>
              <c:f>'8.2'!$G$36</c:f>
              <c:strCache>
                <c:ptCount val="1"/>
                <c:pt idx="0">
                  <c:v>instalovaném výkonu</c:v>
                </c:pt>
              </c:strCache>
            </c:strRef>
          </c:tx>
          <c:invertIfNegative val="0"/>
          <c:val>
            <c:numRef>
              <c:f>'8.2'!$H$36</c:f>
              <c:numCache>
                <c:formatCode>0.0%</c:formatCode>
                <c:ptCount val="1"/>
                <c:pt idx="0">
                  <c:v>0.13144945440416758</c:v>
                </c:pt>
              </c:numCache>
            </c:numRef>
          </c:val>
        </c:ser>
        <c:dLbls>
          <c:showLegendKey val="0"/>
          <c:showVal val="0"/>
          <c:showCatName val="0"/>
          <c:showSerName val="0"/>
          <c:showPercent val="0"/>
          <c:showBubbleSize val="0"/>
        </c:dLbls>
        <c:gapWidth val="150"/>
        <c:axId val="268526720"/>
        <c:axId val="268528256"/>
      </c:barChart>
      <c:catAx>
        <c:axId val="268526720"/>
        <c:scaling>
          <c:orientation val="minMax"/>
        </c:scaling>
        <c:delete val="1"/>
        <c:axPos val="l"/>
        <c:numFmt formatCode="0.0%" sourceLinked="1"/>
        <c:majorTickMark val="none"/>
        <c:minorTickMark val="none"/>
        <c:tickLblPos val="nextTo"/>
        <c:crossAx val="268528256"/>
        <c:crosses val="autoZero"/>
        <c:auto val="1"/>
        <c:lblAlgn val="ctr"/>
        <c:lblOffset val="100"/>
        <c:noMultiLvlLbl val="0"/>
      </c:catAx>
      <c:valAx>
        <c:axId val="2685282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6852672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'8.2'!$A$9</c:f>
              <c:strCache>
                <c:ptCount val="1"/>
                <c:pt idx="0">
                  <c:v>Biomasa</c:v>
                </c:pt>
              </c:strCache>
            </c:strRef>
          </c:tx>
          <c:invertIfNegative val="0"/>
          <c:cat>
            <c:strRef>
              <c:f>'8.2'!$B$2:$D$2</c:f>
              <c:strCache>
                <c:ptCount val="3"/>
                <c:pt idx="0">
                  <c:v>Duben</c:v>
                </c:pt>
                <c:pt idx="1">
                  <c:v>Květen</c:v>
                </c:pt>
                <c:pt idx="2">
                  <c:v>Červen</c:v>
                </c:pt>
              </c:strCache>
            </c:strRef>
          </c:cat>
          <c:val>
            <c:numRef>
              <c:f>('8.2'!$B$9,'8.2'!$D$9,'8.2'!$F$9)</c:f>
              <c:numCache>
                <c:formatCode>#,##0.0</c:formatCode>
                <c:ptCount val="3"/>
                <c:pt idx="0">
                  <c:v>69930.127999999997</c:v>
                </c:pt>
                <c:pt idx="1">
                  <c:v>63606.45</c:v>
                </c:pt>
                <c:pt idx="2">
                  <c:v>44008.305999999997</c:v>
                </c:pt>
              </c:numCache>
            </c:numRef>
          </c:val>
        </c:ser>
        <c:ser>
          <c:idx val="1"/>
          <c:order val="1"/>
          <c:tx>
            <c:strRef>
              <c:f>'8.2'!$A$10</c:f>
              <c:strCache>
                <c:ptCount val="1"/>
                <c:pt idx="0">
                  <c:v>Bioplyn</c:v>
                </c:pt>
              </c:strCache>
            </c:strRef>
          </c:tx>
          <c:invertIfNegative val="0"/>
          <c:cat>
            <c:strRef>
              <c:f>'8.2'!$B$2:$D$2</c:f>
              <c:strCache>
                <c:ptCount val="3"/>
                <c:pt idx="0">
                  <c:v>Duben</c:v>
                </c:pt>
                <c:pt idx="1">
                  <c:v>Květen</c:v>
                </c:pt>
                <c:pt idx="2">
                  <c:v>Červen</c:v>
                </c:pt>
              </c:strCache>
            </c:strRef>
          </c:cat>
          <c:val>
            <c:numRef>
              <c:f>('8.2'!$B$10,'8.2'!$D$10,'8.2'!$F$10)</c:f>
              <c:numCache>
                <c:formatCode>#,##0.0</c:formatCode>
                <c:ptCount val="3"/>
                <c:pt idx="0">
                  <c:v>5012.2730000000001</c:v>
                </c:pt>
                <c:pt idx="1">
                  <c:v>3837.81</c:v>
                </c:pt>
                <c:pt idx="2">
                  <c:v>3332.4409999999998</c:v>
                </c:pt>
              </c:numCache>
            </c:numRef>
          </c:val>
        </c:ser>
        <c:ser>
          <c:idx val="2"/>
          <c:order val="2"/>
          <c:tx>
            <c:strRef>
              <c:f>'8.2'!$A$11</c:f>
              <c:strCache>
                <c:ptCount val="1"/>
                <c:pt idx="0">
                  <c:v>Černé uhlí</c:v>
                </c:pt>
              </c:strCache>
            </c:strRef>
          </c:tx>
          <c:invertIfNegative val="0"/>
          <c:cat>
            <c:strRef>
              <c:f>'8.2'!$B$2:$D$2</c:f>
              <c:strCache>
                <c:ptCount val="3"/>
                <c:pt idx="0">
                  <c:v>Duben</c:v>
                </c:pt>
                <c:pt idx="1">
                  <c:v>Květen</c:v>
                </c:pt>
                <c:pt idx="2">
                  <c:v>Červen</c:v>
                </c:pt>
              </c:strCache>
            </c:strRef>
          </c:cat>
          <c:val>
            <c:numRef>
              <c:f>('8.2'!$B$11,'8.2'!$D$11,'8.2'!$F$11)</c:f>
              <c:numCache>
                <c:formatCode>#,##0.0</c:formatCode>
                <c:ptCount val="3"/>
                <c:pt idx="0">
                  <c:v>0</c:v>
                </c:pt>
                <c:pt idx="1">
                  <c:v>0</c:v>
                </c:pt>
                <c:pt idx="2">
                  <c:v>0</c:v>
                </c:pt>
              </c:numCache>
            </c:numRef>
          </c:val>
        </c:ser>
        <c:ser>
          <c:idx val="3"/>
          <c:order val="3"/>
          <c:tx>
            <c:strRef>
              <c:f>'8.2'!$A$12</c:f>
              <c:strCache>
                <c:ptCount val="1"/>
                <c:pt idx="0">
                  <c:v>Elektrická energie</c:v>
                </c:pt>
              </c:strCache>
            </c:strRef>
          </c:tx>
          <c:invertIfNegative val="0"/>
          <c:cat>
            <c:strRef>
              <c:f>'8.2'!$B$2:$D$2</c:f>
              <c:strCache>
                <c:ptCount val="3"/>
                <c:pt idx="0">
                  <c:v>Duben</c:v>
                </c:pt>
                <c:pt idx="1">
                  <c:v>Květen</c:v>
                </c:pt>
                <c:pt idx="2">
                  <c:v>Červen</c:v>
                </c:pt>
              </c:strCache>
            </c:strRef>
          </c:cat>
          <c:val>
            <c:numRef>
              <c:f>('8.2'!$B$12,'8.2'!$D$12,'8.2'!$F$12)</c:f>
              <c:numCache>
                <c:formatCode>#,##0.0</c:formatCode>
                <c:ptCount val="3"/>
                <c:pt idx="0">
                  <c:v>6</c:v>
                </c:pt>
                <c:pt idx="1">
                  <c:v>2.2000000000000002</c:v>
                </c:pt>
                <c:pt idx="2">
                  <c:v>0</c:v>
                </c:pt>
              </c:numCache>
            </c:numRef>
          </c:val>
        </c:ser>
        <c:ser>
          <c:idx val="4"/>
          <c:order val="4"/>
          <c:tx>
            <c:strRef>
              <c:f>'8.2'!$A$13</c:f>
              <c:strCache>
                <c:ptCount val="1"/>
                <c:pt idx="0">
                  <c:v>Energie prostředí (tepelné čerpadlo)</c:v>
                </c:pt>
              </c:strCache>
            </c:strRef>
          </c:tx>
          <c:invertIfNegative val="0"/>
          <c:cat>
            <c:strRef>
              <c:f>'8.2'!$B$2:$D$2</c:f>
              <c:strCache>
                <c:ptCount val="3"/>
                <c:pt idx="0">
                  <c:v>Duben</c:v>
                </c:pt>
                <c:pt idx="1">
                  <c:v>Květen</c:v>
                </c:pt>
                <c:pt idx="2">
                  <c:v>Červen</c:v>
                </c:pt>
              </c:strCache>
            </c:strRef>
          </c:cat>
          <c:val>
            <c:numRef>
              <c:f>('8.2'!$B$13,'8.2'!$D$13,'8.2'!$F$13)</c:f>
              <c:numCache>
                <c:formatCode>#,##0.0</c:formatCode>
                <c:ptCount val="3"/>
                <c:pt idx="0">
                  <c:v>0</c:v>
                </c:pt>
                <c:pt idx="1">
                  <c:v>0</c:v>
                </c:pt>
                <c:pt idx="2">
                  <c:v>0</c:v>
                </c:pt>
              </c:numCache>
            </c:numRef>
          </c:val>
        </c:ser>
        <c:ser>
          <c:idx val="5"/>
          <c:order val="5"/>
          <c:tx>
            <c:strRef>
              <c:f>'8.2'!$A$14</c:f>
              <c:strCache>
                <c:ptCount val="1"/>
                <c:pt idx="0">
                  <c:v>Energie Slunce (solární kolektor)</c:v>
                </c:pt>
              </c:strCache>
            </c:strRef>
          </c:tx>
          <c:invertIfNegative val="0"/>
          <c:cat>
            <c:strRef>
              <c:f>'8.2'!$B$2:$D$2</c:f>
              <c:strCache>
                <c:ptCount val="3"/>
                <c:pt idx="0">
                  <c:v>Duben</c:v>
                </c:pt>
                <c:pt idx="1">
                  <c:v>Květen</c:v>
                </c:pt>
                <c:pt idx="2">
                  <c:v>Červen</c:v>
                </c:pt>
              </c:strCache>
            </c:strRef>
          </c:cat>
          <c:val>
            <c:numRef>
              <c:f>('8.2'!$B$14,'8.2'!$D$14,'8.2'!$F$14)</c:f>
              <c:numCache>
                <c:formatCode>#,##0.0</c:formatCode>
                <c:ptCount val="3"/>
                <c:pt idx="0">
                  <c:v>0</c:v>
                </c:pt>
                <c:pt idx="1">
                  <c:v>0</c:v>
                </c:pt>
                <c:pt idx="2">
                  <c:v>0</c:v>
                </c:pt>
              </c:numCache>
            </c:numRef>
          </c:val>
        </c:ser>
        <c:ser>
          <c:idx val="6"/>
          <c:order val="6"/>
          <c:tx>
            <c:strRef>
              <c:f>'8.2'!$A$15</c:f>
              <c:strCache>
                <c:ptCount val="1"/>
                <c:pt idx="0">
                  <c:v>Hnědé uhlí</c:v>
                </c:pt>
              </c:strCache>
            </c:strRef>
          </c:tx>
          <c:invertIfNegative val="0"/>
          <c:cat>
            <c:strRef>
              <c:f>'8.2'!$B$2:$D$2</c:f>
              <c:strCache>
                <c:ptCount val="3"/>
                <c:pt idx="0">
                  <c:v>Duben</c:v>
                </c:pt>
                <c:pt idx="1">
                  <c:v>Květen</c:v>
                </c:pt>
                <c:pt idx="2">
                  <c:v>Červen</c:v>
                </c:pt>
              </c:strCache>
            </c:strRef>
          </c:cat>
          <c:val>
            <c:numRef>
              <c:f>('8.2'!$B$15,'8.2'!$D$15,'8.2'!$F$15)</c:f>
              <c:numCache>
                <c:formatCode>#,##0.0</c:formatCode>
                <c:ptCount val="3"/>
                <c:pt idx="0">
                  <c:v>200481.13</c:v>
                </c:pt>
                <c:pt idx="1">
                  <c:v>118327.113</c:v>
                </c:pt>
                <c:pt idx="2">
                  <c:v>95085.125</c:v>
                </c:pt>
              </c:numCache>
            </c:numRef>
          </c:val>
        </c:ser>
        <c:ser>
          <c:idx val="7"/>
          <c:order val="7"/>
          <c:tx>
            <c:strRef>
              <c:f>'8.2'!$A$16</c:f>
              <c:strCache>
                <c:ptCount val="1"/>
                <c:pt idx="0">
                  <c:v>Jaderné palivo</c:v>
                </c:pt>
              </c:strCache>
            </c:strRef>
          </c:tx>
          <c:invertIfNegative val="0"/>
          <c:cat>
            <c:strRef>
              <c:f>'8.2'!$B$2:$D$2</c:f>
              <c:strCache>
                <c:ptCount val="3"/>
                <c:pt idx="0">
                  <c:v>Duben</c:v>
                </c:pt>
                <c:pt idx="1">
                  <c:v>Květen</c:v>
                </c:pt>
                <c:pt idx="2">
                  <c:v>Červen</c:v>
                </c:pt>
              </c:strCache>
            </c:strRef>
          </c:cat>
          <c:val>
            <c:numRef>
              <c:f>('8.2'!$B$16,'8.2'!$D$16,'8.2'!$F$16)</c:f>
              <c:numCache>
                <c:formatCode>#,##0.0</c:formatCode>
                <c:ptCount val="3"/>
                <c:pt idx="0">
                  <c:v>14341.57</c:v>
                </c:pt>
                <c:pt idx="1">
                  <c:v>6812.32</c:v>
                </c:pt>
                <c:pt idx="2">
                  <c:v>6290.19</c:v>
                </c:pt>
              </c:numCache>
            </c:numRef>
          </c:val>
        </c:ser>
        <c:ser>
          <c:idx val="8"/>
          <c:order val="8"/>
          <c:tx>
            <c:strRef>
              <c:f>'8.2'!$A$17</c:f>
              <c:strCache>
                <c:ptCount val="1"/>
                <c:pt idx="0">
                  <c:v>Koks</c:v>
                </c:pt>
              </c:strCache>
            </c:strRef>
          </c:tx>
          <c:invertIfNegative val="0"/>
          <c:cat>
            <c:strRef>
              <c:f>'8.2'!$B$2:$D$2</c:f>
              <c:strCache>
                <c:ptCount val="3"/>
                <c:pt idx="0">
                  <c:v>Duben</c:v>
                </c:pt>
                <c:pt idx="1">
                  <c:v>Květen</c:v>
                </c:pt>
                <c:pt idx="2">
                  <c:v>Červen</c:v>
                </c:pt>
              </c:strCache>
            </c:strRef>
          </c:cat>
          <c:val>
            <c:numRef>
              <c:f>('8.2'!$B$17,'8.2'!$D$17,'8.2'!$F$17)</c:f>
              <c:numCache>
                <c:formatCode>#,##0.0</c:formatCode>
                <c:ptCount val="3"/>
                <c:pt idx="0">
                  <c:v>0</c:v>
                </c:pt>
                <c:pt idx="1">
                  <c:v>0</c:v>
                </c:pt>
                <c:pt idx="2">
                  <c:v>0</c:v>
                </c:pt>
              </c:numCache>
            </c:numRef>
          </c:val>
        </c:ser>
        <c:ser>
          <c:idx val="9"/>
          <c:order val="9"/>
          <c:tx>
            <c:strRef>
              <c:f>'8.2'!$A$18</c:f>
              <c:strCache>
                <c:ptCount val="1"/>
                <c:pt idx="0">
                  <c:v>Odpadní teplo</c:v>
                </c:pt>
              </c:strCache>
            </c:strRef>
          </c:tx>
          <c:invertIfNegative val="0"/>
          <c:cat>
            <c:strRef>
              <c:f>'8.2'!$B$2:$D$2</c:f>
              <c:strCache>
                <c:ptCount val="3"/>
                <c:pt idx="0">
                  <c:v>Duben</c:v>
                </c:pt>
                <c:pt idx="1">
                  <c:v>Květen</c:v>
                </c:pt>
                <c:pt idx="2">
                  <c:v>Červen</c:v>
                </c:pt>
              </c:strCache>
            </c:strRef>
          </c:cat>
          <c:val>
            <c:numRef>
              <c:f>('8.2'!$B$18,'8.2'!$D$18,'8.2'!$F$18)</c:f>
              <c:numCache>
                <c:formatCode>#,##0.0</c:formatCode>
                <c:ptCount val="3"/>
                <c:pt idx="0">
                  <c:v>0</c:v>
                </c:pt>
                <c:pt idx="1">
                  <c:v>0</c:v>
                </c:pt>
                <c:pt idx="2">
                  <c:v>0</c:v>
                </c:pt>
              </c:numCache>
            </c:numRef>
          </c:val>
        </c:ser>
        <c:ser>
          <c:idx val="10"/>
          <c:order val="10"/>
          <c:tx>
            <c:strRef>
              <c:f>'8.2'!$A$19</c:f>
              <c:strCache>
                <c:ptCount val="1"/>
                <c:pt idx="0">
                  <c:v>Ostatní kapalná paliva</c:v>
                </c:pt>
              </c:strCache>
            </c:strRef>
          </c:tx>
          <c:invertIfNegative val="0"/>
          <c:cat>
            <c:strRef>
              <c:f>'8.2'!$B$2:$D$2</c:f>
              <c:strCache>
                <c:ptCount val="3"/>
                <c:pt idx="0">
                  <c:v>Duben</c:v>
                </c:pt>
                <c:pt idx="1">
                  <c:v>Květen</c:v>
                </c:pt>
                <c:pt idx="2">
                  <c:v>Červen</c:v>
                </c:pt>
              </c:strCache>
            </c:strRef>
          </c:cat>
          <c:val>
            <c:numRef>
              <c:f>('8.2'!$B$19,'8.2'!$D$19,'8.2'!$F$19)</c:f>
              <c:numCache>
                <c:formatCode>#,##0.0</c:formatCode>
                <c:ptCount val="3"/>
                <c:pt idx="0">
                  <c:v>0</c:v>
                </c:pt>
                <c:pt idx="1">
                  <c:v>0</c:v>
                </c:pt>
                <c:pt idx="2">
                  <c:v>8798</c:v>
                </c:pt>
              </c:numCache>
            </c:numRef>
          </c:val>
        </c:ser>
        <c:ser>
          <c:idx val="11"/>
          <c:order val="11"/>
          <c:tx>
            <c:strRef>
              <c:f>'8.2'!$A$20</c:f>
              <c:strCache>
                <c:ptCount val="1"/>
                <c:pt idx="0">
                  <c:v>Ostatní pevná paliva</c:v>
                </c:pt>
              </c:strCache>
            </c:strRef>
          </c:tx>
          <c:invertIfNegative val="0"/>
          <c:cat>
            <c:strRef>
              <c:f>'8.2'!$B$2:$D$2</c:f>
              <c:strCache>
                <c:ptCount val="3"/>
                <c:pt idx="0">
                  <c:v>Duben</c:v>
                </c:pt>
                <c:pt idx="1">
                  <c:v>Květen</c:v>
                </c:pt>
                <c:pt idx="2">
                  <c:v>Červen</c:v>
                </c:pt>
              </c:strCache>
            </c:strRef>
          </c:cat>
          <c:val>
            <c:numRef>
              <c:f>('8.2'!$B$20,'8.2'!$D$20,'8.2'!$F$20)</c:f>
              <c:numCache>
                <c:formatCode>#,##0.0</c:formatCode>
                <c:ptCount val="3"/>
                <c:pt idx="0">
                  <c:v>800</c:v>
                </c:pt>
                <c:pt idx="1">
                  <c:v>850</c:v>
                </c:pt>
                <c:pt idx="2">
                  <c:v>762</c:v>
                </c:pt>
              </c:numCache>
            </c:numRef>
          </c:val>
        </c:ser>
        <c:ser>
          <c:idx val="12"/>
          <c:order val="12"/>
          <c:tx>
            <c:strRef>
              <c:f>'8.2'!$A$21</c:f>
              <c:strCache>
                <c:ptCount val="1"/>
                <c:pt idx="0">
                  <c:v>Ostatní plyny</c:v>
                </c:pt>
              </c:strCache>
            </c:strRef>
          </c:tx>
          <c:invertIfNegative val="0"/>
          <c:cat>
            <c:strRef>
              <c:f>'8.2'!$B$2:$D$2</c:f>
              <c:strCache>
                <c:ptCount val="3"/>
                <c:pt idx="0">
                  <c:v>Duben</c:v>
                </c:pt>
                <c:pt idx="1">
                  <c:v>Květen</c:v>
                </c:pt>
                <c:pt idx="2">
                  <c:v>Červen</c:v>
                </c:pt>
              </c:strCache>
            </c:strRef>
          </c:cat>
          <c:val>
            <c:numRef>
              <c:f>('8.2'!$B$21,'8.2'!$D$21,'8.2'!$F$21)</c:f>
              <c:numCache>
                <c:formatCode>#,##0.0</c:formatCode>
                <c:ptCount val="3"/>
                <c:pt idx="0">
                  <c:v>40.366</c:v>
                </c:pt>
                <c:pt idx="1">
                  <c:v>31.533999999999999</c:v>
                </c:pt>
                <c:pt idx="2">
                  <c:v>28.381</c:v>
                </c:pt>
              </c:numCache>
            </c:numRef>
          </c:val>
        </c:ser>
        <c:ser>
          <c:idx val="13"/>
          <c:order val="13"/>
          <c:tx>
            <c:strRef>
              <c:f>'8.2'!$A$22</c:f>
              <c:strCache>
                <c:ptCount val="1"/>
                <c:pt idx="0">
                  <c:v>Ostatní</c:v>
                </c:pt>
              </c:strCache>
            </c:strRef>
          </c:tx>
          <c:invertIfNegative val="0"/>
          <c:cat>
            <c:strRef>
              <c:f>'8.2'!$B$2:$D$2</c:f>
              <c:strCache>
                <c:ptCount val="3"/>
                <c:pt idx="0">
                  <c:v>Duben</c:v>
                </c:pt>
                <c:pt idx="1">
                  <c:v>Květen</c:v>
                </c:pt>
                <c:pt idx="2">
                  <c:v>Červen</c:v>
                </c:pt>
              </c:strCache>
            </c:strRef>
          </c:cat>
          <c:val>
            <c:numRef>
              <c:f>('8.2'!$B$22,'8.2'!$D$22,'8.2'!$F$22)</c:f>
              <c:numCache>
                <c:formatCode>#,##0.0</c:formatCode>
                <c:ptCount val="3"/>
                <c:pt idx="0">
                  <c:v>0</c:v>
                </c:pt>
                <c:pt idx="1">
                  <c:v>0</c:v>
                </c:pt>
                <c:pt idx="2">
                  <c:v>0</c:v>
                </c:pt>
              </c:numCache>
            </c:numRef>
          </c:val>
        </c:ser>
        <c:ser>
          <c:idx val="14"/>
          <c:order val="14"/>
          <c:tx>
            <c:strRef>
              <c:f>'8.2'!$A$23</c:f>
              <c:strCache>
                <c:ptCount val="1"/>
                <c:pt idx="0">
                  <c:v>Topné oleje</c:v>
                </c:pt>
              </c:strCache>
            </c:strRef>
          </c:tx>
          <c:invertIfNegative val="0"/>
          <c:cat>
            <c:strRef>
              <c:f>'8.2'!$B$2:$D$2</c:f>
              <c:strCache>
                <c:ptCount val="3"/>
                <c:pt idx="0">
                  <c:v>Duben</c:v>
                </c:pt>
                <c:pt idx="1">
                  <c:v>Květen</c:v>
                </c:pt>
                <c:pt idx="2">
                  <c:v>Červen</c:v>
                </c:pt>
              </c:strCache>
            </c:strRef>
          </c:cat>
          <c:val>
            <c:numRef>
              <c:f>('8.2'!$B$23,'8.2'!$D$23,'8.2'!$F$23)</c:f>
              <c:numCache>
                <c:formatCode>#,##0.0</c:formatCode>
                <c:ptCount val="3"/>
                <c:pt idx="0">
                  <c:v>103.905</c:v>
                </c:pt>
                <c:pt idx="1">
                  <c:v>142.70599999999999</c:v>
                </c:pt>
                <c:pt idx="2">
                  <c:v>119.9</c:v>
                </c:pt>
              </c:numCache>
            </c:numRef>
          </c:val>
        </c:ser>
        <c:ser>
          <c:idx val="15"/>
          <c:order val="15"/>
          <c:tx>
            <c:strRef>
              <c:f>'8.2'!$A$24</c:f>
              <c:strCache>
                <c:ptCount val="1"/>
                <c:pt idx="0">
                  <c:v>Zemní plyn</c:v>
                </c:pt>
              </c:strCache>
            </c:strRef>
          </c:tx>
          <c:invertIfNegative val="0"/>
          <c:cat>
            <c:strRef>
              <c:f>'8.2'!$B$2:$D$2</c:f>
              <c:strCache>
                <c:ptCount val="3"/>
                <c:pt idx="0">
                  <c:v>Duben</c:v>
                </c:pt>
                <c:pt idx="1">
                  <c:v>Květen</c:v>
                </c:pt>
                <c:pt idx="2">
                  <c:v>Červen</c:v>
                </c:pt>
              </c:strCache>
            </c:strRef>
          </c:cat>
          <c:val>
            <c:numRef>
              <c:f>('8.2'!$B$24,'8.2'!$D$24,'8.2'!$F$24)</c:f>
              <c:numCache>
                <c:formatCode>#,##0.0</c:formatCode>
                <c:ptCount val="3"/>
                <c:pt idx="0">
                  <c:v>27630.088</c:v>
                </c:pt>
                <c:pt idx="1">
                  <c:v>17185.140000000003</c:v>
                </c:pt>
                <c:pt idx="2">
                  <c:v>13797.591</c:v>
                </c:pt>
              </c:numCache>
            </c:numRef>
          </c:val>
        </c:ser>
        <c:dLbls>
          <c:showLegendKey val="0"/>
          <c:showVal val="0"/>
          <c:showCatName val="0"/>
          <c:showSerName val="0"/>
          <c:showPercent val="0"/>
          <c:showBubbleSize val="0"/>
        </c:dLbls>
        <c:gapWidth val="150"/>
        <c:overlap val="100"/>
        <c:axId val="276150912"/>
        <c:axId val="276164992"/>
      </c:barChart>
      <c:catAx>
        <c:axId val="276150912"/>
        <c:scaling>
          <c:orientation val="minMax"/>
        </c:scaling>
        <c:delete val="0"/>
        <c:axPos val="b"/>
        <c:numFmt formatCode="General" sourceLinked="1"/>
        <c:majorTickMark val="none"/>
        <c:minorTickMark val="none"/>
        <c:tickLblPos val="nextTo"/>
        <c:txPr>
          <a:bodyPr/>
          <a:lstStyle/>
          <a:p>
            <a:pPr>
              <a:defRPr sz="900"/>
            </a:pPr>
            <a:endParaRPr lang="cs-CZ"/>
          </a:p>
        </c:txPr>
        <c:crossAx val="276164992"/>
        <c:crosses val="autoZero"/>
        <c:auto val="1"/>
        <c:lblAlgn val="ctr"/>
        <c:lblOffset val="100"/>
        <c:noMultiLvlLbl val="0"/>
      </c:catAx>
      <c:valAx>
        <c:axId val="2761649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6150912"/>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'14.2'!$J$19:$J$26</c:f>
              <c:numCache>
                <c:formatCode>General</c:formatCode>
                <c:ptCount val="8"/>
              </c:numCache>
            </c:numRef>
          </c:cat>
          <c:val>
            <c:numRef>
              <c:f>'14.2'!$K$19:$K$26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ser>
        <c:dLbls>
          <c:showLegendKey val="0"/>
          <c:showVal val="0"/>
          <c:showCatName val="0"/>
          <c:showSerName val="0"/>
          <c:showPercent val="0"/>
          <c:showBubbleSize val="0"/>
        </c:dLbls>
        <c:gapWidth val="150"/>
        <c:axId val="275918848"/>
        <c:axId val="275920384"/>
      </c:barChart>
      <c:catAx>
        <c:axId val="275918848"/>
        <c:scaling>
          <c:orientation val="maxMin"/>
        </c:scaling>
        <c:delete val="0"/>
        <c:axPos val="l"/>
        <c:numFmt formatCode="0.0" sourceLinked="1"/>
        <c:majorTickMark val="none"/>
        <c:minorTickMark val="none"/>
        <c:tickLblPos val="nextTo"/>
        <c:txPr>
          <a:bodyPr/>
          <a:lstStyle/>
          <a:p>
            <a:pPr>
              <a:defRPr sz="900"/>
            </a:pPr>
            <a:endParaRPr lang="cs-CZ"/>
          </a:p>
        </c:txPr>
        <c:crossAx val="275920384"/>
        <c:crosses val="autoZero"/>
        <c:auto val="1"/>
        <c:lblAlgn val="ctr"/>
        <c:lblOffset val="100"/>
        <c:noMultiLvlLbl val="0"/>
      </c:catAx>
      <c:valAx>
        <c:axId val="275920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591884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ser>
        <c:dLbls>
          <c:showLegendKey val="0"/>
          <c:showVal val="0"/>
          <c:showCatName val="0"/>
          <c:showSerName val="0"/>
          <c:showPercent val="0"/>
          <c:showBubbleSize val="0"/>
        </c:dLbls>
        <c:gapWidth val="150"/>
        <c:axId val="275944576"/>
        <c:axId val="275946112"/>
      </c:barChart>
      <c:catAx>
        <c:axId val="275944576"/>
        <c:scaling>
          <c:orientation val="minMax"/>
        </c:scaling>
        <c:delete val="0"/>
        <c:axPos val="l"/>
        <c:numFmt formatCode="General" sourceLinked="1"/>
        <c:majorTickMark val="none"/>
        <c:minorTickMark val="none"/>
        <c:tickLblPos val="nextTo"/>
        <c:txPr>
          <a:bodyPr/>
          <a:lstStyle/>
          <a:p>
            <a:pPr>
              <a:defRPr sz="900"/>
            </a:pPr>
            <a:endParaRPr lang="cs-CZ"/>
          </a:p>
        </c:txPr>
        <c:crossAx val="275946112"/>
        <c:crosses val="autoZero"/>
        <c:auto val="1"/>
        <c:lblAlgn val="ctr"/>
        <c:lblOffset val="100"/>
        <c:noMultiLvlLbl val="0"/>
      </c:catAx>
      <c:valAx>
        <c:axId val="2759461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59445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Lbls>
            <c:dLbl>
              <c:idx val="1"/>
              <c:layout>
                <c:manualLayout>
                  <c:x val="9.6212121212121207E-3"/>
                  <c:y val="-1.0914626321144733E-2"/>
                </c:manualLayout>
              </c:layout>
              <c:showLegendKey val="0"/>
              <c:showVal val="0"/>
              <c:showCatName val="0"/>
              <c:showSerName val="0"/>
              <c:showPercent val="1"/>
              <c:showBubbleSize val="0"/>
            </c:dLbl>
            <c:dLbl>
              <c:idx val="3"/>
              <c:delete val="1"/>
            </c:dLbl>
            <c:dLbl>
              <c:idx val="4"/>
              <c:delete val="1"/>
            </c:dLbl>
            <c:dLbl>
              <c:idx val="5"/>
              <c:delete val="1"/>
            </c:dLbl>
            <c:dLbl>
              <c:idx val="7"/>
              <c:layout>
                <c:manualLayout>
                  <c:x val="-0.11224747474747475"/>
                  <c:y val="6.548432042973297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10"/>
              <c:layout>
                <c:manualLayout>
                  <c:x val="-0.12186868686868686"/>
                  <c:y val="4.0018195818170149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1545454545454545"/>
                  <c:y val="-6.9122624689479426E-2"/>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'4.1'!$A$24:$A$39</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'4.1'!$B$24:$B$39</c:f>
              <c:numCache>
                <c:formatCode>#,##0.0</c:formatCode>
                <c:ptCount val="16"/>
                <c:pt idx="0">
                  <c:v>3934.5452679999989</c:v>
                </c:pt>
                <c:pt idx="1">
                  <c:v>921.47157500000003</c:v>
                </c:pt>
                <c:pt idx="2">
                  <c:v>2013.659222</c:v>
                </c:pt>
                <c:pt idx="3">
                  <c:v>3.1804009999999998</c:v>
                </c:pt>
                <c:pt idx="4">
                  <c:v>2.6065499999999999</c:v>
                </c:pt>
                <c:pt idx="5">
                  <c:v>0.58357999999999999</c:v>
                </c:pt>
                <c:pt idx="6">
                  <c:v>11572.455705999999</c:v>
                </c:pt>
                <c:pt idx="7">
                  <c:v>99.513999999999982</c:v>
                </c:pt>
                <c:pt idx="8">
                  <c:v>2.3257999999999997E-2</c:v>
                </c:pt>
                <c:pt idx="9">
                  <c:v>1517.735631</c:v>
                </c:pt>
                <c:pt idx="10">
                  <c:v>113.983969</c:v>
                </c:pt>
                <c:pt idx="11">
                  <c:v>1101.9036974814953</c:v>
                </c:pt>
                <c:pt idx="12">
                  <c:v>2613.0130810000001</c:v>
                </c:pt>
                <c:pt idx="13">
                  <c:v>0</c:v>
                </c:pt>
                <c:pt idx="14">
                  <c:v>18.956004999999998</c:v>
                </c:pt>
                <c:pt idx="15">
                  <c:v>4470.2057495185045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ser>
        <c:dLbls>
          <c:showLegendKey val="0"/>
          <c:showVal val="0"/>
          <c:showCatName val="0"/>
          <c:showSerName val="0"/>
          <c:showPercent val="0"/>
          <c:showBubbleSize val="0"/>
        </c:dLbls>
        <c:gapWidth val="150"/>
        <c:overlap val="100"/>
        <c:axId val="276004864"/>
        <c:axId val="276006400"/>
      </c:barChart>
      <c:catAx>
        <c:axId val="276004864"/>
        <c:scaling>
          <c:orientation val="minMax"/>
        </c:scaling>
        <c:delete val="0"/>
        <c:axPos val="b"/>
        <c:numFmt formatCode="General" sourceLinked="1"/>
        <c:majorTickMark val="none"/>
        <c:minorTickMark val="none"/>
        <c:tickLblPos val="nextTo"/>
        <c:txPr>
          <a:bodyPr/>
          <a:lstStyle/>
          <a:p>
            <a:pPr>
              <a:defRPr sz="900"/>
            </a:pPr>
            <a:endParaRPr lang="cs-CZ"/>
          </a:p>
        </c:txPr>
        <c:crossAx val="276006400"/>
        <c:crosses val="autoZero"/>
        <c:auto val="1"/>
        <c:lblAlgn val="ctr"/>
        <c:lblOffset val="100"/>
        <c:noMultiLvlLbl val="0"/>
      </c:catAx>
      <c:valAx>
        <c:axId val="276006400"/>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7600486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ser>
        <c:dLbls>
          <c:showLegendKey val="0"/>
          <c:showVal val="0"/>
          <c:showCatName val="0"/>
          <c:showSerName val="0"/>
          <c:showPercent val="0"/>
          <c:showBubbleSize val="0"/>
        </c:dLbls>
        <c:gapWidth val="150"/>
        <c:axId val="276240256"/>
        <c:axId val="276241792"/>
      </c:barChart>
      <c:catAx>
        <c:axId val="276240256"/>
        <c:scaling>
          <c:orientation val="minMax"/>
        </c:scaling>
        <c:delete val="0"/>
        <c:axPos val="l"/>
        <c:numFmt formatCode="General" sourceLinked="1"/>
        <c:majorTickMark val="none"/>
        <c:minorTickMark val="none"/>
        <c:tickLblPos val="nextTo"/>
        <c:txPr>
          <a:bodyPr/>
          <a:lstStyle/>
          <a:p>
            <a:pPr>
              <a:defRPr sz="900"/>
            </a:pPr>
            <a:endParaRPr lang="cs-CZ"/>
          </a:p>
        </c:txPr>
        <c:crossAx val="276241792"/>
        <c:crosses val="autoZero"/>
        <c:auto val="1"/>
        <c:lblAlgn val="ctr"/>
        <c:lblOffset val="100"/>
        <c:noMultiLvlLbl val="0"/>
      </c:catAx>
      <c:valAx>
        <c:axId val="276241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62402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'14.3'!$J$19:$J$26</c:f>
              <c:numCache>
                <c:formatCode>General</c:formatCode>
                <c:ptCount val="8"/>
              </c:numCache>
            </c:numRef>
          </c:cat>
          <c:val>
            <c:numRef>
              <c:f>'14.3'!$K$19:$K$26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ser>
        <c:dLbls>
          <c:showLegendKey val="0"/>
          <c:showVal val="0"/>
          <c:showCatName val="0"/>
          <c:showSerName val="0"/>
          <c:showPercent val="0"/>
          <c:showBubbleSize val="0"/>
        </c:dLbls>
        <c:gapWidth val="150"/>
        <c:axId val="276286464"/>
        <c:axId val="276300544"/>
      </c:barChart>
      <c:catAx>
        <c:axId val="276286464"/>
        <c:scaling>
          <c:orientation val="maxMin"/>
        </c:scaling>
        <c:delete val="0"/>
        <c:axPos val="l"/>
        <c:numFmt formatCode="0.0" sourceLinked="1"/>
        <c:majorTickMark val="none"/>
        <c:minorTickMark val="none"/>
        <c:tickLblPos val="nextTo"/>
        <c:txPr>
          <a:bodyPr/>
          <a:lstStyle/>
          <a:p>
            <a:pPr>
              <a:defRPr sz="900"/>
            </a:pPr>
            <a:endParaRPr lang="cs-CZ"/>
          </a:p>
        </c:txPr>
        <c:crossAx val="276300544"/>
        <c:crosses val="autoZero"/>
        <c:auto val="1"/>
        <c:lblAlgn val="ctr"/>
        <c:lblOffset val="100"/>
        <c:noMultiLvlLbl val="0"/>
      </c:catAx>
      <c:valAx>
        <c:axId val="276300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62864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ser>
        <c:dLbls>
          <c:showLegendKey val="0"/>
          <c:showVal val="0"/>
          <c:showCatName val="0"/>
          <c:showSerName val="0"/>
          <c:showPercent val="0"/>
          <c:showBubbleSize val="0"/>
        </c:dLbls>
        <c:gapWidth val="150"/>
        <c:axId val="276341120"/>
        <c:axId val="276342656"/>
      </c:barChart>
      <c:catAx>
        <c:axId val="276341120"/>
        <c:scaling>
          <c:orientation val="minMax"/>
        </c:scaling>
        <c:delete val="0"/>
        <c:axPos val="l"/>
        <c:numFmt formatCode="General" sourceLinked="1"/>
        <c:majorTickMark val="none"/>
        <c:minorTickMark val="none"/>
        <c:tickLblPos val="nextTo"/>
        <c:txPr>
          <a:bodyPr/>
          <a:lstStyle/>
          <a:p>
            <a:pPr>
              <a:defRPr sz="900"/>
            </a:pPr>
            <a:endParaRPr lang="cs-CZ"/>
          </a:p>
        </c:txPr>
        <c:crossAx val="276342656"/>
        <c:crosses val="autoZero"/>
        <c:auto val="1"/>
        <c:lblAlgn val="ctr"/>
        <c:lblOffset val="100"/>
        <c:noMultiLvlLbl val="0"/>
      </c:catAx>
      <c:valAx>
        <c:axId val="2763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63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ser>
        <c:dLbls>
          <c:showLegendKey val="0"/>
          <c:showVal val="0"/>
          <c:showCatName val="0"/>
          <c:showSerName val="0"/>
          <c:showPercent val="0"/>
          <c:showBubbleSize val="0"/>
        </c:dLbls>
        <c:gapWidth val="150"/>
        <c:overlap val="100"/>
        <c:axId val="276646912"/>
        <c:axId val="276656896"/>
      </c:barChart>
      <c:catAx>
        <c:axId val="276646912"/>
        <c:scaling>
          <c:orientation val="minMax"/>
        </c:scaling>
        <c:delete val="0"/>
        <c:axPos val="b"/>
        <c:numFmt formatCode="General" sourceLinked="1"/>
        <c:majorTickMark val="none"/>
        <c:minorTickMark val="none"/>
        <c:tickLblPos val="nextTo"/>
        <c:txPr>
          <a:bodyPr/>
          <a:lstStyle/>
          <a:p>
            <a:pPr>
              <a:defRPr sz="900"/>
            </a:pPr>
            <a:endParaRPr lang="cs-CZ"/>
          </a:p>
        </c:txPr>
        <c:crossAx val="276656896"/>
        <c:crosses val="autoZero"/>
        <c:auto val="1"/>
        <c:lblAlgn val="ctr"/>
        <c:lblOffset val="100"/>
        <c:noMultiLvlLbl val="0"/>
      </c:catAx>
      <c:valAx>
        <c:axId val="2766568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664691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ser>
        <c:dLbls>
          <c:showLegendKey val="0"/>
          <c:showVal val="0"/>
          <c:showCatName val="0"/>
          <c:showSerName val="0"/>
          <c:showPercent val="0"/>
          <c:showBubbleSize val="0"/>
        </c:dLbls>
        <c:gapWidth val="150"/>
        <c:axId val="276685952"/>
        <c:axId val="276687488"/>
      </c:barChart>
      <c:catAx>
        <c:axId val="276685952"/>
        <c:scaling>
          <c:orientation val="minMax"/>
        </c:scaling>
        <c:delete val="0"/>
        <c:axPos val="l"/>
        <c:numFmt formatCode="General" sourceLinked="1"/>
        <c:majorTickMark val="none"/>
        <c:minorTickMark val="none"/>
        <c:tickLblPos val="nextTo"/>
        <c:txPr>
          <a:bodyPr/>
          <a:lstStyle/>
          <a:p>
            <a:pPr>
              <a:defRPr sz="900"/>
            </a:pPr>
            <a:endParaRPr lang="cs-CZ"/>
          </a:p>
        </c:txPr>
        <c:crossAx val="276687488"/>
        <c:crosses val="autoZero"/>
        <c:auto val="1"/>
        <c:lblAlgn val="ctr"/>
        <c:lblOffset val="100"/>
        <c:noMultiLvlLbl val="0"/>
      </c:catAx>
      <c:valAx>
        <c:axId val="27668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668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'14.4'!$J$19:$J$26</c:f>
              <c:numCache>
                <c:formatCode>General</c:formatCode>
                <c:ptCount val="8"/>
              </c:numCache>
            </c:numRef>
          </c:cat>
          <c:val>
            <c:numRef>
              <c:f>'14.4'!$K$19:$K$26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ser>
        <c:dLbls>
          <c:showLegendKey val="0"/>
          <c:showVal val="0"/>
          <c:showCatName val="0"/>
          <c:showSerName val="0"/>
          <c:showPercent val="0"/>
          <c:showBubbleSize val="0"/>
        </c:dLbls>
        <c:gapWidth val="150"/>
        <c:axId val="277383040"/>
        <c:axId val="277384576"/>
      </c:barChart>
      <c:catAx>
        <c:axId val="277383040"/>
        <c:scaling>
          <c:orientation val="maxMin"/>
        </c:scaling>
        <c:delete val="0"/>
        <c:axPos val="l"/>
        <c:numFmt formatCode="0.0" sourceLinked="1"/>
        <c:majorTickMark val="none"/>
        <c:minorTickMark val="none"/>
        <c:tickLblPos val="nextTo"/>
        <c:txPr>
          <a:bodyPr/>
          <a:lstStyle/>
          <a:p>
            <a:pPr>
              <a:defRPr sz="900"/>
            </a:pPr>
            <a:endParaRPr lang="cs-CZ"/>
          </a:p>
        </c:txPr>
        <c:crossAx val="277384576"/>
        <c:crosses val="autoZero"/>
        <c:auto val="1"/>
        <c:lblAlgn val="ctr"/>
        <c:lblOffset val="100"/>
        <c:noMultiLvlLbl val="0"/>
      </c:catAx>
      <c:valAx>
        <c:axId val="27738457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738304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ser>
        <c:dLbls>
          <c:showLegendKey val="0"/>
          <c:showVal val="0"/>
          <c:showCatName val="0"/>
          <c:showSerName val="0"/>
          <c:showPercent val="0"/>
          <c:showBubbleSize val="0"/>
        </c:dLbls>
        <c:gapWidth val="150"/>
        <c:axId val="277408768"/>
        <c:axId val="277410560"/>
      </c:barChart>
      <c:catAx>
        <c:axId val="277408768"/>
        <c:scaling>
          <c:orientation val="minMax"/>
        </c:scaling>
        <c:delete val="0"/>
        <c:axPos val="l"/>
        <c:numFmt formatCode="General" sourceLinked="1"/>
        <c:majorTickMark val="none"/>
        <c:minorTickMark val="none"/>
        <c:tickLblPos val="nextTo"/>
        <c:txPr>
          <a:bodyPr/>
          <a:lstStyle/>
          <a:p>
            <a:pPr>
              <a:defRPr sz="900"/>
            </a:pPr>
            <a:endParaRPr lang="cs-CZ"/>
          </a:p>
        </c:txPr>
        <c:crossAx val="277410560"/>
        <c:crosses val="autoZero"/>
        <c:auto val="1"/>
        <c:lblAlgn val="ctr"/>
        <c:lblOffset val="100"/>
        <c:noMultiLvlLbl val="0"/>
      </c:catAx>
      <c:valAx>
        <c:axId val="2774105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74087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910.27602999999999</c:v>
                </c:pt>
                <c:pt idx="1">
                  <c:v>1213.0923900000003</c:v>
                </c:pt>
                <c:pt idx="2">
                  <c:v>1050.0945750000001</c:v>
                </c:pt>
                <c:pt idx="3">
                  <c:v>3676.3784349999996</c:v>
                </c:pt>
                <c:pt idx="4">
                  <c:v>593.71221199999991</c:v>
                </c:pt>
                <c:pt idx="5">
                  <c:v>697.47379300000011</c:v>
                </c:pt>
                <c:pt idx="6">
                  <c:v>396.07109600000001</c:v>
                </c:pt>
                <c:pt idx="7">
                  <c:v>5792.0996560000003</c:v>
                </c:pt>
                <c:pt idx="8">
                  <c:v>1039.5025190000001</c:v>
                </c:pt>
                <c:pt idx="9">
                  <c:v>876.99029300000018</c:v>
                </c:pt>
                <c:pt idx="10">
                  <c:v>833.1455719999999</c:v>
                </c:pt>
                <c:pt idx="11">
                  <c:v>4346.9588530000001</c:v>
                </c:pt>
                <c:pt idx="12">
                  <c:v>5469.2322780000004</c:v>
                </c:pt>
                <c:pt idx="13">
                  <c:v>1488.8099909999996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ser>
        <c:dLbls>
          <c:showLegendKey val="0"/>
          <c:showVal val="0"/>
          <c:showCatName val="0"/>
          <c:showSerName val="0"/>
          <c:showPercent val="0"/>
          <c:showBubbleSize val="0"/>
        </c:dLbls>
        <c:gapWidth val="150"/>
        <c:overlap val="100"/>
        <c:axId val="277669760"/>
        <c:axId val="277671296"/>
      </c:barChart>
      <c:catAx>
        <c:axId val="277669760"/>
        <c:scaling>
          <c:orientation val="minMax"/>
        </c:scaling>
        <c:delete val="0"/>
        <c:axPos val="b"/>
        <c:numFmt formatCode="General" sourceLinked="1"/>
        <c:majorTickMark val="none"/>
        <c:minorTickMark val="none"/>
        <c:tickLblPos val="nextTo"/>
        <c:txPr>
          <a:bodyPr/>
          <a:lstStyle/>
          <a:p>
            <a:pPr>
              <a:defRPr sz="900"/>
            </a:pPr>
            <a:endParaRPr lang="cs-CZ"/>
          </a:p>
        </c:txPr>
        <c:crossAx val="277671296"/>
        <c:crosses val="autoZero"/>
        <c:auto val="1"/>
        <c:lblAlgn val="ctr"/>
        <c:lblOffset val="100"/>
        <c:noMultiLvlLbl val="0"/>
      </c:catAx>
      <c:valAx>
        <c:axId val="2776712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766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ser>
        <c:dLbls>
          <c:showLegendKey val="0"/>
          <c:showVal val="0"/>
          <c:showCatName val="0"/>
          <c:showSerName val="0"/>
          <c:showPercent val="0"/>
          <c:showBubbleSize val="0"/>
        </c:dLbls>
        <c:gapWidth val="150"/>
        <c:axId val="277823488"/>
        <c:axId val="277825024"/>
      </c:barChart>
      <c:catAx>
        <c:axId val="277823488"/>
        <c:scaling>
          <c:orientation val="minMax"/>
        </c:scaling>
        <c:delete val="0"/>
        <c:axPos val="l"/>
        <c:numFmt formatCode="General" sourceLinked="1"/>
        <c:majorTickMark val="none"/>
        <c:minorTickMark val="none"/>
        <c:tickLblPos val="nextTo"/>
        <c:txPr>
          <a:bodyPr/>
          <a:lstStyle/>
          <a:p>
            <a:pPr>
              <a:defRPr sz="900"/>
            </a:pPr>
            <a:endParaRPr lang="cs-CZ"/>
          </a:p>
        </c:txPr>
        <c:crossAx val="277825024"/>
        <c:crosses val="autoZero"/>
        <c:auto val="1"/>
        <c:lblAlgn val="ctr"/>
        <c:lblOffset val="100"/>
        <c:noMultiLvlLbl val="0"/>
      </c:catAx>
      <c:valAx>
        <c:axId val="2778250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78234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'14.5'!$J$19:$J$26</c:f>
              <c:numCache>
                <c:formatCode>General</c:formatCode>
                <c:ptCount val="8"/>
              </c:numCache>
            </c:numRef>
          </c:cat>
          <c:val>
            <c:numRef>
              <c:f>'14.5'!$K$19:$K$26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ser>
        <c:dLbls>
          <c:showLegendKey val="0"/>
          <c:showVal val="0"/>
          <c:showCatName val="0"/>
          <c:showSerName val="0"/>
          <c:showPercent val="0"/>
          <c:showBubbleSize val="0"/>
        </c:dLbls>
        <c:gapWidth val="150"/>
        <c:axId val="277901696"/>
        <c:axId val="277903232"/>
      </c:barChart>
      <c:catAx>
        <c:axId val="277901696"/>
        <c:scaling>
          <c:orientation val="maxMin"/>
        </c:scaling>
        <c:delete val="0"/>
        <c:axPos val="l"/>
        <c:numFmt formatCode="0.0" sourceLinked="1"/>
        <c:majorTickMark val="none"/>
        <c:minorTickMark val="none"/>
        <c:tickLblPos val="nextTo"/>
        <c:txPr>
          <a:bodyPr/>
          <a:lstStyle/>
          <a:p>
            <a:pPr>
              <a:defRPr sz="900"/>
            </a:pPr>
            <a:endParaRPr lang="cs-CZ"/>
          </a:p>
        </c:txPr>
        <c:crossAx val="277903232"/>
        <c:crosses val="autoZero"/>
        <c:auto val="1"/>
        <c:lblAlgn val="ctr"/>
        <c:lblOffset val="100"/>
        <c:noMultiLvlLbl val="0"/>
      </c:catAx>
      <c:valAx>
        <c:axId val="277903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79016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ser>
        <c:dLbls>
          <c:showLegendKey val="0"/>
          <c:showVal val="0"/>
          <c:showCatName val="0"/>
          <c:showSerName val="0"/>
          <c:showPercent val="0"/>
          <c:showBubbleSize val="0"/>
        </c:dLbls>
        <c:gapWidth val="150"/>
        <c:axId val="277927424"/>
        <c:axId val="277928960"/>
      </c:barChart>
      <c:catAx>
        <c:axId val="277927424"/>
        <c:scaling>
          <c:orientation val="minMax"/>
        </c:scaling>
        <c:delete val="0"/>
        <c:axPos val="l"/>
        <c:numFmt formatCode="General" sourceLinked="1"/>
        <c:majorTickMark val="none"/>
        <c:minorTickMark val="none"/>
        <c:tickLblPos val="nextTo"/>
        <c:txPr>
          <a:bodyPr/>
          <a:lstStyle/>
          <a:p>
            <a:pPr>
              <a:defRPr sz="900"/>
            </a:pPr>
            <a:endParaRPr lang="cs-CZ"/>
          </a:p>
        </c:txPr>
        <c:crossAx val="277928960"/>
        <c:crosses val="autoZero"/>
        <c:auto val="1"/>
        <c:lblAlgn val="ctr"/>
        <c:lblOffset val="100"/>
        <c:noMultiLvlLbl val="0"/>
      </c:catAx>
      <c:valAx>
        <c:axId val="2779289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79274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ser>
        <c:dLbls>
          <c:showLegendKey val="0"/>
          <c:showVal val="0"/>
          <c:showCatName val="0"/>
          <c:showSerName val="0"/>
          <c:showPercent val="0"/>
          <c:showBubbleSize val="0"/>
        </c:dLbls>
        <c:gapWidth val="150"/>
        <c:overlap val="100"/>
        <c:axId val="265077120"/>
        <c:axId val="265078656"/>
      </c:barChart>
      <c:catAx>
        <c:axId val="265077120"/>
        <c:scaling>
          <c:orientation val="minMax"/>
        </c:scaling>
        <c:delete val="0"/>
        <c:axPos val="b"/>
        <c:numFmt formatCode="General" sourceLinked="1"/>
        <c:majorTickMark val="none"/>
        <c:minorTickMark val="none"/>
        <c:tickLblPos val="nextTo"/>
        <c:txPr>
          <a:bodyPr/>
          <a:lstStyle/>
          <a:p>
            <a:pPr>
              <a:defRPr sz="900"/>
            </a:pPr>
            <a:endParaRPr lang="cs-CZ"/>
          </a:p>
        </c:txPr>
        <c:crossAx val="265078656"/>
        <c:crosses val="autoZero"/>
        <c:auto val="1"/>
        <c:lblAlgn val="ctr"/>
        <c:lblOffset val="100"/>
        <c:noMultiLvlLbl val="0"/>
      </c:catAx>
      <c:valAx>
        <c:axId val="265078656"/>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650771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ser>
        <c:dLbls>
          <c:showLegendKey val="0"/>
          <c:showVal val="0"/>
          <c:showCatName val="0"/>
          <c:showSerName val="0"/>
          <c:showPercent val="0"/>
          <c:showBubbleSize val="0"/>
        </c:dLbls>
        <c:gapWidth val="150"/>
        <c:axId val="265091328"/>
        <c:axId val="275394560"/>
      </c:barChart>
      <c:catAx>
        <c:axId val="265091328"/>
        <c:scaling>
          <c:orientation val="minMax"/>
        </c:scaling>
        <c:delete val="0"/>
        <c:axPos val="l"/>
        <c:numFmt formatCode="General" sourceLinked="1"/>
        <c:majorTickMark val="none"/>
        <c:minorTickMark val="none"/>
        <c:tickLblPos val="nextTo"/>
        <c:txPr>
          <a:bodyPr/>
          <a:lstStyle/>
          <a:p>
            <a:pPr>
              <a:defRPr sz="900"/>
            </a:pPr>
            <a:endParaRPr lang="cs-CZ"/>
          </a:p>
        </c:txPr>
        <c:crossAx val="275394560"/>
        <c:crosses val="autoZero"/>
        <c:auto val="1"/>
        <c:lblAlgn val="ctr"/>
        <c:lblOffset val="100"/>
        <c:noMultiLvlLbl val="0"/>
      </c:catAx>
      <c:valAx>
        <c:axId val="2753945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650913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'14.6'!$J$19:$J$26</c:f>
              <c:numCache>
                <c:formatCode>General</c:formatCode>
                <c:ptCount val="8"/>
              </c:numCache>
            </c:numRef>
          </c:cat>
          <c:val>
            <c:numRef>
              <c:f>'14.6'!$K$19:$K$26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ser>
        <c:dLbls>
          <c:showLegendKey val="0"/>
          <c:showVal val="0"/>
          <c:showCatName val="0"/>
          <c:showSerName val="0"/>
          <c:showPercent val="0"/>
          <c:showBubbleSize val="0"/>
        </c:dLbls>
        <c:gapWidth val="150"/>
        <c:axId val="275487744"/>
        <c:axId val="275510016"/>
      </c:barChart>
      <c:catAx>
        <c:axId val="275487744"/>
        <c:scaling>
          <c:orientation val="maxMin"/>
        </c:scaling>
        <c:delete val="0"/>
        <c:axPos val="l"/>
        <c:numFmt formatCode="0.0" sourceLinked="1"/>
        <c:majorTickMark val="none"/>
        <c:minorTickMark val="none"/>
        <c:tickLblPos val="nextTo"/>
        <c:txPr>
          <a:bodyPr/>
          <a:lstStyle/>
          <a:p>
            <a:pPr>
              <a:defRPr sz="900"/>
            </a:pPr>
            <a:endParaRPr lang="cs-CZ"/>
          </a:p>
        </c:txPr>
        <c:crossAx val="275510016"/>
        <c:crosses val="autoZero"/>
        <c:auto val="1"/>
        <c:lblAlgn val="ctr"/>
        <c:lblOffset val="100"/>
        <c:noMultiLvlLbl val="0"/>
      </c:catAx>
      <c:valAx>
        <c:axId val="2755100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54877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ser>
        <c:dLbls>
          <c:showLegendKey val="0"/>
          <c:showVal val="0"/>
          <c:showCatName val="0"/>
          <c:showSerName val="0"/>
          <c:showPercent val="0"/>
          <c:showBubbleSize val="0"/>
        </c:dLbls>
        <c:gapWidth val="150"/>
        <c:axId val="277954944"/>
        <c:axId val="277956480"/>
      </c:barChart>
      <c:catAx>
        <c:axId val="277954944"/>
        <c:scaling>
          <c:orientation val="minMax"/>
        </c:scaling>
        <c:delete val="0"/>
        <c:axPos val="l"/>
        <c:numFmt formatCode="General" sourceLinked="1"/>
        <c:majorTickMark val="none"/>
        <c:minorTickMark val="none"/>
        <c:tickLblPos val="nextTo"/>
        <c:txPr>
          <a:bodyPr/>
          <a:lstStyle/>
          <a:p>
            <a:pPr>
              <a:defRPr sz="900"/>
            </a:pPr>
            <a:endParaRPr lang="cs-CZ"/>
          </a:p>
        </c:txPr>
        <c:crossAx val="277956480"/>
        <c:crosses val="autoZero"/>
        <c:auto val="1"/>
        <c:lblAlgn val="ctr"/>
        <c:lblOffset val="100"/>
        <c:noMultiLvlLbl val="0"/>
      </c:catAx>
      <c:valAx>
        <c:axId val="2779564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79549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21442432"/>
        <c:axId val="221443968"/>
      </c:barChart>
      <c:catAx>
        <c:axId val="221442432"/>
        <c:scaling>
          <c:orientation val="minMax"/>
        </c:scaling>
        <c:delete val="1"/>
        <c:axPos val="b"/>
        <c:numFmt formatCode="General" sourceLinked="1"/>
        <c:majorTickMark val="out"/>
        <c:minorTickMark val="none"/>
        <c:tickLblPos val="nextTo"/>
        <c:crossAx val="221443968"/>
        <c:crosses val="autoZero"/>
        <c:auto val="1"/>
        <c:lblAlgn val="ctr"/>
        <c:lblOffset val="100"/>
        <c:noMultiLvlLbl val="0"/>
      </c:catAx>
      <c:valAx>
        <c:axId val="221443968"/>
        <c:scaling>
          <c:orientation val="minMax"/>
        </c:scaling>
        <c:delete val="1"/>
        <c:axPos val="l"/>
        <c:numFmt formatCode="General" sourceLinked="1"/>
        <c:majorTickMark val="out"/>
        <c:minorTickMark val="none"/>
        <c:tickLblPos val="nextTo"/>
        <c:crossAx val="2214424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ser>
        <c:dLbls>
          <c:showLegendKey val="0"/>
          <c:showVal val="0"/>
          <c:showCatName val="0"/>
          <c:showSerName val="0"/>
          <c:showPercent val="0"/>
          <c:showBubbleSize val="0"/>
        </c:dLbls>
        <c:gapWidth val="150"/>
        <c:overlap val="100"/>
        <c:axId val="278002688"/>
        <c:axId val="278868736"/>
      </c:barChart>
      <c:catAx>
        <c:axId val="278002688"/>
        <c:scaling>
          <c:orientation val="minMax"/>
        </c:scaling>
        <c:delete val="0"/>
        <c:axPos val="b"/>
        <c:numFmt formatCode="General" sourceLinked="1"/>
        <c:majorTickMark val="none"/>
        <c:minorTickMark val="none"/>
        <c:tickLblPos val="nextTo"/>
        <c:txPr>
          <a:bodyPr/>
          <a:lstStyle/>
          <a:p>
            <a:pPr>
              <a:defRPr sz="900"/>
            </a:pPr>
            <a:endParaRPr lang="cs-CZ"/>
          </a:p>
        </c:txPr>
        <c:crossAx val="278868736"/>
        <c:crosses val="autoZero"/>
        <c:auto val="1"/>
        <c:lblAlgn val="ctr"/>
        <c:lblOffset val="100"/>
        <c:noMultiLvlLbl val="0"/>
      </c:catAx>
      <c:valAx>
        <c:axId val="2788687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80026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ser>
        <c:dLbls>
          <c:showLegendKey val="0"/>
          <c:showVal val="0"/>
          <c:showCatName val="0"/>
          <c:showSerName val="0"/>
          <c:showPercent val="0"/>
          <c:showBubbleSize val="0"/>
        </c:dLbls>
        <c:gapWidth val="150"/>
        <c:axId val="278885504"/>
        <c:axId val="278887040"/>
      </c:barChart>
      <c:catAx>
        <c:axId val="278885504"/>
        <c:scaling>
          <c:orientation val="minMax"/>
        </c:scaling>
        <c:delete val="0"/>
        <c:axPos val="l"/>
        <c:numFmt formatCode="General" sourceLinked="1"/>
        <c:majorTickMark val="none"/>
        <c:minorTickMark val="none"/>
        <c:tickLblPos val="nextTo"/>
        <c:txPr>
          <a:bodyPr/>
          <a:lstStyle/>
          <a:p>
            <a:pPr>
              <a:defRPr sz="900"/>
            </a:pPr>
            <a:endParaRPr lang="cs-CZ"/>
          </a:p>
        </c:txPr>
        <c:crossAx val="278887040"/>
        <c:crosses val="autoZero"/>
        <c:auto val="1"/>
        <c:lblAlgn val="ctr"/>
        <c:lblOffset val="100"/>
        <c:noMultiLvlLbl val="0"/>
      </c:catAx>
      <c:valAx>
        <c:axId val="2788870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888550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'14.7'!$J$19:$J$26</c:f>
              <c:numCache>
                <c:formatCode>General</c:formatCode>
                <c:ptCount val="8"/>
              </c:numCache>
            </c:numRef>
          </c:cat>
          <c:val>
            <c:numRef>
              <c:f>'14.7'!$K$19:$K$26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ser>
        <c:dLbls>
          <c:showLegendKey val="0"/>
          <c:showVal val="0"/>
          <c:showCatName val="0"/>
          <c:showSerName val="0"/>
          <c:showPercent val="0"/>
          <c:showBubbleSize val="0"/>
        </c:dLbls>
        <c:gapWidth val="150"/>
        <c:axId val="279066496"/>
        <c:axId val="279068032"/>
      </c:barChart>
      <c:catAx>
        <c:axId val="279066496"/>
        <c:scaling>
          <c:orientation val="maxMin"/>
        </c:scaling>
        <c:delete val="0"/>
        <c:axPos val="l"/>
        <c:numFmt formatCode="0.0" sourceLinked="1"/>
        <c:majorTickMark val="none"/>
        <c:minorTickMark val="none"/>
        <c:tickLblPos val="nextTo"/>
        <c:txPr>
          <a:bodyPr/>
          <a:lstStyle/>
          <a:p>
            <a:pPr>
              <a:defRPr sz="900"/>
            </a:pPr>
            <a:endParaRPr lang="cs-CZ"/>
          </a:p>
        </c:txPr>
        <c:crossAx val="279068032"/>
        <c:crosses val="autoZero"/>
        <c:auto val="1"/>
        <c:lblAlgn val="ctr"/>
        <c:lblOffset val="100"/>
        <c:noMultiLvlLbl val="0"/>
      </c:catAx>
      <c:valAx>
        <c:axId val="2790680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90664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ser>
        <c:dLbls>
          <c:showLegendKey val="0"/>
          <c:showVal val="0"/>
          <c:showCatName val="0"/>
          <c:showSerName val="0"/>
          <c:showPercent val="0"/>
          <c:showBubbleSize val="0"/>
        </c:dLbls>
        <c:gapWidth val="150"/>
        <c:axId val="279079936"/>
        <c:axId val="279098112"/>
      </c:barChart>
      <c:catAx>
        <c:axId val="279079936"/>
        <c:scaling>
          <c:orientation val="minMax"/>
        </c:scaling>
        <c:delete val="0"/>
        <c:axPos val="l"/>
        <c:numFmt formatCode="General" sourceLinked="1"/>
        <c:majorTickMark val="none"/>
        <c:minorTickMark val="none"/>
        <c:tickLblPos val="nextTo"/>
        <c:txPr>
          <a:bodyPr/>
          <a:lstStyle/>
          <a:p>
            <a:pPr>
              <a:defRPr sz="900"/>
            </a:pPr>
            <a:endParaRPr lang="cs-CZ"/>
          </a:p>
        </c:txPr>
        <c:crossAx val="279098112"/>
        <c:crosses val="autoZero"/>
        <c:auto val="1"/>
        <c:lblAlgn val="ctr"/>
        <c:lblOffset val="100"/>
        <c:noMultiLvlLbl val="0"/>
      </c:catAx>
      <c:valAx>
        <c:axId val="2790981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90799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ser>
        <c:dLbls>
          <c:showLegendKey val="0"/>
          <c:showVal val="0"/>
          <c:showCatName val="0"/>
          <c:showSerName val="0"/>
          <c:showPercent val="0"/>
          <c:showBubbleSize val="0"/>
        </c:dLbls>
        <c:gapWidth val="150"/>
        <c:overlap val="100"/>
        <c:axId val="279611264"/>
        <c:axId val="279612800"/>
      </c:barChart>
      <c:catAx>
        <c:axId val="279611264"/>
        <c:scaling>
          <c:orientation val="minMax"/>
        </c:scaling>
        <c:delete val="0"/>
        <c:axPos val="b"/>
        <c:numFmt formatCode="General" sourceLinked="1"/>
        <c:majorTickMark val="none"/>
        <c:minorTickMark val="none"/>
        <c:tickLblPos val="nextTo"/>
        <c:txPr>
          <a:bodyPr/>
          <a:lstStyle/>
          <a:p>
            <a:pPr>
              <a:defRPr sz="900"/>
            </a:pPr>
            <a:endParaRPr lang="cs-CZ"/>
          </a:p>
        </c:txPr>
        <c:crossAx val="279612800"/>
        <c:crosses val="autoZero"/>
        <c:auto val="1"/>
        <c:lblAlgn val="ctr"/>
        <c:lblOffset val="100"/>
        <c:noMultiLvlLbl val="0"/>
      </c:catAx>
      <c:valAx>
        <c:axId val="2796128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961126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ser>
        <c:dLbls>
          <c:showLegendKey val="0"/>
          <c:showVal val="0"/>
          <c:showCatName val="0"/>
          <c:showSerName val="0"/>
          <c:showPercent val="0"/>
          <c:showBubbleSize val="0"/>
        </c:dLbls>
        <c:gapWidth val="150"/>
        <c:axId val="279633920"/>
        <c:axId val="279635456"/>
      </c:barChart>
      <c:catAx>
        <c:axId val="279633920"/>
        <c:scaling>
          <c:orientation val="minMax"/>
        </c:scaling>
        <c:delete val="0"/>
        <c:axPos val="l"/>
        <c:numFmt formatCode="General" sourceLinked="1"/>
        <c:majorTickMark val="none"/>
        <c:minorTickMark val="none"/>
        <c:tickLblPos val="nextTo"/>
        <c:txPr>
          <a:bodyPr/>
          <a:lstStyle/>
          <a:p>
            <a:pPr>
              <a:defRPr sz="900"/>
            </a:pPr>
            <a:endParaRPr lang="cs-CZ"/>
          </a:p>
        </c:txPr>
        <c:crossAx val="279635456"/>
        <c:crosses val="autoZero"/>
        <c:auto val="1"/>
        <c:lblAlgn val="ctr"/>
        <c:lblOffset val="100"/>
        <c:noMultiLvlLbl val="0"/>
      </c:catAx>
      <c:valAx>
        <c:axId val="2796354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96339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'14.8'!$J$19:$J$26</c:f>
              <c:numCache>
                <c:formatCode>General</c:formatCode>
                <c:ptCount val="8"/>
              </c:numCache>
            </c:numRef>
          </c:cat>
          <c:val>
            <c:numRef>
              <c:f>'14.8'!$K$19:$K$26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ser>
        <c:dLbls>
          <c:showLegendKey val="0"/>
          <c:showVal val="0"/>
          <c:showCatName val="0"/>
          <c:showSerName val="0"/>
          <c:showPercent val="0"/>
          <c:showBubbleSize val="0"/>
        </c:dLbls>
        <c:gapWidth val="150"/>
        <c:axId val="280273664"/>
        <c:axId val="280275200"/>
      </c:barChart>
      <c:catAx>
        <c:axId val="280273664"/>
        <c:scaling>
          <c:orientation val="maxMin"/>
        </c:scaling>
        <c:delete val="0"/>
        <c:axPos val="l"/>
        <c:numFmt formatCode="0.0" sourceLinked="1"/>
        <c:majorTickMark val="none"/>
        <c:minorTickMark val="none"/>
        <c:tickLblPos val="nextTo"/>
        <c:txPr>
          <a:bodyPr/>
          <a:lstStyle/>
          <a:p>
            <a:pPr>
              <a:defRPr sz="900"/>
            </a:pPr>
            <a:endParaRPr lang="cs-CZ"/>
          </a:p>
        </c:txPr>
        <c:crossAx val="280275200"/>
        <c:crosses val="autoZero"/>
        <c:auto val="1"/>
        <c:lblAlgn val="ctr"/>
        <c:lblOffset val="100"/>
        <c:noMultiLvlLbl val="0"/>
      </c:catAx>
      <c:valAx>
        <c:axId val="2802752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02736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ser>
        <c:dLbls>
          <c:showLegendKey val="0"/>
          <c:showVal val="0"/>
          <c:showCatName val="0"/>
          <c:showSerName val="0"/>
          <c:showPercent val="0"/>
          <c:showBubbleSize val="0"/>
        </c:dLbls>
        <c:gapWidth val="150"/>
        <c:axId val="280291200"/>
        <c:axId val="280292736"/>
      </c:barChart>
      <c:catAx>
        <c:axId val="280291200"/>
        <c:scaling>
          <c:orientation val="minMax"/>
        </c:scaling>
        <c:delete val="0"/>
        <c:axPos val="l"/>
        <c:numFmt formatCode="General" sourceLinked="1"/>
        <c:majorTickMark val="none"/>
        <c:minorTickMark val="none"/>
        <c:tickLblPos val="nextTo"/>
        <c:txPr>
          <a:bodyPr/>
          <a:lstStyle/>
          <a:p>
            <a:pPr>
              <a:defRPr sz="900"/>
            </a:pPr>
            <a:endParaRPr lang="cs-CZ"/>
          </a:p>
        </c:txPr>
        <c:crossAx val="280292736"/>
        <c:crosses val="autoZero"/>
        <c:auto val="1"/>
        <c:lblAlgn val="ctr"/>
        <c:lblOffset val="100"/>
        <c:noMultiLvlLbl val="0"/>
      </c:catAx>
      <c:valAx>
        <c:axId val="2802927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02912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endParaRPr lang="cs-CZ" sz="1000"/>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820.43524100000002</c:v>
                </c:pt>
                <c:pt idx="1">
                  <c:v>917.56862300000012</c:v>
                </c:pt>
                <c:pt idx="2">
                  <c:v>861.37357600000007</c:v>
                </c:pt>
                <c:pt idx="3">
                  <c:v>389.58544899999998</c:v>
                </c:pt>
                <c:pt idx="4">
                  <c:v>269.667799</c:v>
                </c:pt>
                <c:pt idx="5">
                  <c:v>251.02278199999995</c:v>
                </c:pt>
                <c:pt idx="6">
                  <c:v>0</c:v>
                </c:pt>
                <c:pt idx="7">
                  <c:v>0</c:v>
                </c:pt>
                <c:pt idx="8">
                  <c:v>0</c:v>
                </c:pt>
                <c:pt idx="9">
                  <c:v>0</c:v>
                </c:pt>
                <c:pt idx="10">
                  <c:v>0</c:v>
                </c:pt>
                <c:pt idx="11">
                  <c:v>0</c:v>
                </c:pt>
              </c:numCache>
            </c:numRef>
          </c:val>
        </c:ser>
        <c:ser>
          <c:idx val="1"/>
          <c:order val="1"/>
          <c:tx>
            <c:strRef>
              <c:f>'4.2'!$A$8</c:f>
              <c:strCache>
                <c:ptCount val="1"/>
                <c:pt idx="0">
                  <c:v>Jihočeský kraj</c:v>
                </c:pt>
              </c:strCache>
            </c:strRef>
          </c:tx>
          <c:invertIfNegative val="0"/>
          <c:val>
            <c:numRef>
              <c:f>'4.2'!$B$8:$M$8</c:f>
              <c:numCache>
                <c:formatCode>#,##0.0</c:formatCode>
                <c:ptCount val="12"/>
                <c:pt idx="0">
                  <c:v>965.41227799999945</c:v>
                </c:pt>
                <c:pt idx="1">
                  <c:v>1009.3117129999999</c:v>
                </c:pt>
                <c:pt idx="2">
                  <c:v>965.49960999999996</c:v>
                </c:pt>
                <c:pt idx="3">
                  <c:v>505.30100400000009</c:v>
                </c:pt>
                <c:pt idx="4">
                  <c:v>381.25149600000003</c:v>
                </c:pt>
                <c:pt idx="5">
                  <c:v>326.53989000000001</c:v>
                </c:pt>
                <c:pt idx="6">
                  <c:v>0</c:v>
                </c:pt>
                <c:pt idx="7">
                  <c:v>0</c:v>
                </c:pt>
                <c:pt idx="8">
                  <c:v>0</c:v>
                </c:pt>
                <c:pt idx="9">
                  <c:v>0</c:v>
                </c:pt>
                <c:pt idx="10">
                  <c:v>0</c:v>
                </c:pt>
                <c:pt idx="11">
                  <c:v>0</c:v>
                </c:pt>
              </c:numCache>
            </c:numRef>
          </c:val>
        </c:ser>
        <c:ser>
          <c:idx val="2"/>
          <c:order val="2"/>
          <c:tx>
            <c:strRef>
              <c:f>'4.2'!$A$9</c:f>
              <c:strCache>
                <c:ptCount val="1"/>
                <c:pt idx="0">
                  <c:v>Jihomoravský kraj</c:v>
                </c:pt>
              </c:strCache>
            </c:strRef>
          </c:tx>
          <c:invertIfNegative val="0"/>
          <c:val>
            <c:numRef>
              <c:f>'4.2'!$B$9:$M$9</c:f>
              <c:numCache>
                <c:formatCode>#,##0.0</c:formatCode>
                <c:ptCount val="12"/>
                <c:pt idx="0">
                  <c:v>1118.5324250000006</c:v>
                </c:pt>
                <c:pt idx="1">
                  <c:v>1083.8447080000005</c:v>
                </c:pt>
                <c:pt idx="2">
                  <c:v>1017.2825770000001</c:v>
                </c:pt>
                <c:pt idx="3">
                  <c:v>442.58480500000019</c:v>
                </c:pt>
                <c:pt idx="4">
                  <c:v>318.2214919999999</c:v>
                </c:pt>
                <c:pt idx="5">
                  <c:v>289.28827800000005</c:v>
                </c:pt>
                <c:pt idx="6">
                  <c:v>0</c:v>
                </c:pt>
                <c:pt idx="7">
                  <c:v>0</c:v>
                </c:pt>
                <c:pt idx="8">
                  <c:v>0</c:v>
                </c:pt>
                <c:pt idx="9">
                  <c:v>0</c:v>
                </c:pt>
                <c:pt idx="10">
                  <c:v>0</c:v>
                </c:pt>
                <c:pt idx="11">
                  <c:v>0</c:v>
                </c:pt>
              </c:numCache>
            </c:numRef>
          </c:val>
        </c:ser>
        <c:ser>
          <c:idx val="3"/>
          <c:order val="3"/>
          <c:tx>
            <c:strRef>
              <c:f>'4.2'!$A$10</c:f>
              <c:strCache>
                <c:ptCount val="1"/>
                <c:pt idx="0">
                  <c:v>Karlovarský kraj</c:v>
                </c:pt>
              </c:strCache>
            </c:strRef>
          </c:tx>
          <c:invertIfNegative val="0"/>
          <c:val>
            <c:numRef>
              <c:f>'4.2'!$B$10:$M$10</c:f>
              <c:numCache>
                <c:formatCode>#,##0.0</c:formatCode>
                <c:ptCount val="12"/>
                <c:pt idx="0">
                  <c:v>1617.2321040000004</c:v>
                </c:pt>
                <c:pt idx="1">
                  <c:v>1558.2645039999998</c:v>
                </c:pt>
                <c:pt idx="2">
                  <c:v>1645.8517190000002</c:v>
                </c:pt>
                <c:pt idx="3">
                  <c:v>1307.941331</c:v>
                </c:pt>
                <c:pt idx="4">
                  <c:v>1240.748844</c:v>
                </c:pt>
                <c:pt idx="5">
                  <c:v>1127.6882599999999</c:v>
                </c:pt>
                <c:pt idx="6">
                  <c:v>0</c:v>
                </c:pt>
                <c:pt idx="7">
                  <c:v>0</c:v>
                </c:pt>
                <c:pt idx="8">
                  <c:v>0</c:v>
                </c:pt>
                <c:pt idx="9">
                  <c:v>0</c:v>
                </c:pt>
                <c:pt idx="10">
                  <c:v>0</c:v>
                </c:pt>
                <c:pt idx="11">
                  <c:v>0</c:v>
                </c:pt>
              </c:numCache>
            </c:numRef>
          </c:val>
        </c:ser>
        <c:ser>
          <c:idx val="4"/>
          <c:order val="4"/>
          <c:tx>
            <c:strRef>
              <c:f>'4.2'!$A$11</c:f>
              <c:strCache>
                <c:ptCount val="1"/>
                <c:pt idx="0">
                  <c:v>Kraj Vysočina</c:v>
                </c:pt>
              </c:strCache>
            </c:strRef>
          </c:tx>
          <c:invertIfNegative val="0"/>
          <c:val>
            <c:numRef>
              <c:f>'4.2'!$B$11:$M$11</c:f>
              <c:numCache>
                <c:formatCode>#,##0.0</c:formatCode>
                <c:ptCount val="12"/>
                <c:pt idx="0">
                  <c:v>466.39759917365603</c:v>
                </c:pt>
                <c:pt idx="1">
                  <c:v>466.88670863021514</c:v>
                </c:pt>
                <c:pt idx="2">
                  <c:v>454.81549671343373</c:v>
                </c:pt>
                <c:pt idx="3">
                  <c:v>239.27851099999995</c:v>
                </c:pt>
                <c:pt idx="4">
                  <c:v>182.12994599999999</c:v>
                </c:pt>
                <c:pt idx="5">
                  <c:v>172.30375499999994</c:v>
                </c:pt>
                <c:pt idx="6">
                  <c:v>0</c:v>
                </c:pt>
                <c:pt idx="7">
                  <c:v>0</c:v>
                </c:pt>
                <c:pt idx="8">
                  <c:v>0</c:v>
                </c:pt>
                <c:pt idx="9">
                  <c:v>0</c:v>
                </c:pt>
                <c:pt idx="10">
                  <c:v>0</c:v>
                </c:pt>
                <c:pt idx="11">
                  <c:v>0</c:v>
                </c:pt>
              </c:numCache>
            </c:numRef>
          </c:val>
        </c:ser>
        <c:ser>
          <c:idx val="5"/>
          <c:order val="5"/>
          <c:tx>
            <c:strRef>
              <c:f>'4.2'!$A$12</c:f>
              <c:strCache>
                <c:ptCount val="1"/>
                <c:pt idx="0">
                  <c:v>Královéhradecký kraj</c:v>
                </c:pt>
              </c:strCache>
            </c:strRef>
          </c:tx>
          <c:invertIfNegative val="0"/>
          <c:val>
            <c:numRef>
              <c:f>'4.2'!$B$12:$M$12</c:f>
              <c:numCache>
                <c:formatCode>#,##0.0</c:formatCode>
                <c:ptCount val="12"/>
                <c:pt idx="0">
                  <c:v>630.82778648837689</c:v>
                </c:pt>
                <c:pt idx="1">
                  <c:v>528.94905765204624</c:v>
                </c:pt>
                <c:pt idx="2">
                  <c:v>540.69998318646878</c:v>
                </c:pt>
                <c:pt idx="3">
                  <c:v>287.86155000000002</c:v>
                </c:pt>
                <c:pt idx="4">
                  <c:v>215.61326299999999</c:v>
                </c:pt>
                <c:pt idx="5">
                  <c:v>193.99898000000002</c:v>
                </c:pt>
                <c:pt idx="6">
                  <c:v>0</c:v>
                </c:pt>
                <c:pt idx="7">
                  <c:v>0</c:v>
                </c:pt>
                <c:pt idx="8">
                  <c:v>0</c:v>
                </c:pt>
                <c:pt idx="9">
                  <c:v>0</c:v>
                </c:pt>
                <c:pt idx="10">
                  <c:v>0</c:v>
                </c:pt>
                <c:pt idx="11">
                  <c:v>0</c:v>
                </c:pt>
              </c:numCache>
            </c:numRef>
          </c:val>
        </c:ser>
        <c:ser>
          <c:idx val="6"/>
          <c:order val="6"/>
          <c:tx>
            <c:strRef>
              <c:f>'4.2'!$A$13</c:f>
              <c:strCache>
                <c:ptCount val="1"/>
                <c:pt idx="0">
                  <c:v>Liberecký kraj</c:v>
                </c:pt>
              </c:strCache>
            </c:strRef>
          </c:tx>
          <c:invertIfNegative val="0"/>
          <c:val>
            <c:numRef>
              <c:f>'4.2'!$B$13:$M$13</c:f>
              <c:numCache>
                <c:formatCode>#,##0.0</c:formatCode>
                <c:ptCount val="12"/>
                <c:pt idx="0">
                  <c:v>347.17483000000004</c:v>
                </c:pt>
                <c:pt idx="1">
                  <c:v>364.42862700000012</c:v>
                </c:pt>
                <c:pt idx="2">
                  <c:v>349.23672599999998</c:v>
                </c:pt>
                <c:pt idx="3">
                  <c:v>169.85413600000001</c:v>
                </c:pt>
                <c:pt idx="4">
                  <c:v>115.93570499999998</c:v>
                </c:pt>
                <c:pt idx="5">
                  <c:v>110.281255</c:v>
                </c:pt>
                <c:pt idx="6">
                  <c:v>0</c:v>
                </c:pt>
                <c:pt idx="7">
                  <c:v>0</c:v>
                </c:pt>
                <c:pt idx="8">
                  <c:v>0</c:v>
                </c:pt>
                <c:pt idx="9">
                  <c:v>0</c:v>
                </c:pt>
                <c:pt idx="10">
                  <c:v>0</c:v>
                </c:pt>
                <c:pt idx="11">
                  <c:v>0</c:v>
                </c:pt>
              </c:numCache>
            </c:numRef>
          </c:val>
        </c:ser>
        <c:ser>
          <c:idx val="7"/>
          <c:order val="7"/>
          <c:tx>
            <c:strRef>
              <c:f>'4.2'!$A$14</c:f>
              <c:strCache>
                <c:ptCount val="1"/>
                <c:pt idx="0">
                  <c:v>Moravskoslezský kraj</c:v>
                </c:pt>
              </c:strCache>
            </c:strRef>
          </c:tx>
          <c:invertIfNegative val="0"/>
          <c:val>
            <c:numRef>
              <c:f>'4.2'!$B$14:$M$14</c:f>
              <c:numCache>
                <c:formatCode>#,##0.0</c:formatCode>
                <c:ptCount val="12"/>
                <c:pt idx="0">
                  <c:v>3929.6234529999992</c:v>
                </c:pt>
                <c:pt idx="1">
                  <c:v>3795.0031320000026</c:v>
                </c:pt>
                <c:pt idx="2">
                  <c:v>3716.5566470000008</c:v>
                </c:pt>
                <c:pt idx="3">
                  <c:v>2180.6101810000014</c:v>
                </c:pt>
                <c:pt idx="4">
                  <c:v>1867.9909419999999</c:v>
                </c:pt>
                <c:pt idx="5">
                  <c:v>1743.4985329999993</c:v>
                </c:pt>
                <c:pt idx="6">
                  <c:v>0</c:v>
                </c:pt>
                <c:pt idx="7">
                  <c:v>0</c:v>
                </c:pt>
                <c:pt idx="8">
                  <c:v>0</c:v>
                </c:pt>
                <c:pt idx="9">
                  <c:v>0</c:v>
                </c:pt>
                <c:pt idx="10">
                  <c:v>0</c:v>
                </c:pt>
                <c:pt idx="11">
                  <c:v>0</c:v>
                </c:pt>
              </c:numCache>
            </c:numRef>
          </c:val>
        </c:ser>
        <c:ser>
          <c:idx val="8"/>
          <c:order val="8"/>
          <c:tx>
            <c:strRef>
              <c:f>'4.2'!$A$15</c:f>
              <c:strCache>
                <c:ptCount val="1"/>
                <c:pt idx="0">
                  <c:v>Olomoucký kraj</c:v>
                </c:pt>
              </c:strCache>
            </c:strRef>
          </c:tx>
          <c:invertIfNegative val="0"/>
          <c:val>
            <c:numRef>
              <c:f>'4.2'!$B$15:$M$15</c:f>
              <c:numCache>
                <c:formatCode>#,##0.0</c:formatCode>
                <c:ptCount val="12"/>
                <c:pt idx="0">
                  <c:v>795.87945699999989</c:v>
                </c:pt>
                <c:pt idx="1">
                  <c:v>776.53608999999983</c:v>
                </c:pt>
                <c:pt idx="2">
                  <c:v>757.29852799999992</c:v>
                </c:pt>
                <c:pt idx="3">
                  <c:v>414.88193000000012</c:v>
                </c:pt>
                <c:pt idx="4">
                  <c:v>320.63742700000012</c:v>
                </c:pt>
                <c:pt idx="5">
                  <c:v>303.98316199999999</c:v>
                </c:pt>
                <c:pt idx="6">
                  <c:v>0</c:v>
                </c:pt>
                <c:pt idx="7">
                  <c:v>0</c:v>
                </c:pt>
                <c:pt idx="8">
                  <c:v>0</c:v>
                </c:pt>
                <c:pt idx="9">
                  <c:v>0</c:v>
                </c:pt>
                <c:pt idx="10">
                  <c:v>0</c:v>
                </c:pt>
                <c:pt idx="11">
                  <c:v>0</c:v>
                </c:pt>
              </c:numCache>
            </c:numRef>
          </c:val>
        </c:ser>
        <c:ser>
          <c:idx val="9"/>
          <c:order val="9"/>
          <c:tx>
            <c:strRef>
              <c:f>'4.2'!$A$16</c:f>
              <c:strCache>
                <c:ptCount val="1"/>
                <c:pt idx="0">
                  <c:v>Pardubický kraj</c:v>
                </c:pt>
              </c:strCache>
            </c:strRef>
          </c:tx>
          <c:invertIfNegative val="0"/>
          <c:val>
            <c:numRef>
              <c:f>'4.2'!$B$16:$M$16</c:f>
              <c:numCache>
                <c:formatCode>#,##0.0</c:formatCode>
                <c:ptCount val="12"/>
                <c:pt idx="0">
                  <c:v>851.66672904284292</c:v>
                </c:pt>
                <c:pt idx="1">
                  <c:v>881.28192815012062</c:v>
                </c:pt>
                <c:pt idx="2">
                  <c:v>859.48441447839366</c:v>
                </c:pt>
                <c:pt idx="3">
                  <c:v>369.98770300000018</c:v>
                </c:pt>
                <c:pt idx="4">
                  <c:v>268.02690299999995</c:v>
                </c:pt>
                <c:pt idx="5">
                  <c:v>238.97568699999999</c:v>
                </c:pt>
                <c:pt idx="6">
                  <c:v>0</c:v>
                </c:pt>
                <c:pt idx="7">
                  <c:v>0</c:v>
                </c:pt>
                <c:pt idx="8">
                  <c:v>0</c:v>
                </c:pt>
                <c:pt idx="9">
                  <c:v>0</c:v>
                </c:pt>
                <c:pt idx="10">
                  <c:v>0</c:v>
                </c:pt>
                <c:pt idx="11">
                  <c:v>0</c:v>
                </c:pt>
              </c:numCache>
            </c:numRef>
          </c:val>
        </c:ser>
        <c:ser>
          <c:idx val="10"/>
          <c:order val="10"/>
          <c:tx>
            <c:strRef>
              <c:f>'4.2'!$A$17</c:f>
              <c:strCache>
                <c:ptCount val="1"/>
                <c:pt idx="0">
                  <c:v>Plzeňský kraj</c:v>
                </c:pt>
              </c:strCache>
            </c:strRef>
          </c:tx>
          <c:invertIfNegative val="0"/>
          <c:val>
            <c:numRef>
              <c:f>'4.2'!$B$17:$M$17</c:f>
              <c:numCache>
                <c:formatCode>#,##0.0</c:formatCode>
                <c:ptCount val="12"/>
                <c:pt idx="0">
                  <c:v>749.78513371396753</c:v>
                </c:pt>
                <c:pt idx="1">
                  <c:v>808.84316147846573</c:v>
                </c:pt>
                <c:pt idx="2">
                  <c:v>768.39541792732496</c:v>
                </c:pt>
                <c:pt idx="3">
                  <c:v>366.42074399999984</c:v>
                </c:pt>
                <c:pt idx="4">
                  <c:v>248.04579300000003</c:v>
                </c:pt>
                <c:pt idx="5">
                  <c:v>218.67903500000006</c:v>
                </c:pt>
                <c:pt idx="6">
                  <c:v>0</c:v>
                </c:pt>
                <c:pt idx="7">
                  <c:v>0</c:v>
                </c:pt>
                <c:pt idx="8">
                  <c:v>0</c:v>
                </c:pt>
                <c:pt idx="9">
                  <c:v>0</c:v>
                </c:pt>
                <c:pt idx="10">
                  <c:v>0</c:v>
                </c:pt>
                <c:pt idx="11">
                  <c:v>0</c:v>
                </c:pt>
              </c:numCache>
            </c:numRef>
          </c:val>
        </c:ser>
        <c:ser>
          <c:idx val="11"/>
          <c:order val="11"/>
          <c:tx>
            <c:strRef>
              <c:f>'4.2'!$A$18</c:f>
              <c:strCache>
                <c:ptCount val="1"/>
                <c:pt idx="0">
                  <c:v>Středočeský kraj</c:v>
                </c:pt>
              </c:strCache>
            </c:strRef>
          </c:tx>
          <c:invertIfNegative val="0"/>
          <c:val>
            <c:numRef>
              <c:f>'4.2'!$B$18:$M$18</c:f>
              <c:numCache>
                <c:formatCode>#,##0.0</c:formatCode>
                <c:ptCount val="12"/>
                <c:pt idx="0">
                  <c:v>3771.338119</c:v>
                </c:pt>
                <c:pt idx="1">
                  <c:v>3575.0352939999993</c:v>
                </c:pt>
                <c:pt idx="2">
                  <c:v>3434.9343999999987</c:v>
                </c:pt>
                <c:pt idx="3">
                  <c:v>1675.0001540000007</c:v>
                </c:pt>
                <c:pt idx="4">
                  <c:v>1337.7295079999997</c:v>
                </c:pt>
                <c:pt idx="5">
                  <c:v>1334.2291909999997</c:v>
                </c:pt>
                <c:pt idx="6">
                  <c:v>0</c:v>
                </c:pt>
                <c:pt idx="7">
                  <c:v>0</c:v>
                </c:pt>
                <c:pt idx="8">
                  <c:v>0</c:v>
                </c:pt>
                <c:pt idx="9">
                  <c:v>0</c:v>
                </c:pt>
                <c:pt idx="10">
                  <c:v>0</c:v>
                </c:pt>
                <c:pt idx="11">
                  <c:v>0</c:v>
                </c:pt>
              </c:numCache>
            </c:numRef>
          </c:val>
        </c:ser>
        <c:ser>
          <c:idx val="12"/>
          <c:order val="12"/>
          <c:tx>
            <c:strRef>
              <c:f>'4.2'!$A$19</c:f>
              <c:strCache>
                <c:ptCount val="1"/>
                <c:pt idx="0">
                  <c:v>Ústecký kraj</c:v>
                </c:pt>
              </c:strCache>
            </c:strRef>
          </c:tx>
          <c:invertIfNegative val="0"/>
          <c:val>
            <c:numRef>
              <c:f>'4.2'!$B$19:$M$19</c:f>
              <c:numCache>
                <c:formatCode>#,##0.0</c:formatCode>
                <c:ptCount val="12"/>
                <c:pt idx="0">
                  <c:v>3090.1950880000022</c:v>
                </c:pt>
                <c:pt idx="1">
                  <c:v>3037.9217600000015</c:v>
                </c:pt>
                <c:pt idx="2">
                  <c:v>3199.7044959999985</c:v>
                </c:pt>
                <c:pt idx="3">
                  <c:v>2123.2885289999999</c:v>
                </c:pt>
                <c:pt idx="4">
                  <c:v>1805.1638580000003</c:v>
                </c:pt>
                <c:pt idx="5">
                  <c:v>1540.7798910000001</c:v>
                </c:pt>
                <c:pt idx="6">
                  <c:v>0</c:v>
                </c:pt>
                <c:pt idx="7">
                  <c:v>0</c:v>
                </c:pt>
                <c:pt idx="8">
                  <c:v>0</c:v>
                </c:pt>
                <c:pt idx="9">
                  <c:v>0</c:v>
                </c:pt>
                <c:pt idx="10">
                  <c:v>0</c:v>
                </c:pt>
                <c:pt idx="11">
                  <c:v>0</c:v>
                </c:pt>
              </c:numCache>
            </c:numRef>
          </c:val>
        </c:ser>
        <c:ser>
          <c:idx val="13"/>
          <c:order val="13"/>
          <c:tx>
            <c:strRef>
              <c:f>'4.2'!$A$20</c:f>
              <c:strCache>
                <c:ptCount val="1"/>
                <c:pt idx="0">
                  <c:v>Zlínský kraj</c:v>
                </c:pt>
              </c:strCache>
            </c:strRef>
          </c:tx>
          <c:invertIfNegative val="0"/>
          <c:val>
            <c:numRef>
              <c:f>'4.2'!$B$20:$M$20</c:f>
              <c:numCache>
                <c:formatCode>#,##0.0</c:formatCode>
                <c:ptCount val="12"/>
                <c:pt idx="0">
                  <c:v>933.83580499999994</c:v>
                </c:pt>
                <c:pt idx="1">
                  <c:v>958.988202</c:v>
                </c:pt>
                <c:pt idx="2">
                  <c:v>948.05489899999986</c:v>
                </c:pt>
                <c:pt idx="3">
                  <c:v>572.32758399999989</c:v>
                </c:pt>
                <c:pt idx="4">
                  <c:v>490.44960399999991</c:v>
                </c:pt>
                <c:pt idx="5">
                  <c:v>426.03280299999989</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221470720"/>
        <c:axId val="221472256"/>
      </c:barChart>
      <c:catAx>
        <c:axId val="221470720"/>
        <c:scaling>
          <c:orientation val="minMax"/>
        </c:scaling>
        <c:delete val="0"/>
        <c:axPos val="b"/>
        <c:majorTickMark val="none"/>
        <c:minorTickMark val="none"/>
        <c:tickLblPos val="nextTo"/>
        <c:txPr>
          <a:bodyPr/>
          <a:lstStyle/>
          <a:p>
            <a:pPr>
              <a:defRPr sz="900"/>
            </a:pPr>
            <a:endParaRPr lang="cs-CZ"/>
          </a:p>
        </c:txPr>
        <c:crossAx val="221472256"/>
        <c:crosses val="autoZero"/>
        <c:auto val="1"/>
        <c:lblAlgn val="ctr"/>
        <c:lblOffset val="100"/>
        <c:noMultiLvlLbl val="0"/>
      </c:catAx>
      <c:valAx>
        <c:axId val="2214722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214707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ser>
        <c:dLbls>
          <c:showLegendKey val="0"/>
          <c:showVal val="0"/>
          <c:showCatName val="0"/>
          <c:showSerName val="0"/>
          <c:showPercent val="0"/>
          <c:showBubbleSize val="0"/>
        </c:dLbls>
        <c:gapWidth val="150"/>
        <c:overlap val="100"/>
        <c:axId val="280367872"/>
        <c:axId val="280369408"/>
      </c:barChart>
      <c:catAx>
        <c:axId val="280367872"/>
        <c:scaling>
          <c:orientation val="minMax"/>
        </c:scaling>
        <c:delete val="0"/>
        <c:axPos val="b"/>
        <c:numFmt formatCode="General" sourceLinked="1"/>
        <c:majorTickMark val="none"/>
        <c:minorTickMark val="none"/>
        <c:tickLblPos val="nextTo"/>
        <c:txPr>
          <a:bodyPr/>
          <a:lstStyle/>
          <a:p>
            <a:pPr>
              <a:defRPr sz="900"/>
            </a:pPr>
            <a:endParaRPr lang="cs-CZ"/>
          </a:p>
        </c:txPr>
        <c:crossAx val="280369408"/>
        <c:crosses val="autoZero"/>
        <c:auto val="1"/>
        <c:lblAlgn val="ctr"/>
        <c:lblOffset val="100"/>
        <c:noMultiLvlLbl val="0"/>
      </c:catAx>
      <c:valAx>
        <c:axId val="2803694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03678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ser>
        <c:dLbls>
          <c:showLegendKey val="0"/>
          <c:showVal val="0"/>
          <c:showCatName val="0"/>
          <c:showSerName val="0"/>
          <c:showPercent val="0"/>
          <c:showBubbleSize val="0"/>
        </c:dLbls>
        <c:gapWidth val="150"/>
        <c:axId val="280398464"/>
        <c:axId val="280400256"/>
      </c:barChart>
      <c:catAx>
        <c:axId val="280398464"/>
        <c:scaling>
          <c:orientation val="minMax"/>
        </c:scaling>
        <c:delete val="0"/>
        <c:axPos val="l"/>
        <c:numFmt formatCode="General" sourceLinked="1"/>
        <c:majorTickMark val="none"/>
        <c:minorTickMark val="none"/>
        <c:tickLblPos val="nextTo"/>
        <c:txPr>
          <a:bodyPr/>
          <a:lstStyle/>
          <a:p>
            <a:pPr>
              <a:defRPr sz="900"/>
            </a:pPr>
            <a:endParaRPr lang="cs-CZ"/>
          </a:p>
        </c:txPr>
        <c:crossAx val="280400256"/>
        <c:crosses val="autoZero"/>
        <c:auto val="1"/>
        <c:lblAlgn val="ctr"/>
        <c:lblOffset val="100"/>
        <c:noMultiLvlLbl val="0"/>
      </c:catAx>
      <c:valAx>
        <c:axId val="2804002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03984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'14.9'!$J$19:$J$26</c:f>
              <c:numCache>
                <c:formatCode>General</c:formatCode>
                <c:ptCount val="8"/>
              </c:numCache>
            </c:numRef>
          </c:cat>
          <c:val>
            <c:numRef>
              <c:f>'14.9'!$K$19:$K$26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ser>
        <c:dLbls>
          <c:showLegendKey val="0"/>
          <c:showVal val="0"/>
          <c:showCatName val="0"/>
          <c:showSerName val="0"/>
          <c:showPercent val="0"/>
          <c:showBubbleSize val="0"/>
        </c:dLbls>
        <c:gapWidth val="150"/>
        <c:axId val="278989824"/>
        <c:axId val="279814912"/>
      </c:barChart>
      <c:catAx>
        <c:axId val="278989824"/>
        <c:scaling>
          <c:orientation val="maxMin"/>
        </c:scaling>
        <c:delete val="0"/>
        <c:axPos val="l"/>
        <c:numFmt formatCode="0.0" sourceLinked="1"/>
        <c:majorTickMark val="none"/>
        <c:minorTickMark val="none"/>
        <c:tickLblPos val="nextTo"/>
        <c:txPr>
          <a:bodyPr/>
          <a:lstStyle/>
          <a:p>
            <a:pPr>
              <a:defRPr sz="900"/>
            </a:pPr>
            <a:endParaRPr lang="cs-CZ"/>
          </a:p>
        </c:txPr>
        <c:crossAx val="279814912"/>
        <c:crosses val="autoZero"/>
        <c:auto val="1"/>
        <c:lblAlgn val="ctr"/>
        <c:lblOffset val="100"/>
        <c:noMultiLvlLbl val="0"/>
      </c:catAx>
      <c:valAx>
        <c:axId val="2798149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89898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ser>
        <c:dLbls>
          <c:showLegendKey val="0"/>
          <c:showVal val="0"/>
          <c:showCatName val="0"/>
          <c:showSerName val="0"/>
          <c:showPercent val="0"/>
          <c:showBubbleSize val="0"/>
        </c:dLbls>
        <c:gapWidth val="150"/>
        <c:axId val="279843200"/>
        <c:axId val="279844736"/>
      </c:barChart>
      <c:catAx>
        <c:axId val="279843200"/>
        <c:scaling>
          <c:orientation val="minMax"/>
        </c:scaling>
        <c:delete val="0"/>
        <c:axPos val="l"/>
        <c:numFmt formatCode="General" sourceLinked="1"/>
        <c:majorTickMark val="none"/>
        <c:minorTickMark val="none"/>
        <c:tickLblPos val="nextTo"/>
        <c:txPr>
          <a:bodyPr/>
          <a:lstStyle/>
          <a:p>
            <a:pPr>
              <a:defRPr sz="900"/>
            </a:pPr>
            <a:endParaRPr lang="cs-CZ"/>
          </a:p>
        </c:txPr>
        <c:crossAx val="279844736"/>
        <c:crosses val="autoZero"/>
        <c:auto val="1"/>
        <c:lblAlgn val="ctr"/>
        <c:lblOffset val="100"/>
        <c:noMultiLvlLbl val="0"/>
      </c:catAx>
      <c:valAx>
        <c:axId val="2798447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98432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ser>
        <c:dLbls>
          <c:showLegendKey val="0"/>
          <c:showVal val="0"/>
          <c:showCatName val="0"/>
          <c:showSerName val="0"/>
          <c:showPercent val="0"/>
          <c:showBubbleSize val="0"/>
        </c:dLbls>
        <c:gapWidth val="150"/>
        <c:overlap val="100"/>
        <c:axId val="279882752"/>
        <c:axId val="279892736"/>
      </c:barChart>
      <c:catAx>
        <c:axId val="279882752"/>
        <c:scaling>
          <c:orientation val="minMax"/>
        </c:scaling>
        <c:delete val="0"/>
        <c:axPos val="b"/>
        <c:numFmt formatCode="General" sourceLinked="1"/>
        <c:majorTickMark val="none"/>
        <c:minorTickMark val="none"/>
        <c:tickLblPos val="nextTo"/>
        <c:txPr>
          <a:bodyPr/>
          <a:lstStyle/>
          <a:p>
            <a:pPr>
              <a:defRPr sz="900"/>
            </a:pPr>
            <a:endParaRPr lang="cs-CZ"/>
          </a:p>
        </c:txPr>
        <c:crossAx val="279892736"/>
        <c:crosses val="autoZero"/>
        <c:auto val="1"/>
        <c:lblAlgn val="ctr"/>
        <c:lblOffset val="100"/>
        <c:noMultiLvlLbl val="0"/>
      </c:catAx>
      <c:valAx>
        <c:axId val="279892736"/>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98827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ser>
        <c:dLbls>
          <c:showLegendKey val="0"/>
          <c:showVal val="0"/>
          <c:showCatName val="0"/>
          <c:showSerName val="0"/>
          <c:showPercent val="0"/>
          <c:showBubbleSize val="0"/>
        </c:dLbls>
        <c:gapWidth val="150"/>
        <c:axId val="279917696"/>
        <c:axId val="279919232"/>
      </c:barChart>
      <c:catAx>
        <c:axId val="279917696"/>
        <c:scaling>
          <c:orientation val="minMax"/>
        </c:scaling>
        <c:delete val="0"/>
        <c:axPos val="l"/>
        <c:numFmt formatCode="General" sourceLinked="1"/>
        <c:majorTickMark val="none"/>
        <c:minorTickMark val="none"/>
        <c:tickLblPos val="nextTo"/>
        <c:txPr>
          <a:bodyPr/>
          <a:lstStyle/>
          <a:p>
            <a:pPr>
              <a:defRPr sz="900"/>
            </a:pPr>
            <a:endParaRPr lang="cs-CZ"/>
          </a:p>
        </c:txPr>
        <c:crossAx val="279919232"/>
        <c:crosses val="autoZero"/>
        <c:auto val="1"/>
        <c:lblAlgn val="ctr"/>
        <c:lblOffset val="100"/>
        <c:noMultiLvlLbl val="0"/>
      </c:catAx>
      <c:valAx>
        <c:axId val="2799192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99176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'14.10'!$J$19:$J$26</c:f>
              <c:numCache>
                <c:formatCode>General</c:formatCode>
                <c:ptCount val="8"/>
              </c:numCache>
            </c:numRef>
          </c:cat>
          <c:val>
            <c:numRef>
              <c:f>'14.10'!$K$19:$K$26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ser>
        <c:dLbls>
          <c:showLegendKey val="0"/>
          <c:showVal val="0"/>
          <c:showCatName val="0"/>
          <c:showSerName val="0"/>
          <c:showPercent val="0"/>
          <c:showBubbleSize val="0"/>
        </c:dLbls>
        <c:gapWidth val="150"/>
        <c:axId val="280024960"/>
        <c:axId val="280026496"/>
      </c:barChart>
      <c:catAx>
        <c:axId val="280024960"/>
        <c:scaling>
          <c:orientation val="maxMin"/>
        </c:scaling>
        <c:delete val="0"/>
        <c:axPos val="l"/>
        <c:numFmt formatCode="0.0" sourceLinked="1"/>
        <c:majorTickMark val="none"/>
        <c:minorTickMark val="none"/>
        <c:tickLblPos val="nextTo"/>
        <c:txPr>
          <a:bodyPr/>
          <a:lstStyle/>
          <a:p>
            <a:pPr>
              <a:defRPr sz="900"/>
            </a:pPr>
            <a:endParaRPr lang="cs-CZ"/>
          </a:p>
        </c:txPr>
        <c:crossAx val="280026496"/>
        <c:crosses val="autoZero"/>
        <c:auto val="1"/>
        <c:lblAlgn val="ctr"/>
        <c:lblOffset val="100"/>
        <c:noMultiLvlLbl val="0"/>
      </c:catAx>
      <c:valAx>
        <c:axId val="2800264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00249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ser>
        <c:dLbls>
          <c:showLegendKey val="0"/>
          <c:showVal val="0"/>
          <c:showCatName val="0"/>
          <c:showSerName val="0"/>
          <c:showPercent val="0"/>
          <c:showBubbleSize val="0"/>
        </c:dLbls>
        <c:gapWidth val="150"/>
        <c:axId val="280771584"/>
        <c:axId val="280773376"/>
      </c:barChart>
      <c:catAx>
        <c:axId val="280771584"/>
        <c:scaling>
          <c:orientation val="minMax"/>
        </c:scaling>
        <c:delete val="0"/>
        <c:axPos val="l"/>
        <c:numFmt formatCode="General" sourceLinked="1"/>
        <c:majorTickMark val="none"/>
        <c:minorTickMark val="none"/>
        <c:tickLblPos val="nextTo"/>
        <c:txPr>
          <a:bodyPr/>
          <a:lstStyle/>
          <a:p>
            <a:pPr>
              <a:defRPr sz="900"/>
            </a:pPr>
            <a:endParaRPr lang="cs-CZ"/>
          </a:p>
        </c:txPr>
        <c:crossAx val="280773376"/>
        <c:crosses val="autoZero"/>
        <c:auto val="1"/>
        <c:lblAlgn val="ctr"/>
        <c:lblOffset val="100"/>
        <c:noMultiLvlLbl val="0"/>
      </c:catAx>
      <c:valAx>
        <c:axId val="2807733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07715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242.22063800000001</c:v>
                </c:pt>
                <c:pt idx="2">
                  <c:v>75.081199999999995</c:v>
                </c:pt>
                <c:pt idx="3">
                  <c:v>66.529183000000003</c:v>
                </c:pt>
                <c:pt idx="4">
                  <c:v>257.87927000000002</c:v>
                </c:pt>
                <c:pt idx="5">
                  <c:v>110.83985000000001</c:v>
                </c:pt>
                <c:pt idx="6">
                  <c:v>0.17177899999999999</c:v>
                </c:pt>
                <c:pt idx="7">
                  <c:v>1573.1133419999999</c:v>
                </c:pt>
                <c:pt idx="8">
                  <c:v>44.085063000000012</c:v>
                </c:pt>
                <c:pt idx="9">
                  <c:v>4.4161409999999997</c:v>
                </c:pt>
                <c:pt idx="10">
                  <c:v>158.43674799999999</c:v>
                </c:pt>
                <c:pt idx="11">
                  <c:v>110.096484</c:v>
                </c:pt>
                <c:pt idx="12">
                  <c:v>1270.7908699999996</c:v>
                </c:pt>
                <c:pt idx="13">
                  <c:v>20.884700000000002</c:v>
                </c:pt>
              </c:numCache>
            </c:numRef>
          </c:val>
        </c:ser>
        <c:ser>
          <c:idx val="1"/>
          <c:order val="1"/>
          <c:tx>
            <c:strRef>
              <c:f>'4.3'!$A$6</c:f>
              <c:strCache>
                <c:ptCount val="1"/>
                <c:pt idx="0">
                  <c:v>Bioplyn</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41.4938</c:v>
                </c:pt>
                <c:pt idx="1">
                  <c:v>88.801735000000022</c:v>
                </c:pt>
                <c:pt idx="2">
                  <c:v>61.59238000000002</c:v>
                </c:pt>
                <c:pt idx="3">
                  <c:v>17.036593999999997</c:v>
                </c:pt>
                <c:pt idx="4">
                  <c:v>153.60505299999988</c:v>
                </c:pt>
                <c:pt idx="5">
                  <c:v>87.111733999999956</c:v>
                </c:pt>
                <c:pt idx="6">
                  <c:v>10.264010000000001</c:v>
                </c:pt>
                <c:pt idx="7">
                  <c:v>70.289558999999997</c:v>
                </c:pt>
                <c:pt idx="8">
                  <c:v>69.883733999999976</c:v>
                </c:pt>
                <c:pt idx="9">
                  <c:v>81.855772999999985</c:v>
                </c:pt>
                <c:pt idx="10">
                  <c:v>87.00726499999999</c:v>
                </c:pt>
                <c:pt idx="11">
                  <c:v>98.058096999999989</c:v>
                </c:pt>
                <c:pt idx="12">
                  <c:v>25.735752000000002</c:v>
                </c:pt>
                <c:pt idx="13">
                  <c:v>28.736089000000003</c:v>
                </c:pt>
              </c:numCache>
            </c:numRef>
          </c:val>
        </c:ser>
        <c:ser>
          <c:idx val="2"/>
          <c:order val="2"/>
          <c:tx>
            <c:strRef>
              <c:f>'4.3'!$A$7</c:f>
              <c:strCache>
                <c:ptCount val="1"/>
                <c:pt idx="0">
                  <c:v>Černé uhlí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1.7656099999999999</c:v>
                </c:pt>
                <c:pt idx="6">
                  <c:v>0</c:v>
                </c:pt>
                <c:pt idx="7">
                  <c:v>1657.2293949999998</c:v>
                </c:pt>
                <c:pt idx="8">
                  <c:v>84.340183999999994</c:v>
                </c:pt>
                <c:pt idx="9">
                  <c:v>190.27089299999997</c:v>
                </c:pt>
                <c:pt idx="10">
                  <c:v>0</c:v>
                </c:pt>
                <c:pt idx="11">
                  <c:v>0</c:v>
                </c:pt>
                <c:pt idx="12">
                  <c:v>0</c:v>
                </c:pt>
                <c:pt idx="13">
                  <c:v>80.053139999999999</c:v>
                </c:pt>
              </c:numCache>
            </c:numRef>
          </c:val>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c:v>
                </c:pt>
                <c:pt idx="1">
                  <c:v>8.199999999999999E-3</c:v>
                </c:pt>
                <c:pt idx="2">
                  <c:v>1.1919999999999999</c:v>
                </c:pt>
                <c:pt idx="3">
                  <c:v>5.0099999999999997E-3</c:v>
                </c:pt>
                <c:pt idx="4">
                  <c:v>1.4999999999999999E-2</c:v>
                </c:pt>
                <c:pt idx="5">
                  <c:v>0</c:v>
                </c:pt>
                <c:pt idx="6">
                  <c:v>0</c:v>
                </c:pt>
                <c:pt idx="7">
                  <c:v>0.120091</c:v>
                </c:pt>
                <c:pt idx="8">
                  <c:v>0</c:v>
                </c:pt>
                <c:pt idx="9">
                  <c:v>0</c:v>
                </c:pt>
                <c:pt idx="10">
                  <c:v>1.587</c:v>
                </c:pt>
                <c:pt idx="11">
                  <c:v>0</c:v>
                </c:pt>
                <c:pt idx="12">
                  <c:v>0</c:v>
                </c:pt>
                <c:pt idx="13">
                  <c:v>0.25309999999999999</c:v>
                </c:pt>
              </c:numCache>
            </c:numRef>
          </c:val>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1.014</c:v>
                </c:pt>
                <c:pt idx="1">
                  <c:v>0</c:v>
                </c:pt>
                <c:pt idx="2">
                  <c:v>5.3999999999999999E-2</c:v>
                </c:pt>
                <c:pt idx="3">
                  <c:v>0.80915000000000004</c:v>
                </c:pt>
                <c:pt idx="4">
                  <c:v>0</c:v>
                </c:pt>
                <c:pt idx="5">
                  <c:v>0</c:v>
                </c:pt>
                <c:pt idx="6">
                  <c:v>0</c:v>
                </c:pt>
                <c:pt idx="7">
                  <c:v>0</c:v>
                </c:pt>
                <c:pt idx="8">
                  <c:v>0</c:v>
                </c:pt>
                <c:pt idx="9">
                  <c:v>0</c:v>
                </c:pt>
                <c:pt idx="10">
                  <c:v>0</c:v>
                </c:pt>
                <c:pt idx="11">
                  <c:v>0</c:v>
                </c:pt>
                <c:pt idx="12">
                  <c:v>0.72939999999999994</c:v>
                </c:pt>
                <c:pt idx="13">
                  <c:v>0</c:v>
                </c:pt>
              </c:numCache>
            </c:numRef>
          </c:val>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7.9000000000000001E-2</c:v>
                </c:pt>
                <c:pt idx="3">
                  <c:v>0.39720999999999995</c:v>
                </c:pt>
                <c:pt idx="4">
                  <c:v>7.2599999999999998E-2</c:v>
                </c:pt>
                <c:pt idx="5">
                  <c:v>0</c:v>
                </c:pt>
                <c:pt idx="6">
                  <c:v>0</c:v>
                </c:pt>
                <c:pt idx="7">
                  <c:v>0</c:v>
                </c:pt>
                <c:pt idx="8">
                  <c:v>0</c:v>
                </c:pt>
                <c:pt idx="9">
                  <c:v>0</c:v>
                </c:pt>
                <c:pt idx="10">
                  <c:v>0</c:v>
                </c:pt>
                <c:pt idx="11">
                  <c:v>0</c:v>
                </c:pt>
                <c:pt idx="12">
                  <c:v>3.4769999999999995E-2</c:v>
                </c:pt>
                <c:pt idx="13">
                  <c:v>0</c:v>
                </c:pt>
              </c:numCache>
            </c:numRef>
          </c:val>
        </c:ser>
        <c:ser>
          <c:idx val="6"/>
          <c:order val="6"/>
          <c:tx>
            <c:strRef>
              <c:f>'4.3'!$A$11</c:f>
              <c:strCache>
                <c:ptCount val="1"/>
                <c:pt idx="0">
                  <c:v>Hnědé uhlí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717.10993900000005</c:v>
                </c:pt>
                <c:pt idx="2">
                  <c:v>0.52800000000000002</c:v>
                </c:pt>
                <c:pt idx="3">
                  <c:v>3097.7219300000002</c:v>
                </c:pt>
                <c:pt idx="4">
                  <c:v>34.258451999999998</c:v>
                </c:pt>
                <c:pt idx="5">
                  <c:v>236.28224</c:v>
                </c:pt>
                <c:pt idx="6">
                  <c:v>16.381979000000001</c:v>
                </c:pt>
                <c:pt idx="7">
                  <c:v>275.46384100000006</c:v>
                </c:pt>
                <c:pt idx="8">
                  <c:v>340.71378100000004</c:v>
                </c:pt>
                <c:pt idx="9">
                  <c:v>474.21504499999992</c:v>
                </c:pt>
                <c:pt idx="10">
                  <c:v>369.65959999999995</c:v>
                </c:pt>
                <c:pt idx="11">
                  <c:v>1966.3397659999998</c:v>
                </c:pt>
                <c:pt idx="12">
                  <c:v>3422.8665829999995</c:v>
                </c:pt>
                <c:pt idx="13">
                  <c:v>620.91455000000008</c:v>
                </c:pt>
              </c:numCache>
            </c:numRef>
          </c:val>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60.601999999999997</c:v>
                </c:pt>
                <c:pt idx="2">
                  <c:v>0</c:v>
                </c:pt>
                <c:pt idx="3">
                  <c:v>0</c:v>
                </c:pt>
                <c:pt idx="4">
                  <c:v>38.911999999999999</c:v>
                </c:pt>
                <c:pt idx="5">
                  <c:v>0</c:v>
                </c:pt>
                <c:pt idx="6">
                  <c:v>0</c:v>
                </c:pt>
                <c:pt idx="7">
                  <c:v>0</c:v>
                </c:pt>
                <c:pt idx="8">
                  <c:v>0</c:v>
                </c:pt>
                <c:pt idx="9">
                  <c:v>0</c:v>
                </c:pt>
                <c:pt idx="10">
                  <c:v>0</c:v>
                </c:pt>
                <c:pt idx="11">
                  <c:v>0</c:v>
                </c:pt>
                <c:pt idx="12">
                  <c:v>0</c:v>
                </c:pt>
                <c:pt idx="13">
                  <c:v>0</c:v>
                </c:pt>
              </c:numCache>
            </c:numRef>
          </c:val>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2.3257999999999997E-2</c:v>
                </c:pt>
                <c:pt idx="8">
                  <c:v>0</c:v>
                </c:pt>
                <c:pt idx="9">
                  <c:v>0</c:v>
                </c:pt>
                <c:pt idx="10">
                  <c:v>0</c:v>
                </c:pt>
                <c:pt idx="11">
                  <c:v>0</c:v>
                </c:pt>
                <c:pt idx="12">
                  <c:v>0</c:v>
                </c:pt>
                <c:pt idx="13">
                  <c:v>0</c:v>
                </c:pt>
              </c:numCache>
            </c:numRef>
          </c:val>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12.055</c:v>
                </c:pt>
                <c:pt idx="3">
                  <c:v>2.3245999999999998</c:v>
                </c:pt>
                <c:pt idx="4">
                  <c:v>9.4169999999999998</c:v>
                </c:pt>
                <c:pt idx="5">
                  <c:v>0.6169</c:v>
                </c:pt>
                <c:pt idx="6">
                  <c:v>0.17410000000000003</c:v>
                </c:pt>
                <c:pt idx="7">
                  <c:v>349.78889999999996</c:v>
                </c:pt>
                <c:pt idx="8">
                  <c:v>178.12917999999999</c:v>
                </c:pt>
                <c:pt idx="9">
                  <c:v>0</c:v>
                </c:pt>
                <c:pt idx="10">
                  <c:v>0</c:v>
                </c:pt>
                <c:pt idx="11">
                  <c:v>568.73190100000011</c:v>
                </c:pt>
                <c:pt idx="12">
                  <c:v>314.05405000000007</c:v>
                </c:pt>
                <c:pt idx="13">
                  <c:v>82.444000000000003</c:v>
                </c:pt>
              </c:numCache>
            </c:numRef>
          </c:val>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14.891999999999999</c:v>
                </c:pt>
                <c:pt idx="2">
                  <c:v>0</c:v>
                </c:pt>
                <c:pt idx="3">
                  <c:v>8.0327800000000007</c:v>
                </c:pt>
                <c:pt idx="4">
                  <c:v>0</c:v>
                </c:pt>
                <c:pt idx="5">
                  <c:v>0</c:v>
                </c:pt>
                <c:pt idx="6">
                  <c:v>0</c:v>
                </c:pt>
                <c:pt idx="7">
                  <c:v>0</c:v>
                </c:pt>
                <c:pt idx="8">
                  <c:v>11.463767000000001</c:v>
                </c:pt>
                <c:pt idx="9">
                  <c:v>0</c:v>
                </c:pt>
                <c:pt idx="10">
                  <c:v>0</c:v>
                </c:pt>
                <c:pt idx="11">
                  <c:v>10.001422</c:v>
                </c:pt>
                <c:pt idx="12">
                  <c:v>0</c:v>
                </c:pt>
                <c:pt idx="13">
                  <c:v>69.593999999999994</c:v>
                </c:pt>
              </c:numCache>
            </c:numRef>
          </c:val>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331.70545999999996</c:v>
                </c:pt>
                <c:pt idx="1">
                  <c:v>2.4119999999999999</c:v>
                </c:pt>
                <c:pt idx="2">
                  <c:v>427.399</c:v>
                </c:pt>
                <c:pt idx="3">
                  <c:v>0</c:v>
                </c:pt>
                <c:pt idx="4">
                  <c:v>0.39500000000000002</c:v>
                </c:pt>
                <c:pt idx="5">
                  <c:v>0</c:v>
                </c:pt>
                <c:pt idx="6">
                  <c:v>180.45599999999999</c:v>
                </c:pt>
                <c:pt idx="7">
                  <c:v>18.798341000000001</c:v>
                </c:pt>
                <c:pt idx="8">
                  <c:v>0</c:v>
                </c:pt>
                <c:pt idx="9">
                  <c:v>0.48816999999999999</c:v>
                </c:pt>
                <c:pt idx="10">
                  <c:v>69.984823999999989</c:v>
                </c:pt>
                <c:pt idx="11">
                  <c:v>33.300847481495161</c:v>
                </c:pt>
                <c:pt idx="12">
                  <c:v>13.594055000000001</c:v>
                </c:pt>
                <c:pt idx="13">
                  <c:v>23.37</c:v>
                </c:pt>
              </c:numCache>
            </c:numRef>
          </c:val>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0.13999200000000001</c:v>
                </c:pt>
                <c:pt idx="2">
                  <c:v>0</c:v>
                </c:pt>
                <c:pt idx="3">
                  <c:v>381.80193000000003</c:v>
                </c:pt>
                <c:pt idx="4">
                  <c:v>0</c:v>
                </c:pt>
                <c:pt idx="5">
                  <c:v>0</c:v>
                </c:pt>
                <c:pt idx="6">
                  <c:v>0</c:v>
                </c:pt>
                <c:pt idx="7">
                  <c:v>1529.3142460000001</c:v>
                </c:pt>
                <c:pt idx="8">
                  <c:v>0</c:v>
                </c:pt>
                <c:pt idx="9">
                  <c:v>0</c:v>
                </c:pt>
                <c:pt idx="10">
                  <c:v>0.13100000000000001</c:v>
                </c:pt>
                <c:pt idx="11">
                  <c:v>206.86207000000002</c:v>
                </c:pt>
                <c:pt idx="12">
                  <c:v>233.99184299999999</c:v>
                </c:pt>
                <c:pt idx="13">
                  <c:v>260.77199999999999</c:v>
                </c:pt>
              </c:numCache>
            </c:numRef>
          </c:val>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0.19700500000000001</c:v>
                </c:pt>
                <c:pt idx="1">
                  <c:v>0.91845700000000008</c:v>
                </c:pt>
                <c:pt idx="2">
                  <c:v>0.200708</c:v>
                </c:pt>
                <c:pt idx="3">
                  <c:v>0.52626800000000007</c:v>
                </c:pt>
                <c:pt idx="4">
                  <c:v>5.4910379999999996</c:v>
                </c:pt>
                <c:pt idx="5">
                  <c:v>0.302344</c:v>
                </c:pt>
                <c:pt idx="6">
                  <c:v>0</c:v>
                </c:pt>
                <c:pt idx="7">
                  <c:v>1.2346900000000001</c:v>
                </c:pt>
                <c:pt idx="8">
                  <c:v>4.5876340000000004</c:v>
                </c:pt>
                <c:pt idx="9">
                  <c:v>0.73540099999999997</c:v>
                </c:pt>
                <c:pt idx="10">
                  <c:v>0.62678</c:v>
                </c:pt>
                <c:pt idx="11">
                  <c:v>1.4946560000000002</c:v>
                </c:pt>
                <c:pt idx="12">
                  <c:v>2.0935459999999999</c:v>
                </c:pt>
                <c:pt idx="13">
                  <c:v>0.54747799999999991</c:v>
                </c:pt>
              </c:numCache>
            </c:numRef>
          </c:val>
        </c:ser>
        <c:ser>
          <c:idx val="15"/>
          <c:order val="15"/>
          <c:tx>
            <c:strRef>
              <c:f>'4.3'!$A$20</c:f>
              <c:strCache>
                <c:ptCount val="1"/>
                <c:pt idx="0">
                  <c:v>Zemní plyn</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535.86576500000001</c:v>
                </c:pt>
                <c:pt idx="1">
                  <c:v>85.987428999999992</c:v>
                </c:pt>
                <c:pt idx="2">
                  <c:v>471.91328700000014</c:v>
                </c:pt>
                <c:pt idx="3">
                  <c:v>101.19377999999999</c:v>
                </c:pt>
                <c:pt idx="4">
                  <c:v>93.666798999999969</c:v>
                </c:pt>
                <c:pt idx="5">
                  <c:v>260.555115</c:v>
                </c:pt>
                <c:pt idx="6">
                  <c:v>188.62322800000001</c:v>
                </c:pt>
                <c:pt idx="7">
                  <c:v>316.72399299999995</c:v>
                </c:pt>
                <c:pt idx="8">
                  <c:v>306.29917600000022</c:v>
                </c:pt>
                <c:pt idx="9">
                  <c:v>125.00886999999999</c:v>
                </c:pt>
                <c:pt idx="10">
                  <c:v>145.71235499999995</c:v>
                </c:pt>
                <c:pt idx="11">
                  <c:v>1352.0736095185052</c:v>
                </c:pt>
                <c:pt idx="12">
                  <c:v>185.34140900000011</c:v>
                </c:pt>
                <c:pt idx="13">
                  <c:v>301.24093399999998</c:v>
                </c:pt>
              </c:numCache>
            </c:numRef>
          </c:val>
        </c:ser>
        <c:dLbls>
          <c:showLegendKey val="0"/>
          <c:showVal val="0"/>
          <c:showCatName val="0"/>
          <c:showSerName val="0"/>
          <c:showPercent val="0"/>
          <c:showBubbleSize val="0"/>
        </c:dLbls>
        <c:gapWidth val="104"/>
        <c:overlap val="100"/>
        <c:axId val="222877568"/>
        <c:axId val="222879104"/>
      </c:barChart>
      <c:catAx>
        <c:axId val="222877568"/>
        <c:scaling>
          <c:orientation val="minMax"/>
        </c:scaling>
        <c:delete val="0"/>
        <c:axPos val="b"/>
        <c:majorTickMark val="none"/>
        <c:minorTickMark val="none"/>
        <c:tickLblPos val="low"/>
        <c:txPr>
          <a:bodyPr rot="0" vert="horz"/>
          <a:lstStyle/>
          <a:p>
            <a:pPr>
              <a:defRPr sz="900"/>
            </a:pPr>
            <a:endParaRPr lang="cs-CZ"/>
          </a:p>
        </c:txPr>
        <c:crossAx val="222879104"/>
        <c:crosses val="autoZero"/>
        <c:auto val="1"/>
        <c:lblAlgn val="ctr"/>
        <c:lblOffset val="100"/>
        <c:noMultiLvlLbl val="0"/>
      </c:catAx>
      <c:valAx>
        <c:axId val="222879104"/>
        <c:scaling>
          <c:orientation val="minMax"/>
          <c:max val="6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2877568"/>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ser>
        <c:dLbls>
          <c:showLegendKey val="0"/>
          <c:showVal val="0"/>
          <c:showCatName val="0"/>
          <c:showSerName val="0"/>
          <c:showPercent val="0"/>
          <c:showBubbleSize val="0"/>
        </c:dLbls>
        <c:gapWidth val="150"/>
        <c:overlap val="100"/>
        <c:axId val="280893312"/>
        <c:axId val="280894848"/>
      </c:barChart>
      <c:catAx>
        <c:axId val="280893312"/>
        <c:scaling>
          <c:orientation val="minMax"/>
        </c:scaling>
        <c:delete val="0"/>
        <c:axPos val="b"/>
        <c:numFmt formatCode="General" sourceLinked="1"/>
        <c:majorTickMark val="none"/>
        <c:minorTickMark val="none"/>
        <c:tickLblPos val="nextTo"/>
        <c:txPr>
          <a:bodyPr/>
          <a:lstStyle/>
          <a:p>
            <a:pPr>
              <a:defRPr sz="900"/>
            </a:pPr>
            <a:endParaRPr lang="cs-CZ"/>
          </a:p>
        </c:txPr>
        <c:crossAx val="280894848"/>
        <c:crosses val="autoZero"/>
        <c:auto val="1"/>
        <c:lblAlgn val="ctr"/>
        <c:lblOffset val="100"/>
        <c:noMultiLvlLbl val="0"/>
      </c:catAx>
      <c:valAx>
        <c:axId val="2808948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089331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ser>
        <c:dLbls>
          <c:showLegendKey val="0"/>
          <c:showVal val="0"/>
          <c:showCatName val="0"/>
          <c:showSerName val="0"/>
          <c:showPercent val="0"/>
          <c:showBubbleSize val="0"/>
        </c:dLbls>
        <c:gapWidth val="150"/>
        <c:axId val="280940544"/>
        <c:axId val="280942080"/>
      </c:barChart>
      <c:catAx>
        <c:axId val="280940544"/>
        <c:scaling>
          <c:orientation val="minMax"/>
        </c:scaling>
        <c:delete val="0"/>
        <c:axPos val="l"/>
        <c:numFmt formatCode="General" sourceLinked="1"/>
        <c:majorTickMark val="none"/>
        <c:minorTickMark val="none"/>
        <c:tickLblPos val="nextTo"/>
        <c:txPr>
          <a:bodyPr/>
          <a:lstStyle/>
          <a:p>
            <a:pPr>
              <a:defRPr sz="900"/>
            </a:pPr>
            <a:endParaRPr lang="cs-CZ"/>
          </a:p>
        </c:txPr>
        <c:crossAx val="280942080"/>
        <c:crosses val="autoZero"/>
        <c:auto val="1"/>
        <c:lblAlgn val="ctr"/>
        <c:lblOffset val="100"/>
        <c:noMultiLvlLbl val="0"/>
      </c:catAx>
      <c:valAx>
        <c:axId val="2809420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09405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'14.11'!$J$19:$J$26</c:f>
              <c:numCache>
                <c:formatCode>General</c:formatCode>
                <c:ptCount val="8"/>
              </c:numCache>
            </c:numRef>
          </c:cat>
          <c:val>
            <c:numRef>
              <c:f>'14.11'!$K$19:$K$26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ser>
        <c:dLbls>
          <c:showLegendKey val="0"/>
          <c:showVal val="0"/>
          <c:showCatName val="0"/>
          <c:showSerName val="0"/>
          <c:showPercent val="0"/>
          <c:showBubbleSize val="0"/>
        </c:dLbls>
        <c:gapWidth val="150"/>
        <c:axId val="275137664"/>
        <c:axId val="275139200"/>
      </c:barChart>
      <c:catAx>
        <c:axId val="275137664"/>
        <c:scaling>
          <c:orientation val="maxMin"/>
        </c:scaling>
        <c:delete val="0"/>
        <c:axPos val="l"/>
        <c:numFmt formatCode="0.0" sourceLinked="1"/>
        <c:majorTickMark val="none"/>
        <c:minorTickMark val="none"/>
        <c:tickLblPos val="nextTo"/>
        <c:txPr>
          <a:bodyPr/>
          <a:lstStyle/>
          <a:p>
            <a:pPr>
              <a:defRPr sz="900"/>
            </a:pPr>
            <a:endParaRPr lang="cs-CZ"/>
          </a:p>
        </c:txPr>
        <c:crossAx val="275139200"/>
        <c:crosses val="autoZero"/>
        <c:auto val="1"/>
        <c:lblAlgn val="ctr"/>
        <c:lblOffset val="100"/>
        <c:noMultiLvlLbl val="0"/>
      </c:catAx>
      <c:valAx>
        <c:axId val="2751392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51376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ser>
        <c:dLbls>
          <c:showLegendKey val="0"/>
          <c:showVal val="0"/>
          <c:showCatName val="0"/>
          <c:showSerName val="0"/>
          <c:showPercent val="0"/>
          <c:showBubbleSize val="0"/>
        </c:dLbls>
        <c:gapWidth val="150"/>
        <c:axId val="275167488"/>
        <c:axId val="275173376"/>
      </c:barChart>
      <c:catAx>
        <c:axId val="275167488"/>
        <c:scaling>
          <c:orientation val="minMax"/>
        </c:scaling>
        <c:delete val="0"/>
        <c:axPos val="l"/>
        <c:numFmt formatCode="General" sourceLinked="1"/>
        <c:majorTickMark val="none"/>
        <c:minorTickMark val="none"/>
        <c:tickLblPos val="nextTo"/>
        <c:txPr>
          <a:bodyPr/>
          <a:lstStyle/>
          <a:p>
            <a:pPr>
              <a:defRPr sz="900"/>
            </a:pPr>
            <a:endParaRPr lang="cs-CZ"/>
          </a:p>
        </c:txPr>
        <c:crossAx val="275173376"/>
        <c:crosses val="autoZero"/>
        <c:auto val="1"/>
        <c:lblAlgn val="ctr"/>
        <c:lblOffset val="100"/>
        <c:noMultiLvlLbl val="0"/>
      </c:catAx>
      <c:valAx>
        <c:axId val="2751733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51674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ser>
        <c:dLbls>
          <c:showLegendKey val="0"/>
          <c:showVal val="0"/>
          <c:showCatName val="0"/>
          <c:showSerName val="0"/>
          <c:showPercent val="0"/>
          <c:showBubbleSize val="0"/>
        </c:dLbls>
        <c:gapWidth val="150"/>
        <c:overlap val="100"/>
        <c:axId val="278402176"/>
        <c:axId val="278403712"/>
      </c:barChart>
      <c:catAx>
        <c:axId val="278402176"/>
        <c:scaling>
          <c:orientation val="minMax"/>
        </c:scaling>
        <c:delete val="0"/>
        <c:axPos val="b"/>
        <c:numFmt formatCode="General" sourceLinked="1"/>
        <c:majorTickMark val="none"/>
        <c:minorTickMark val="none"/>
        <c:tickLblPos val="nextTo"/>
        <c:txPr>
          <a:bodyPr/>
          <a:lstStyle/>
          <a:p>
            <a:pPr>
              <a:defRPr sz="900"/>
            </a:pPr>
            <a:endParaRPr lang="cs-CZ"/>
          </a:p>
        </c:txPr>
        <c:crossAx val="278403712"/>
        <c:crosses val="autoZero"/>
        <c:auto val="1"/>
        <c:lblAlgn val="ctr"/>
        <c:lblOffset val="100"/>
        <c:noMultiLvlLbl val="0"/>
      </c:catAx>
      <c:valAx>
        <c:axId val="2784037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840217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ser>
        <c:dLbls>
          <c:showLegendKey val="0"/>
          <c:showVal val="0"/>
          <c:showCatName val="0"/>
          <c:showSerName val="0"/>
          <c:showPercent val="0"/>
          <c:showBubbleSize val="0"/>
        </c:dLbls>
        <c:gapWidth val="150"/>
        <c:axId val="278436864"/>
        <c:axId val="278446848"/>
      </c:barChart>
      <c:catAx>
        <c:axId val="278436864"/>
        <c:scaling>
          <c:orientation val="minMax"/>
        </c:scaling>
        <c:delete val="0"/>
        <c:axPos val="l"/>
        <c:numFmt formatCode="General" sourceLinked="1"/>
        <c:majorTickMark val="none"/>
        <c:minorTickMark val="none"/>
        <c:tickLblPos val="nextTo"/>
        <c:txPr>
          <a:bodyPr/>
          <a:lstStyle/>
          <a:p>
            <a:pPr>
              <a:defRPr sz="900"/>
            </a:pPr>
            <a:endParaRPr lang="cs-CZ"/>
          </a:p>
        </c:txPr>
        <c:crossAx val="278446848"/>
        <c:crosses val="autoZero"/>
        <c:auto val="1"/>
        <c:lblAlgn val="ctr"/>
        <c:lblOffset val="100"/>
        <c:noMultiLvlLbl val="0"/>
      </c:catAx>
      <c:valAx>
        <c:axId val="278446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8436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'14.12'!$J$19:$J$26</c:f>
              <c:numCache>
                <c:formatCode>General</c:formatCode>
                <c:ptCount val="8"/>
              </c:numCache>
            </c:numRef>
          </c:cat>
          <c:val>
            <c:numRef>
              <c:f>'14.12'!$K$19:$K$26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ser>
        <c:dLbls>
          <c:showLegendKey val="0"/>
          <c:showVal val="0"/>
          <c:showCatName val="0"/>
          <c:showSerName val="0"/>
          <c:showPercent val="0"/>
          <c:showBubbleSize val="0"/>
        </c:dLbls>
        <c:gapWidth val="150"/>
        <c:axId val="278519168"/>
        <c:axId val="281093248"/>
      </c:barChart>
      <c:catAx>
        <c:axId val="278519168"/>
        <c:scaling>
          <c:orientation val="maxMin"/>
        </c:scaling>
        <c:delete val="0"/>
        <c:axPos val="l"/>
        <c:numFmt formatCode="0.0" sourceLinked="1"/>
        <c:majorTickMark val="none"/>
        <c:minorTickMark val="none"/>
        <c:tickLblPos val="nextTo"/>
        <c:txPr>
          <a:bodyPr/>
          <a:lstStyle/>
          <a:p>
            <a:pPr>
              <a:defRPr sz="900"/>
            </a:pPr>
            <a:endParaRPr lang="cs-CZ"/>
          </a:p>
        </c:txPr>
        <c:crossAx val="281093248"/>
        <c:crosses val="autoZero"/>
        <c:auto val="1"/>
        <c:lblAlgn val="ctr"/>
        <c:lblOffset val="100"/>
        <c:noMultiLvlLbl val="0"/>
      </c:catAx>
      <c:valAx>
        <c:axId val="2810932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851916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ser>
        <c:dLbls>
          <c:showLegendKey val="0"/>
          <c:showVal val="0"/>
          <c:showCatName val="0"/>
          <c:showSerName val="0"/>
          <c:showPercent val="0"/>
          <c:showBubbleSize val="0"/>
        </c:dLbls>
        <c:gapWidth val="150"/>
        <c:axId val="281129728"/>
        <c:axId val="281131264"/>
      </c:barChart>
      <c:catAx>
        <c:axId val="281129728"/>
        <c:scaling>
          <c:orientation val="minMax"/>
        </c:scaling>
        <c:delete val="0"/>
        <c:axPos val="l"/>
        <c:numFmt formatCode="General" sourceLinked="1"/>
        <c:majorTickMark val="none"/>
        <c:minorTickMark val="none"/>
        <c:tickLblPos val="nextTo"/>
        <c:txPr>
          <a:bodyPr/>
          <a:lstStyle/>
          <a:p>
            <a:pPr>
              <a:defRPr sz="900"/>
            </a:pPr>
            <a:endParaRPr lang="cs-CZ"/>
          </a:p>
        </c:txPr>
        <c:crossAx val="281131264"/>
        <c:crosses val="autoZero"/>
        <c:auto val="1"/>
        <c:lblAlgn val="ctr"/>
        <c:lblOffset val="100"/>
        <c:noMultiLvlLbl val="0"/>
      </c:catAx>
      <c:valAx>
        <c:axId val="2811312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11297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41.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0.xml"/><Relationship Id="rId5" Type="http://schemas.openxmlformats.org/officeDocument/2006/relationships/chart" Target="../charts/chart39.xml"/><Relationship Id="rId4" Type="http://schemas.microsoft.com/office/2007/relationships/hdphoto" Target="../media/hdphoto1.wdp"/></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46.xml"/><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chart" Target="../charts/chart45.xml"/><Relationship Id="rId5" Type="http://schemas.openxmlformats.org/officeDocument/2006/relationships/chart" Target="../charts/chart44.xml"/><Relationship Id="rId4" Type="http://schemas.microsoft.com/office/2007/relationships/hdphoto" Target="../media/hdphoto1.wdp"/></Relationships>
</file>

<file path=xl/drawings/_rels/drawing16.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1.xml"/><Relationship Id="rId2" Type="http://schemas.microsoft.com/office/2007/relationships/hdphoto" Target="../media/hdphoto2.wdp"/><Relationship Id="rId1" Type="http://schemas.openxmlformats.org/officeDocument/2006/relationships/image" Target="../media/image4.png"/><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2.xml"/><Relationship Id="rId7" Type="http://schemas.openxmlformats.org/officeDocument/2006/relationships/chart" Target="../charts/chart56.xml"/><Relationship Id="rId2" Type="http://schemas.microsoft.com/office/2007/relationships/hdphoto" Target="../media/hdphoto3.wdp"/><Relationship Id="rId1" Type="http://schemas.openxmlformats.org/officeDocument/2006/relationships/image" Target="../media/image5.png"/><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1.xml"/><Relationship Id="rId2" Type="http://schemas.microsoft.com/office/2007/relationships/hdphoto" Target="../media/hdphoto4.wdp"/><Relationship Id="rId1" Type="http://schemas.openxmlformats.org/officeDocument/2006/relationships/image" Target="../media/image6.png"/><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2.xml"/><Relationship Id="rId7" Type="http://schemas.openxmlformats.org/officeDocument/2006/relationships/chart" Target="../charts/chart66.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65.xml"/><Relationship Id="rId5" Type="http://schemas.openxmlformats.org/officeDocument/2006/relationships/chart" Target="../charts/chart64.xml"/><Relationship Id="rId4" Type="http://schemas.openxmlformats.org/officeDocument/2006/relationships/chart" Target="../charts/chart6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7.xml"/><Relationship Id="rId7" Type="http://schemas.openxmlformats.org/officeDocument/2006/relationships/chart" Target="../charts/chart71.xml"/><Relationship Id="rId2" Type="http://schemas.microsoft.com/office/2007/relationships/hdphoto" Target="../media/hdphoto6.wdp"/><Relationship Id="rId1" Type="http://schemas.openxmlformats.org/officeDocument/2006/relationships/image" Target="../media/image8.png"/><Relationship Id="rId6" Type="http://schemas.openxmlformats.org/officeDocument/2006/relationships/chart" Target="../charts/chart70.xml"/><Relationship Id="rId5" Type="http://schemas.openxmlformats.org/officeDocument/2006/relationships/chart" Target="../charts/chart69.xml"/><Relationship Id="rId4" Type="http://schemas.openxmlformats.org/officeDocument/2006/relationships/chart" Target="../charts/chart68.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image" Target="../media/image10.png"/><Relationship Id="rId7" Type="http://schemas.openxmlformats.org/officeDocument/2006/relationships/chart" Target="../charts/chart74.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73.xml"/><Relationship Id="rId5" Type="http://schemas.openxmlformats.org/officeDocument/2006/relationships/chart" Target="../charts/chart72.xml"/><Relationship Id="rId4" Type="http://schemas.microsoft.com/office/2007/relationships/hdphoto" Target="../media/hdphoto8.wdp"/><Relationship Id="rId9" Type="http://schemas.openxmlformats.org/officeDocument/2006/relationships/chart" Target="../charts/chart76.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7.xml"/><Relationship Id="rId7" Type="http://schemas.openxmlformats.org/officeDocument/2006/relationships/chart" Target="../charts/chart81.xml"/><Relationship Id="rId2" Type="http://schemas.microsoft.com/office/2007/relationships/hdphoto" Target="../media/hdphoto9.wdp"/><Relationship Id="rId1" Type="http://schemas.openxmlformats.org/officeDocument/2006/relationships/image" Target="../media/image11.png"/><Relationship Id="rId6" Type="http://schemas.openxmlformats.org/officeDocument/2006/relationships/chart" Target="../charts/chart80.xml"/><Relationship Id="rId5" Type="http://schemas.openxmlformats.org/officeDocument/2006/relationships/chart" Target="../charts/chart79.xml"/><Relationship Id="rId4" Type="http://schemas.openxmlformats.org/officeDocument/2006/relationships/chart" Target="../charts/chart78.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5.xml"/><Relationship Id="rId3" Type="http://schemas.openxmlformats.org/officeDocument/2006/relationships/image" Target="../media/image13.png"/><Relationship Id="rId7" Type="http://schemas.openxmlformats.org/officeDocument/2006/relationships/chart" Target="../charts/chart84.xml"/><Relationship Id="rId2" Type="http://schemas.microsoft.com/office/2007/relationships/hdphoto" Target="../media/hdphoto10.wdp"/><Relationship Id="rId1" Type="http://schemas.openxmlformats.org/officeDocument/2006/relationships/image" Target="../media/image12.png"/><Relationship Id="rId6" Type="http://schemas.openxmlformats.org/officeDocument/2006/relationships/chart" Target="../charts/chart83.xml"/><Relationship Id="rId5" Type="http://schemas.openxmlformats.org/officeDocument/2006/relationships/chart" Target="../charts/chart82.xml"/><Relationship Id="rId4" Type="http://schemas.microsoft.com/office/2007/relationships/hdphoto" Target="../media/hdphoto11.wdp"/><Relationship Id="rId9" Type="http://schemas.openxmlformats.org/officeDocument/2006/relationships/chart" Target="../charts/chart86.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0.xml"/><Relationship Id="rId3" Type="http://schemas.openxmlformats.org/officeDocument/2006/relationships/image" Target="../media/image14.png"/><Relationship Id="rId7" Type="http://schemas.openxmlformats.org/officeDocument/2006/relationships/chart" Target="../charts/chart89.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88.xml"/><Relationship Id="rId5" Type="http://schemas.openxmlformats.org/officeDocument/2006/relationships/chart" Target="../charts/chart87.xml"/><Relationship Id="rId4" Type="http://schemas.microsoft.com/office/2007/relationships/hdphoto" Target="../media/hdphoto12.wdp"/><Relationship Id="rId9" Type="http://schemas.openxmlformats.org/officeDocument/2006/relationships/chart" Target="../charts/chart91.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5.xml"/><Relationship Id="rId3" Type="http://schemas.openxmlformats.org/officeDocument/2006/relationships/image" Target="../media/image16.png"/><Relationship Id="rId7" Type="http://schemas.openxmlformats.org/officeDocument/2006/relationships/chart" Target="../charts/chart94.xml"/><Relationship Id="rId2" Type="http://schemas.microsoft.com/office/2007/relationships/hdphoto" Target="../media/hdphoto13.wdp"/><Relationship Id="rId1" Type="http://schemas.openxmlformats.org/officeDocument/2006/relationships/image" Target="../media/image15.png"/><Relationship Id="rId6" Type="http://schemas.openxmlformats.org/officeDocument/2006/relationships/chart" Target="../charts/chart93.xml"/><Relationship Id="rId5" Type="http://schemas.openxmlformats.org/officeDocument/2006/relationships/chart" Target="../charts/chart92.xml"/><Relationship Id="rId4" Type="http://schemas.microsoft.com/office/2007/relationships/hdphoto" Target="../media/hdphoto14.wdp"/><Relationship Id="rId9" Type="http://schemas.openxmlformats.org/officeDocument/2006/relationships/chart" Target="../charts/chart96.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100.xml"/><Relationship Id="rId3" Type="http://schemas.openxmlformats.org/officeDocument/2006/relationships/image" Target="../media/image18.png"/><Relationship Id="rId7" Type="http://schemas.openxmlformats.org/officeDocument/2006/relationships/chart" Target="../charts/chart99.xml"/><Relationship Id="rId2" Type="http://schemas.microsoft.com/office/2007/relationships/hdphoto" Target="../media/hdphoto15.wdp"/><Relationship Id="rId1" Type="http://schemas.openxmlformats.org/officeDocument/2006/relationships/image" Target="../media/image17.png"/><Relationship Id="rId6" Type="http://schemas.openxmlformats.org/officeDocument/2006/relationships/chart" Target="../charts/chart98.xml"/><Relationship Id="rId5" Type="http://schemas.openxmlformats.org/officeDocument/2006/relationships/chart" Target="../charts/chart97.xml"/><Relationship Id="rId4" Type="http://schemas.microsoft.com/office/2007/relationships/hdphoto" Target="../media/hdphoto16.wdp"/><Relationship Id="rId9" Type="http://schemas.openxmlformats.org/officeDocument/2006/relationships/chart" Target="../charts/chart101.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2.xml"/><Relationship Id="rId7" Type="http://schemas.openxmlformats.org/officeDocument/2006/relationships/chart" Target="../charts/chart106.xml"/><Relationship Id="rId2" Type="http://schemas.microsoft.com/office/2007/relationships/hdphoto" Target="../media/hdphoto17.wdp"/><Relationship Id="rId1" Type="http://schemas.openxmlformats.org/officeDocument/2006/relationships/image" Target="../media/image19.png"/><Relationship Id="rId6" Type="http://schemas.openxmlformats.org/officeDocument/2006/relationships/chart" Target="../charts/chart105.xml"/><Relationship Id="rId5" Type="http://schemas.openxmlformats.org/officeDocument/2006/relationships/chart" Target="../charts/chart104.xml"/><Relationship Id="rId4" Type="http://schemas.openxmlformats.org/officeDocument/2006/relationships/chart" Target="../charts/chart103.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7.xml"/><Relationship Id="rId7" Type="http://schemas.openxmlformats.org/officeDocument/2006/relationships/chart" Target="../charts/chart111.xml"/><Relationship Id="rId2" Type="http://schemas.microsoft.com/office/2007/relationships/hdphoto" Target="../media/hdphoto18.wdp"/><Relationship Id="rId1" Type="http://schemas.openxmlformats.org/officeDocument/2006/relationships/image" Target="../media/image20.png"/><Relationship Id="rId6" Type="http://schemas.openxmlformats.org/officeDocument/2006/relationships/chart" Target="../charts/chart110.xml"/><Relationship Id="rId5" Type="http://schemas.openxmlformats.org/officeDocument/2006/relationships/chart" Target="../charts/chart109.xml"/><Relationship Id="rId4" Type="http://schemas.openxmlformats.org/officeDocument/2006/relationships/chart" Target="../charts/chart108.xml"/></Relationships>
</file>

<file path=xl/drawings/_rels/drawing29.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16.xml"/><Relationship Id="rId2" Type="http://schemas.openxmlformats.org/officeDocument/2006/relationships/chart" Target="../charts/chart113.xml"/><Relationship Id="rId1" Type="http://schemas.openxmlformats.org/officeDocument/2006/relationships/chart" Target="../charts/chart112.xml"/><Relationship Id="rId6" Type="http://schemas.openxmlformats.org/officeDocument/2006/relationships/chart" Target="../charts/chart115.xml"/><Relationship Id="rId5" Type="http://schemas.openxmlformats.org/officeDocument/2006/relationships/chart" Target="../charts/chart114.xml"/><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21.xml"/><Relationship Id="rId2" Type="http://schemas.openxmlformats.org/officeDocument/2006/relationships/chart" Target="../charts/chart118.xml"/><Relationship Id="rId1" Type="http://schemas.openxmlformats.org/officeDocument/2006/relationships/chart" Target="../charts/chart117.xml"/><Relationship Id="rId6" Type="http://schemas.openxmlformats.org/officeDocument/2006/relationships/chart" Target="../charts/chart120.xml"/><Relationship Id="rId5" Type="http://schemas.openxmlformats.org/officeDocument/2006/relationships/chart" Target="../charts/chart119.xml"/><Relationship Id="rId4" Type="http://schemas.microsoft.com/office/2007/relationships/hdphoto" Target="../media/hdphoto1.wdp"/></Relationships>
</file>

<file path=xl/drawings/_rels/drawing3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26.xml"/><Relationship Id="rId2" Type="http://schemas.openxmlformats.org/officeDocument/2006/relationships/chart" Target="../charts/chart123.xml"/><Relationship Id="rId1" Type="http://schemas.openxmlformats.org/officeDocument/2006/relationships/chart" Target="../charts/chart122.xml"/><Relationship Id="rId6" Type="http://schemas.openxmlformats.org/officeDocument/2006/relationships/chart" Target="../charts/chart125.xml"/><Relationship Id="rId5" Type="http://schemas.openxmlformats.org/officeDocument/2006/relationships/chart" Target="../charts/chart124.xml"/><Relationship Id="rId4" Type="http://schemas.microsoft.com/office/2007/relationships/hdphoto" Target="../media/hdphoto1.wdp"/></Relationships>
</file>

<file path=xl/drawings/_rels/drawing3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31.xml"/><Relationship Id="rId2" Type="http://schemas.openxmlformats.org/officeDocument/2006/relationships/chart" Target="../charts/chart128.xml"/><Relationship Id="rId1" Type="http://schemas.openxmlformats.org/officeDocument/2006/relationships/chart" Target="../charts/chart127.xml"/><Relationship Id="rId6" Type="http://schemas.openxmlformats.org/officeDocument/2006/relationships/chart" Target="../charts/chart130.xml"/><Relationship Id="rId5" Type="http://schemas.openxmlformats.org/officeDocument/2006/relationships/chart" Target="../charts/chart129.xml"/><Relationship Id="rId4" Type="http://schemas.microsoft.com/office/2007/relationships/hdphoto" Target="../media/hdphoto1.wdp"/></Relationships>
</file>

<file path=xl/drawings/_rels/drawing33.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36.xml"/><Relationship Id="rId2" Type="http://schemas.openxmlformats.org/officeDocument/2006/relationships/chart" Target="../charts/chart133.xml"/><Relationship Id="rId1" Type="http://schemas.openxmlformats.org/officeDocument/2006/relationships/chart" Target="../charts/chart132.xml"/><Relationship Id="rId6" Type="http://schemas.openxmlformats.org/officeDocument/2006/relationships/chart" Target="../charts/chart135.xml"/><Relationship Id="rId5" Type="http://schemas.openxmlformats.org/officeDocument/2006/relationships/chart" Target="../charts/chart134.xml"/><Relationship Id="rId4" Type="http://schemas.microsoft.com/office/2007/relationships/hdphoto" Target="../media/hdphoto1.wdp"/></Relationships>
</file>

<file path=xl/drawings/_rels/drawing3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41.xml"/><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chart" Target="../charts/chart140.xml"/><Relationship Id="rId5" Type="http://schemas.openxmlformats.org/officeDocument/2006/relationships/chart" Target="../charts/chart139.xml"/><Relationship Id="rId4" Type="http://schemas.microsoft.com/office/2007/relationships/hdphoto" Target="../media/hdphoto1.wdp"/></Relationships>
</file>

<file path=xl/drawings/_rels/drawing35.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46.xml"/><Relationship Id="rId2" Type="http://schemas.openxmlformats.org/officeDocument/2006/relationships/chart" Target="../charts/chart143.xml"/><Relationship Id="rId1" Type="http://schemas.openxmlformats.org/officeDocument/2006/relationships/chart" Target="../charts/chart142.xml"/><Relationship Id="rId6" Type="http://schemas.openxmlformats.org/officeDocument/2006/relationships/chart" Target="../charts/chart145.xml"/><Relationship Id="rId5" Type="http://schemas.openxmlformats.org/officeDocument/2006/relationships/chart" Target="../charts/chart144.xml"/><Relationship Id="rId4" Type="http://schemas.microsoft.com/office/2007/relationships/hdphoto" Target="../media/hdphoto1.wdp"/></Relationships>
</file>

<file path=xl/drawings/_rels/drawing36.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51.xml"/><Relationship Id="rId2" Type="http://schemas.openxmlformats.org/officeDocument/2006/relationships/chart" Target="../charts/chart148.xml"/><Relationship Id="rId1" Type="http://schemas.openxmlformats.org/officeDocument/2006/relationships/chart" Target="../charts/chart147.xml"/><Relationship Id="rId6" Type="http://schemas.openxmlformats.org/officeDocument/2006/relationships/chart" Target="../charts/chart150.xml"/><Relationship Id="rId5" Type="http://schemas.openxmlformats.org/officeDocument/2006/relationships/chart" Target="../charts/chart149.xml"/><Relationship Id="rId4" Type="http://schemas.microsoft.com/office/2007/relationships/hdphoto" Target="../media/hdphoto1.wdp"/></Relationships>
</file>

<file path=xl/drawings/_rels/drawing37.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56.xml"/><Relationship Id="rId2" Type="http://schemas.openxmlformats.org/officeDocument/2006/relationships/chart" Target="../charts/chart153.xml"/><Relationship Id="rId1" Type="http://schemas.openxmlformats.org/officeDocument/2006/relationships/chart" Target="../charts/chart152.xml"/><Relationship Id="rId6" Type="http://schemas.openxmlformats.org/officeDocument/2006/relationships/chart" Target="../charts/chart155.xml"/><Relationship Id="rId5" Type="http://schemas.openxmlformats.org/officeDocument/2006/relationships/chart" Target="../charts/chart154.xml"/><Relationship Id="rId4" Type="http://schemas.microsoft.com/office/2007/relationships/hdphoto" Target="../media/hdphoto1.wdp"/></Relationships>
</file>

<file path=xl/drawings/_rels/drawing38.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61.xml"/><Relationship Id="rId2" Type="http://schemas.openxmlformats.org/officeDocument/2006/relationships/chart" Target="../charts/chart158.xml"/><Relationship Id="rId1" Type="http://schemas.openxmlformats.org/officeDocument/2006/relationships/chart" Target="../charts/chart157.xml"/><Relationship Id="rId6" Type="http://schemas.openxmlformats.org/officeDocument/2006/relationships/chart" Target="../charts/chart160.xml"/><Relationship Id="rId5" Type="http://schemas.openxmlformats.org/officeDocument/2006/relationships/chart" Target="../charts/chart159.xml"/><Relationship Id="rId4" Type="http://schemas.microsoft.com/office/2007/relationships/hdphoto" Target="../media/hdphoto1.wdp"/></Relationships>
</file>

<file path=xl/drawings/_rels/drawing39.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66.xml"/><Relationship Id="rId2" Type="http://schemas.openxmlformats.org/officeDocument/2006/relationships/chart" Target="../charts/chart163.xml"/><Relationship Id="rId1" Type="http://schemas.openxmlformats.org/officeDocument/2006/relationships/chart" Target="../charts/chart162.xml"/><Relationship Id="rId6" Type="http://schemas.openxmlformats.org/officeDocument/2006/relationships/chart" Target="../charts/chart165.xml"/><Relationship Id="rId5" Type="http://schemas.openxmlformats.org/officeDocument/2006/relationships/chart" Target="../charts/chart164.xml"/><Relationship Id="rId4" Type="http://schemas.microsoft.com/office/2007/relationships/hdphoto" Target="../media/hdphoto1.wdp"/></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171.xml"/><Relationship Id="rId2" Type="http://schemas.openxmlformats.org/officeDocument/2006/relationships/chart" Target="../charts/chart168.xml"/><Relationship Id="rId1" Type="http://schemas.openxmlformats.org/officeDocument/2006/relationships/chart" Target="../charts/chart167.xml"/><Relationship Id="rId6" Type="http://schemas.openxmlformats.org/officeDocument/2006/relationships/chart" Target="../charts/chart170.xml"/><Relationship Id="rId5" Type="http://schemas.openxmlformats.org/officeDocument/2006/relationships/chart" Target="../charts/chart169.xml"/><Relationship Id="rId4" Type="http://schemas.microsoft.com/office/2007/relationships/hdphoto" Target="../media/hdphoto1.wdp"/></Relationships>
</file>

<file path=xl/drawings/_rels/drawing41.xml.rels><?xml version="1.0" encoding="UTF-8" standalone="yes"?>
<Relationships xmlns="http://schemas.openxmlformats.org/package/2006/relationships"><Relationship Id="rId3" Type="http://schemas.openxmlformats.org/officeDocument/2006/relationships/chart" Target="../charts/chart174.xml"/><Relationship Id="rId2" Type="http://schemas.openxmlformats.org/officeDocument/2006/relationships/chart" Target="../charts/chart173.xml"/><Relationship Id="rId1" Type="http://schemas.openxmlformats.org/officeDocument/2006/relationships/chart" Target="../charts/chart172.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7.xml"/><Relationship Id="rId2" Type="http://schemas.openxmlformats.org/officeDocument/2006/relationships/chart" Target="../charts/chart176.xml"/><Relationship Id="rId1" Type="http://schemas.openxmlformats.org/officeDocument/2006/relationships/chart" Target="../charts/chart175.xml"/><Relationship Id="rId4" Type="http://schemas.openxmlformats.org/officeDocument/2006/relationships/chart" Target="../charts/chart17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28576</xdr:colOff>
      <xdr:row>2</xdr:row>
      <xdr:rowOff>19049</xdr:rowOff>
    </xdr:from>
    <xdr:to>
      <xdr:col>9</xdr:col>
      <xdr:colOff>752476</xdr:colOff>
      <xdr:row>15</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2</xdr:row>
      <xdr:rowOff>57149</xdr:rowOff>
    </xdr:from>
    <xdr:to>
      <xdr:col>6</xdr:col>
      <xdr:colOff>695250</xdr:colOff>
      <xdr:row>17</xdr:row>
      <xdr:rowOff>85724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66677</xdr:colOff>
      <xdr:row>19</xdr:row>
      <xdr:rowOff>95248</xdr:rowOff>
    </xdr:from>
    <xdr:to>
      <xdr:col>9</xdr:col>
      <xdr:colOff>790574</xdr:colOff>
      <xdr:row>33</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209550</xdr:colOff>
      <xdr:row>19</xdr:row>
      <xdr:rowOff>85725</xdr:rowOff>
    </xdr:from>
    <xdr:to>
      <xdr:col>6</xdr:col>
      <xdr:colOff>695250</xdr:colOff>
      <xdr:row>34</xdr:row>
      <xdr:rowOff>76200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76200</xdr:colOff>
      <xdr:row>36</xdr:row>
      <xdr:rowOff>66674</xdr:rowOff>
    </xdr:from>
    <xdr:to>
      <xdr:col>9</xdr:col>
      <xdr:colOff>790575</xdr:colOff>
      <xdr:row>46</xdr:row>
      <xdr:rowOff>133350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209550</xdr:colOff>
      <xdr:row>36</xdr:row>
      <xdr:rowOff>66674</xdr:rowOff>
    </xdr:from>
    <xdr:to>
      <xdr:col>6</xdr:col>
      <xdr:colOff>695250</xdr:colOff>
      <xdr:row>46</xdr:row>
      <xdr:rowOff>114300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24</xdr:row>
      <xdr:rowOff>14287</xdr:rowOff>
    </xdr:from>
    <xdr:to>
      <xdr:col>0</xdr:col>
      <xdr:colOff>152400</xdr:colOff>
      <xdr:row>30</xdr:row>
      <xdr:rowOff>152400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41</xdr:row>
      <xdr:rowOff>14286</xdr:rowOff>
    </xdr:from>
    <xdr:to>
      <xdr:col>0</xdr:col>
      <xdr:colOff>114300</xdr:colOff>
      <xdr:row>44</xdr:row>
      <xdr:rowOff>9524</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9525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9524</xdr:rowOff>
    </xdr:from>
    <xdr:to>
      <xdr:col>7</xdr:col>
      <xdr:colOff>85724</xdr:colOff>
      <xdr:row>35</xdr:row>
      <xdr:rowOff>114299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33</xdr:row>
      <xdr:rowOff>95251</xdr:rowOff>
    </xdr:from>
    <xdr:to>
      <xdr:col>7</xdr:col>
      <xdr:colOff>200024</xdr:colOff>
      <xdr:row>45</xdr:row>
      <xdr:rowOff>133351</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66675</xdr:colOff>
      <xdr:row>17</xdr:row>
      <xdr:rowOff>38101</xdr:rowOff>
    </xdr:from>
    <xdr:to>
      <xdr:col>13</xdr:col>
      <xdr:colOff>628650</xdr:colOff>
      <xdr:row>39</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4761</xdr:rowOff>
    </xdr:from>
    <xdr:to>
      <xdr:col>0</xdr:col>
      <xdr:colOff>142875</xdr:colOff>
      <xdr:row>14</xdr:row>
      <xdr:rowOff>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123825</xdr:colOff>
      <xdr:row>18</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752475</xdr:colOff>
      <xdr:row>33</xdr:row>
      <xdr:rowOff>142872</xdr:rowOff>
    </xdr:from>
    <xdr:to>
      <xdr:col>8</xdr:col>
      <xdr:colOff>741675</xdr:colOff>
      <xdr:row>44</xdr:row>
      <xdr:rowOff>123972</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33</xdr:row>
      <xdr:rowOff>76197</xdr:rowOff>
    </xdr:from>
    <xdr:to>
      <xdr:col>8</xdr:col>
      <xdr:colOff>733425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33</xdr:row>
      <xdr:rowOff>85722</xdr:rowOff>
    </xdr:from>
    <xdr:to>
      <xdr:col>8</xdr:col>
      <xdr:colOff>751200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742950</xdr:colOff>
      <xdr:row>33</xdr:row>
      <xdr:rowOff>76197</xdr:rowOff>
    </xdr:from>
    <xdr:to>
      <xdr:col>8</xdr:col>
      <xdr:colOff>732150</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85722</xdr:rowOff>
    </xdr:from>
    <xdr:to>
      <xdr:col>8</xdr:col>
      <xdr:colOff>694050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695325</xdr:colOff>
      <xdr:row>33</xdr:row>
      <xdr:rowOff>76197</xdr:rowOff>
    </xdr:from>
    <xdr:to>
      <xdr:col>8</xdr:col>
      <xdr:colOff>684525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85723</xdr:rowOff>
    </xdr:from>
    <xdr:to>
      <xdr:col>1</xdr:col>
      <xdr:colOff>228600</xdr:colOff>
      <xdr:row>44</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676275</xdr:colOff>
      <xdr:row>33</xdr:row>
      <xdr:rowOff>76197</xdr:rowOff>
    </xdr:from>
    <xdr:to>
      <xdr:col>8</xdr:col>
      <xdr:colOff>665475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85722</xdr:rowOff>
    </xdr:from>
    <xdr:to>
      <xdr:col>8</xdr:col>
      <xdr:colOff>694050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66672</xdr:rowOff>
    </xdr:from>
    <xdr:to>
      <xdr:col>8</xdr:col>
      <xdr:colOff>694050</xdr:colOff>
      <xdr:row>44</xdr:row>
      <xdr:rowOff>47772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714375</xdr:colOff>
      <xdr:row>33</xdr:row>
      <xdr:rowOff>66672</xdr:rowOff>
    </xdr:from>
    <xdr:to>
      <xdr:col>8</xdr:col>
      <xdr:colOff>703575</xdr:colOff>
      <xdr:row>44</xdr:row>
      <xdr:rowOff>47772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66672</xdr:rowOff>
    </xdr:from>
    <xdr:to>
      <xdr:col>8</xdr:col>
      <xdr:colOff>694050</xdr:colOff>
      <xdr:row>44</xdr:row>
      <xdr:rowOff>47772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752475</xdr:colOff>
      <xdr:row>33</xdr:row>
      <xdr:rowOff>95247</xdr:rowOff>
    </xdr:from>
    <xdr:to>
      <xdr:col>8</xdr:col>
      <xdr:colOff>741675</xdr:colOff>
      <xdr:row>44</xdr:row>
      <xdr:rowOff>76347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742950</xdr:colOff>
      <xdr:row>33</xdr:row>
      <xdr:rowOff>85722</xdr:rowOff>
    </xdr:from>
    <xdr:to>
      <xdr:col>8</xdr:col>
      <xdr:colOff>732150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23</xdr:row>
      <xdr:rowOff>9525</xdr:rowOff>
    </xdr:from>
    <xdr:to>
      <xdr:col>7</xdr:col>
      <xdr:colOff>129601</xdr:colOff>
      <xdr:row>45</xdr:row>
      <xdr:rowOff>133350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9525</xdr:rowOff>
    </xdr:from>
    <xdr:to>
      <xdr:col>0</xdr:col>
      <xdr:colOff>123825</xdr:colOff>
      <xdr:row>22</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9525</xdr:rowOff>
    </xdr:from>
    <xdr:to>
      <xdr:col>13</xdr:col>
      <xdr:colOff>683399</xdr:colOff>
      <xdr:row>45</xdr:row>
      <xdr:rowOff>147637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714375</xdr:colOff>
      <xdr:row>33</xdr:row>
      <xdr:rowOff>76197</xdr:rowOff>
    </xdr:from>
    <xdr:to>
      <xdr:col>8</xdr:col>
      <xdr:colOff>703575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216592</xdr:colOff>
      <xdr:row>22</xdr:row>
      <xdr:rowOff>21326</xdr:rowOff>
    </xdr:from>
    <xdr:to>
      <xdr:col>12</xdr:col>
      <xdr:colOff>612914</xdr:colOff>
      <xdr:row>44</xdr:row>
      <xdr:rowOff>92764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56030</xdr:colOff>
      <xdr:row>24</xdr:row>
      <xdr:rowOff>89646</xdr:rowOff>
    </xdr:from>
    <xdr:to>
      <xdr:col>5</xdr:col>
      <xdr:colOff>122473</xdr:colOff>
      <xdr:row>39</xdr:row>
      <xdr:rowOff>11898</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135111</xdr:colOff>
      <xdr:row>24</xdr:row>
      <xdr:rowOff>82763</xdr:rowOff>
    </xdr:from>
    <xdr:to>
      <xdr:col>12</xdr:col>
      <xdr:colOff>516110</xdr:colOff>
      <xdr:row>39</xdr:row>
      <xdr:rowOff>11206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80561</xdr:rowOff>
    </xdr:from>
    <xdr:to>
      <xdr:col>5</xdr:col>
      <xdr:colOff>66443</xdr:colOff>
      <xdr:row>53</xdr:row>
      <xdr:rowOff>145677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156883</xdr:colOff>
      <xdr:row>39</xdr:row>
      <xdr:rowOff>110456</xdr:rowOff>
    </xdr:from>
    <xdr:to>
      <xdr:col>12</xdr:col>
      <xdr:colOff>537882</xdr:colOff>
      <xdr:row>53</xdr:row>
      <xdr:rowOff>145676</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57150</xdr:rowOff>
    </xdr:from>
    <xdr:to>
      <xdr:col>7</xdr:col>
      <xdr:colOff>129600</xdr:colOff>
      <xdr:row>44</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22</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57150</xdr:rowOff>
    </xdr:from>
    <xdr:to>
      <xdr:col>13</xdr:col>
      <xdr:colOff>683399</xdr:colOff>
      <xdr:row>44</xdr:row>
      <xdr:rowOff>148725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133350</xdr:rowOff>
    </xdr:from>
    <xdr:to>
      <xdr:col>7</xdr:col>
      <xdr:colOff>523874</xdr:colOff>
      <xdr:row>45</xdr:row>
      <xdr:rowOff>114299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ort_ER&#218;-T1_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Ú-T1_paliva_sum"/>
      <sheetName val="ERÚ-T1_subjekt_sum"/>
      <sheetName val="Data_ax"/>
      <sheetName val="Data_subjekt"/>
      <sheetName val="Data_paliva"/>
      <sheetName val="Podklady QZ"/>
      <sheetName val="Podklady RZ"/>
      <sheetName val="List1"/>
      <sheetName val="List2"/>
    </sheetNames>
    <sheetDataSet>
      <sheetData sheetId="0"/>
      <sheetData sheetId="1"/>
      <sheetData sheetId="2"/>
      <sheetData sheetId="3"/>
      <sheetData sheetId="4"/>
      <sheetData sheetId="5">
        <row r="1">
          <cell r="O1" t="str">
            <v>duben 2018</v>
          </cell>
          <cell r="Q1" t="str">
            <v>červen 2018</v>
          </cell>
        </row>
        <row r="6">
          <cell r="B6">
            <v>20088.336048418845</v>
          </cell>
          <cell r="C6">
            <v>19762.863508910843</v>
          </cell>
          <cell r="D6">
            <v>19519.18849030562</v>
          </cell>
          <cell r="E6">
            <v>11044.923610999998</v>
          </cell>
          <cell r="F6">
            <v>9061.6125799999973</v>
          </cell>
          <cell r="G6">
            <v>8277.3015020000003</v>
          </cell>
          <cell r="H6">
            <v>0</v>
          </cell>
          <cell r="I6">
            <v>0</v>
          </cell>
          <cell r="J6">
            <v>0</v>
          </cell>
          <cell r="K6">
            <v>0</v>
          </cell>
          <cell r="L6">
            <v>0</v>
          </cell>
          <cell r="M6">
            <v>0</v>
          </cell>
        </row>
        <row r="8">
          <cell r="B8">
            <v>1133.0632399999984</v>
          </cell>
          <cell r="C8">
            <v>963.72879400000033</v>
          </cell>
          <cell r="D8">
            <v>980.50387200000068</v>
          </cell>
          <cell r="E8">
            <v>961.2885160000003</v>
          </cell>
          <cell r="F8">
            <v>855.38604999999961</v>
          </cell>
          <cell r="G8">
            <v>899.30810499999939</v>
          </cell>
          <cell r="H8">
            <v>0</v>
          </cell>
          <cell r="I8">
            <v>0</v>
          </cell>
          <cell r="J8">
            <v>0</v>
          </cell>
          <cell r="K8">
            <v>0</v>
          </cell>
          <cell r="L8">
            <v>0</v>
          </cell>
          <cell r="M8">
            <v>0</v>
          </cell>
        </row>
        <row r="10">
          <cell r="B10">
            <v>1383.2451753792955</v>
          </cell>
          <cell r="C10">
            <v>1326.8774789309507</v>
          </cell>
          <cell r="D10">
            <v>1326.006149298732</v>
          </cell>
          <cell r="E10">
            <v>1004.0921726199997</v>
          </cell>
          <cell r="F10">
            <v>940.04871443999957</v>
          </cell>
          <cell r="G10">
            <v>789.81550448000019</v>
          </cell>
          <cell r="H10">
            <v>0</v>
          </cell>
          <cell r="I10">
            <v>0</v>
          </cell>
          <cell r="J10">
            <v>0</v>
          </cell>
          <cell r="K10">
            <v>0</v>
          </cell>
          <cell r="L10">
            <v>0</v>
          </cell>
          <cell r="M10">
            <v>0</v>
          </cell>
        </row>
        <row r="12">
          <cell r="B12">
            <v>5204.0368809400015</v>
          </cell>
          <cell r="C12">
            <v>4427.1944416799988</v>
          </cell>
          <cell r="D12">
            <v>4688.4425265999971</v>
          </cell>
          <cell r="E12">
            <v>3635.6119533800024</v>
          </cell>
          <cell r="F12">
            <v>3551.3721135599985</v>
          </cell>
          <cell r="G12">
            <v>3461.6162545199986</v>
          </cell>
          <cell r="H12">
            <v>0</v>
          </cell>
          <cell r="I12">
            <v>0</v>
          </cell>
          <cell r="J12">
            <v>0</v>
          </cell>
          <cell r="K12">
            <v>0</v>
          </cell>
          <cell r="L12">
            <v>0</v>
          </cell>
          <cell r="M12">
            <v>0</v>
          </cell>
        </row>
        <row r="14">
          <cell r="B14">
            <v>12351.639870099545</v>
          </cell>
          <cell r="C14">
            <v>13028.737675299893</v>
          </cell>
          <cell r="D14">
            <v>12509.074856406891</v>
          </cell>
          <cell r="E14">
            <v>5420.7446989999999</v>
          </cell>
          <cell r="F14">
            <v>3698.1825669999994</v>
          </cell>
          <cell r="G14">
            <v>3111.1405659999996</v>
          </cell>
          <cell r="H14">
            <v>0</v>
          </cell>
          <cell r="I14">
            <v>0</v>
          </cell>
          <cell r="J14">
            <v>0</v>
          </cell>
          <cell r="K14">
            <v>0</v>
          </cell>
          <cell r="L14">
            <v>0</v>
          </cell>
          <cell r="M14">
            <v>0</v>
          </cell>
        </row>
        <row r="16">
          <cell r="B16">
            <v>16.350882000002457</v>
          </cell>
          <cell r="C16">
            <v>16.325119000000996</v>
          </cell>
          <cell r="D16">
            <v>15.161085999998249</v>
          </cell>
          <cell r="E16">
            <v>23.186269999995602</v>
          </cell>
          <cell r="F16">
            <v>16.62313500000073</v>
          </cell>
          <cell r="G16">
            <v>15.421072000002368</v>
          </cell>
          <cell r="H16">
            <v>0</v>
          </cell>
          <cell r="I16">
            <v>0</v>
          </cell>
          <cell r="J16">
            <v>0</v>
          </cell>
          <cell r="K16">
            <v>0</v>
          </cell>
          <cell r="L16">
            <v>0</v>
          </cell>
          <cell r="M16">
            <v>0</v>
          </cell>
        </row>
        <row r="24">
          <cell r="B24">
            <v>1727.8611920000003</v>
          </cell>
          <cell r="C24">
            <v>1638.6944250000001</v>
          </cell>
          <cell r="D24">
            <v>1784.8914810000006</v>
          </cell>
          <cell r="E24">
            <v>1386.7588350000003</v>
          </cell>
          <cell r="F24">
            <v>1312.5333279999993</v>
          </cell>
          <cell r="G24">
            <v>1235.2531049999996</v>
          </cell>
          <cell r="H24">
            <v>0</v>
          </cell>
          <cell r="I24">
            <v>0</v>
          </cell>
          <cell r="J24">
            <v>0</v>
          </cell>
          <cell r="K24">
            <v>0</v>
          </cell>
          <cell r="L24">
            <v>0</v>
          </cell>
          <cell r="M24">
            <v>0</v>
          </cell>
        </row>
        <row r="25">
          <cell r="B25">
            <v>430.7146570000005</v>
          </cell>
          <cell r="C25">
            <v>381.47745399999997</v>
          </cell>
          <cell r="D25">
            <v>403.37840900000015</v>
          </cell>
          <cell r="E25">
            <v>330.88456700000017</v>
          </cell>
          <cell r="F25">
            <v>307.08961399999976</v>
          </cell>
          <cell r="G25">
            <v>283.49739400000016</v>
          </cell>
          <cell r="H25">
            <v>0</v>
          </cell>
          <cell r="I25">
            <v>0</v>
          </cell>
          <cell r="J25">
            <v>0</v>
          </cell>
          <cell r="K25">
            <v>0</v>
          </cell>
          <cell r="L25">
            <v>0</v>
          </cell>
          <cell r="M25">
            <v>0</v>
          </cell>
        </row>
        <row r="26">
          <cell r="B26">
            <v>2583.7770949999999</v>
          </cell>
          <cell r="C26">
            <v>2560.4824429999999</v>
          </cell>
          <cell r="D26">
            <v>2368.3327400000003</v>
          </cell>
          <cell r="E26">
            <v>934.2273889999999</v>
          </cell>
          <cell r="F26">
            <v>560.29952500000002</v>
          </cell>
          <cell r="G26">
            <v>519.13230799999997</v>
          </cell>
          <cell r="H26">
            <v>0</v>
          </cell>
          <cell r="I26">
            <v>0</v>
          </cell>
          <cell r="J26">
            <v>0</v>
          </cell>
          <cell r="K26">
            <v>0</v>
          </cell>
          <cell r="L26">
            <v>0</v>
          </cell>
          <cell r="M26">
            <v>0</v>
          </cell>
        </row>
        <row r="27">
          <cell r="B27">
            <v>0.98224999999999996</v>
          </cell>
          <cell r="C27">
            <v>0.92944999999999989</v>
          </cell>
          <cell r="D27">
            <v>1.0424640000000003</v>
          </cell>
          <cell r="E27">
            <v>0.98770100000000005</v>
          </cell>
          <cell r="F27">
            <v>1.2490760000000001</v>
          </cell>
          <cell r="G27">
            <v>0.94362400000000002</v>
          </cell>
          <cell r="H27">
            <v>0</v>
          </cell>
          <cell r="I27">
            <v>0</v>
          </cell>
          <cell r="J27">
            <v>0</v>
          </cell>
          <cell r="K27">
            <v>0</v>
          </cell>
          <cell r="L27">
            <v>0</v>
          </cell>
          <cell r="M27">
            <v>0</v>
          </cell>
        </row>
        <row r="28">
          <cell r="B28">
            <v>1.48065</v>
          </cell>
          <cell r="C28">
            <v>1.08081</v>
          </cell>
          <cell r="D28">
            <v>1.3165799999999999</v>
          </cell>
          <cell r="E28">
            <v>0.66566999999999998</v>
          </cell>
          <cell r="F28">
            <v>0.86033999999999999</v>
          </cell>
          <cell r="G28">
            <v>1.0805400000000001</v>
          </cell>
          <cell r="H28">
            <v>0</v>
          </cell>
          <cell r="I28">
            <v>0</v>
          </cell>
          <cell r="J28">
            <v>0</v>
          </cell>
          <cell r="K28">
            <v>0</v>
          </cell>
          <cell r="L28">
            <v>0</v>
          </cell>
          <cell r="M28">
            <v>0</v>
          </cell>
        </row>
        <row r="29">
          <cell r="B29">
            <v>6.3600000000000002E-3</v>
          </cell>
          <cell r="C29">
            <v>1.6800000000000002E-2</v>
          </cell>
          <cell r="D29">
            <v>2.4709999999999999E-2</v>
          </cell>
          <cell r="E29">
            <v>0.44020999999999999</v>
          </cell>
          <cell r="F29">
            <v>7.594999999999999E-2</v>
          </cell>
          <cell r="G29">
            <v>6.7419999999999994E-2</v>
          </cell>
          <cell r="H29">
            <v>0</v>
          </cell>
          <cell r="I29">
            <v>0</v>
          </cell>
          <cell r="J29">
            <v>0</v>
          </cell>
          <cell r="K29">
            <v>0</v>
          </cell>
          <cell r="L29">
            <v>0</v>
          </cell>
          <cell r="M29">
            <v>0</v>
          </cell>
        </row>
        <row r="30">
          <cell r="B30">
            <v>8862.6604560000014</v>
          </cell>
          <cell r="C30">
            <v>8755.528988</v>
          </cell>
          <cell r="D30">
            <v>8669.0249559999975</v>
          </cell>
          <cell r="E30">
            <v>4874.536943000001</v>
          </cell>
          <cell r="F30">
            <v>3669.6881839999992</v>
          </cell>
          <cell r="G30">
            <v>3028.2305789999991</v>
          </cell>
          <cell r="H30">
            <v>0</v>
          </cell>
          <cell r="I30">
            <v>0</v>
          </cell>
          <cell r="J30">
            <v>0</v>
          </cell>
          <cell r="K30">
            <v>0</v>
          </cell>
          <cell r="L30">
            <v>0</v>
          </cell>
          <cell r="M30">
            <v>0</v>
          </cell>
        </row>
        <row r="31">
          <cell r="B31">
            <v>130.57499999999999</v>
          </cell>
          <cell r="C31">
            <v>138.47800000000001</v>
          </cell>
          <cell r="D31">
            <v>121.369</v>
          </cell>
          <cell r="E31">
            <v>51.671999999999997</v>
          </cell>
          <cell r="F31">
            <v>29.064</v>
          </cell>
          <cell r="G31">
            <v>18.777999999999999</v>
          </cell>
          <cell r="H31">
            <v>0</v>
          </cell>
          <cell r="I31">
            <v>0</v>
          </cell>
          <cell r="J31">
            <v>0</v>
          </cell>
          <cell r="K31">
            <v>0</v>
          </cell>
          <cell r="L31">
            <v>0</v>
          </cell>
          <cell r="M31">
            <v>0</v>
          </cell>
        </row>
        <row r="32">
          <cell r="B32">
            <v>0.14965999999999999</v>
          </cell>
          <cell r="C32">
            <v>4.3270000000000003E-2</v>
          </cell>
          <cell r="D32">
            <v>0.11637500000000001</v>
          </cell>
          <cell r="E32">
            <v>2.3257999999999997E-2</v>
          </cell>
          <cell r="F32">
            <v>0</v>
          </cell>
          <cell r="G32">
            <v>0</v>
          </cell>
          <cell r="H32">
            <v>0</v>
          </cell>
          <cell r="I32">
            <v>0</v>
          </cell>
          <cell r="J32">
            <v>0</v>
          </cell>
          <cell r="K32">
            <v>0</v>
          </cell>
          <cell r="L32">
            <v>0</v>
          </cell>
          <cell r="M32">
            <v>0</v>
          </cell>
        </row>
        <row r="33">
          <cell r="B33">
            <v>709.77556000000004</v>
          </cell>
          <cell r="C33">
            <v>652.47889999999995</v>
          </cell>
          <cell r="D33">
            <v>590.88990000000013</v>
          </cell>
          <cell r="E33">
            <v>357.17533500000002</v>
          </cell>
          <cell r="F33">
            <v>499.74459899999994</v>
          </cell>
          <cell r="G33">
            <v>660.81569699999989</v>
          </cell>
          <cell r="H33">
            <v>0</v>
          </cell>
          <cell r="I33">
            <v>0</v>
          </cell>
          <cell r="J33">
            <v>0</v>
          </cell>
          <cell r="K33">
            <v>0</v>
          </cell>
          <cell r="L33">
            <v>0</v>
          </cell>
          <cell r="M33">
            <v>0</v>
          </cell>
        </row>
        <row r="34">
          <cell r="B34">
            <v>51.923550000000006</v>
          </cell>
          <cell r="C34">
            <v>56.913880999999996</v>
          </cell>
          <cell r="D34">
            <v>60.446658000000006</v>
          </cell>
          <cell r="E34">
            <v>37.524505999999995</v>
          </cell>
          <cell r="F34">
            <v>31.869070000000001</v>
          </cell>
          <cell r="G34">
            <v>44.590392999999999</v>
          </cell>
          <cell r="H34">
            <v>0</v>
          </cell>
          <cell r="I34">
            <v>0</v>
          </cell>
          <cell r="J34">
            <v>0</v>
          </cell>
          <cell r="K34">
            <v>0</v>
          </cell>
          <cell r="L34">
            <v>0</v>
          </cell>
          <cell r="M34">
            <v>0</v>
          </cell>
        </row>
        <row r="35">
          <cell r="B35">
            <v>454.02767555454773</v>
          </cell>
          <cell r="C35">
            <v>431.81917734491327</v>
          </cell>
          <cell r="D35">
            <v>402.35447813259037</v>
          </cell>
          <cell r="E35">
            <v>341.20781118481165</v>
          </cell>
          <cell r="F35">
            <v>372.25736647502407</v>
          </cell>
          <cell r="G35">
            <v>388.4385198216595</v>
          </cell>
          <cell r="H35">
            <v>0</v>
          </cell>
          <cell r="I35">
            <v>0</v>
          </cell>
          <cell r="J35">
            <v>0</v>
          </cell>
          <cell r="K35">
            <v>0</v>
          </cell>
          <cell r="L35">
            <v>0</v>
          </cell>
          <cell r="M35">
            <v>0</v>
          </cell>
        </row>
        <row r="36">
          <cell r="B36">
            <v>1037.9111770000002</v>
          </cell>
          <cell r="C36">
            <v>925.63107500000024</v>
          </cell>
          <cell r="D36">
            <v>1030.5605910000002</v>
          </cell>
          <cell r="E36">
            <v>850.0248049999999</v>
          </cell>
          <cell r="F36">
            <v>900.32505099999992</v>
          </cell>
          <cell r="G36">
            <v>862.66322500000012</v>
          </cell>
          <cell r="H36">
            <v>0</v>
          </cell>
          <cell r="I36">
            <v>0</v>
          </cell>
          <cell r="J36">
            <v>0</v>
          </cell>
          <cell r="K36">
            <v>0</v>
          </cell>
          <cell r="L36">
            <v>0</v>
          </cell>
          <cell r="M36">
            <v>0</v>
          </cell>
        </row>
        <row r="37">
          <cell r="B37">
            <v>0</v>
          </cell>
          <cell r="C37">
            <v>0</v>
          </cell>
          <cell r="D37">
            <v>0</v>
          </cell>
          <cell r="E37">
            <v>0</v>
          </cell>
          <cell r="F37">
            <v>0</v>
          </cell>
          <cell r="G37">
            <v>0</v>
          </cell>
          <cell r="H37">
            <v>0</v>
          </cell>
          <cell r="I37">
            <v>0</v>
          </cell>
          <cell r="J37">
            <v>0</v>
          </cell>
          <cell r="K37">
            <v>0</v>
          </cell>
          <cell r="L37">
            <v>0</v>
          </cell>
          <cell r="M37">
            <v>0</v>
          </cell>
        </row>
        <row r="38">
          <cell r="B38">
            <v>16.103689000000003</v>
          </cell>
          <cell r="C38">
            <v>19.974861999999991</v>
          </cell>
          <cell r="D38">
            <v>18.848518000000006</v>
          </cell>
          <cell r="E38">
            <v>5.4286909999999979</v>
          </cell>
          <cell r="F38">
            <v>4.2287789999999985</v>
          </cell>
          <cell r="G38">
            <v>9.2985350000000011</v>
          </cell>
          <cell r="H38">
            <v>0</v>
          </cell>
          <cell r="I38">
            <v>0</v>
          </cell>
          <cell r="J38">
            <v>0</v>
          </cell>
          <cell r="K38">
            <v>0</v>
          </cell>
          <cell r="L38">
            <v>0</v>
          </cell>
          <cell r="M38">
            <v>0</v>
          </cell>
        </row>
        <row r="39">
          <cell r="B39">
            <v>4080.3870768642964</v>
          </cell>
          <cell r="C39">
            <v>4199.3139735659324</v>
          </cell>
          <cell r="D39">
            <v>4066.5916301730308</v>
          </cell>
          <cell r="E39">
            <v>1873.3658898151884</v>
          </cell>
          <cell r="F39">
            <v>1372.3276975249753</v>
          </cell>
          <cell r="G39">
            <v>1224.5121621783408</v>
          </cell>
          <cell r="H39">
            <v>0</v>
          </cell>
          <cell r="I39">
            <v>0</v>
          </cell>
          <cell r="J39">
            <v>0</v>
          </cell>
          <cell r="K39">
            <v>0</v>
          </cell>
          <cell r="L39">
            <v>0</v>
          </cell>
          <cell r="M39">
            <v>0</v>
          </cell>
        </row>
        <row r="47">
          <cell r="B47">
            <v>965.41227799999945</v>
          </cell>
          <cell r="C47">
            <v>1009.3117129999999</v>
          </cell>
          <cell r="D47">
            <v>965.49960999999996</v>
          </cell>
          <cell r="E47">
            <v>505.30100400000009</v>
          </cell>
          <cell r="F47">
            <v>381.25149600000003</v>
          </cell>
          <cell r="G47">
            <v>326.53989000000001</v>
          </cell>
          <cell r="H47">
            <v>0</v>
          </cell>
          <cell r="I47">
            <v>0</v>
          </cell>
          <cell r="J47">
            <v>0</v>
          </cell>
          <cell r="K47">
            <v>0</v>
          </cell>
          <cell r="L47">
            <v>0</v>
          </cell>
          <cell r="M47">
            <v>0</v>
          </cell>
        </row>
        <row r="48">
          <cell r="B48">
            <v>1118.5324250000006</v>
          </cell>
          <cell r="C48">
            <v>1083.8447080000005</v>
          </cell>
          <cell r="D48">
            <v>1017.2825770000001</v>
          </cell>
          <cell r="E48">
            <v>442.58480500000019</v>
          </cell>
          <cell r="F48">
            <v>318.2214919999999</v>
          </cell>
          <cell r="G48">
            <v>289.28827800000005</v>
          </cell>
          <cell r="H48">
            <v>0</v>
          </cell>
          <cell r="I48">
            <v>0</v>
          </cell>
          <cell r="J48">
            <v>0</v>
          </cell>
          <cell r="K48">
            <v>0</v>
          </cell>
          <cell r="L48">
            <v>0</v>
          </cell>
          <cell r="M48">
            <v>0</v>
          </cell>
        </row>
        <row r="49">
          <cell r="B49">
            <v>1617.2321040000004</v>
          </cell>
          <cell r="C49">
            <v>1558.2645039999998</v>
          </cell>
          <cell r="D49">
            <v>1645.8517190000002</v>
          </cell>
          <cell r="E49">
            <v>1307.941331</v>
          </cell>
          <cell r="F49">
            <v>1240.748844</v>
          </cell>
          <cell r="G49">
            <v>1127.6882599999999</v>
          </cell>
          <cell r="H49">
            <v>0</v>
          </cell>
          <cell r="I49">
            <v>0</v>
          </cell>
          <cell r="J49">
            <v>0</v>
          </cell>
          <cell r="K49">
            <v>0</v>
          </cell>
          <cell r="L49">
            <v>0</v>
          </cell>
          <cell r="M49">
            <v>0</v>
          </cell>
        </row>
        <row r="50">
          <cell r="B50">
            <v>630.82778648837689</v>
          </cell>
          <cell r="C50">
            <v>528.94905765204624</v>
          </cell>
          <cell r="D50">
            <v>540.69998318646878</v>
          </cell>
          <cell r="E50">
            <v>287.86155000000002</v>
          </cell>
          <cell r="F50">
            <v>215.61326299999999</v>
          </cell>
          <cell r="G50">
            <v>193.99898000000002</v>
          </cell>
          <cell r="H50">
            <v>0</v>
          </cell>
          <cell r="I50">
            <v>0</v>
          </cell>
          <cell r="J50">
            <v>0</v>
          </cell>
          <cell r="K50">
            <v>0</v>
          </cell>
          <cell r="L50">
            <v>0</v>
          </cell>
          <cell r="M50">
            <v>0</v>
          </cell>
        </row>
        <row r="51">
          <cell r="B51">
            <v>347.17483000000004</v>
          </cell>
          <cell r="C51">
            <v>364.42862700000012</v>
          </cell>
          <cell r="D51">
            <v>349.23672599999998</v>
          </cell>
          <cell r="E51">
            <v>169.85413600000001</v>
          </cell>
          <cell r="F51">
            <v>115.93570499999998</v>
          </cell>
          <cell r="G51">
            <v>110.281255</v>
          </cell>
          <cell r="H51">
            <v>0</v>
          </cell>
          <cell r="I51">
            <v>0</v>
          </cell>
          <cell r="J51">
            <v>0</v>
          </cell>
          <cell r="K51">
            <v>0</v>
          </cell>
          <cell r="L51">
            <v>0</v>
          </cell>
          <cell r="M51">
            <v>0</v>
          </cell>
        </row>
        <row r="52">
          <cell r="B52">
            <v>3929.6234529999992</v>
          </cell>
          <cell r="C52">
            <v>3795.0031320000026</v>
          </cell>
          <cell r="D52">
            <v>3716.5566470000008</v>
          </cell>
          <cell r="E52">
            <v>2180.6101810000014</v>
          </cell>
          <cell r="F52">
            <v>1867.9909419999999</v>
          </cell>
          <cell r="G52">
            <v>1743.4985329999993</v>
          </cell>
          <cell r="H52">
            <v>0</v>
          </cell>
          <cell r="I52">
            <v>0</v>
          </cell>
          <cell r="J52">
            <v>0</v>
          </cell>
          <cell r="K52">
            <v>0</v>
          </cell>
          <cell r="L52">
            <v>0</v>
          </cell>
          <cell r="M52">
            <v>0</v>
          </cell>
        </row>
        <row r="53">
          <cell r="B53">
            <v>795.87945699999989</v>
          </cell>
          <cell r="C53">
            <v>776.53608999999983</v>
          </cell>
          <cell r="D53">
            <v>757.29852799999992</v>
          </cell>
          <cell r="E53">
            <v>414.88193000000012</v>
          </cell>
          <cell r="F53">
            <v>320.63742700000012</v>
          </cell>
          <cell r="G53">
            <v>303.98316199999999</v>
          </cell>
          <cell r="H53">
            <v>0</v>
          </cell>
          <cell r="I53">
            <v>0</v>
          </cell>
          <cell r="J53">
            <v>0</v>
          </cell>
          <cell r="K53">
            <v>0</v>
          </cell>
          <cell r="L53">
            <v>0</v>
          </cell>
          <cell r="M53">
            <v>0</v>
          </cell>
        </row>
        <row r="54">
          <cell r="B54">
            <v>851.66672904284292</v>
          </cell>
          <cell r="C54">
            <v>881.28192815012062</v>
          </cell>
          <cell r="D54">
            <v>859.48441447839366</v>
          </cell>
          <cell r="E54">
            <v>369.98770300000018</v>
          </cell>
          <cell r="F54">
            <v>268.02690299999995</v>
          </cell>
          <cell r="G54">
            <v>238.97568699999999</v>
          </cell>
          <cell r="H54">
            <v>0</v>
          </cell>
          <cell r="I54">
            <v>0</v>
          </cell>
          <cell r="J54">
            <v>0</v>
          </cell>
          <cell r="K54">
            <v>0</v>
          </cell>
          <cell r="L54">
            <v>0</v>
          </cell>
          <cell r="M54">
            <v>0</v>
          </cell>
        </row>
        <row r="55">
          <cell r="B55">
            <v>749.78513371396753</v>
          </cell>
          <cell r="C55">
            <v>808.84316147846573</v>
          </cell>
          <cell r="D55">
            <v>768.39541792732496</v>
          </cell>
          <cell r="E55">
            <v>366.42074399999984</v>
          </cell>
          <cell r="F55">
            <v>248.04579300000003</v>
          </cell>
          <cell r="G55">
            <v>218.67903500000006</v>
          </cell>
          <cell r="H55">
            <v>0</v>
          </cell>
          <cell r="I55">
            <v>0</v>
          </cell>
          <cell r="J55">
            <v>0</v>
          </cell>
          <cell r="K55">
            <v>0</v>
          </cell>
          <cell r="L55">
            <v>0</v>
          </cell>
          <cell r="M55">
            <v>0</v>
          </cell>
        </row>
        <row r="56">
          <cell r="B56">
            <v>820.43524100000002</v>
          </cell>
          <cell r="C56">
            <v>917.56862300000012</v>
          </cell>
          <cell r="D56">
            <v>861.37357600000007</v>
          </cell>
          <cell r="E56">
            <v>389.58544899999998</v>
          </cell>
          <cell r="F56">
            <v>269.667799</v>
          </cell>
          <cell r="G56">
            <v>251.02278199999995</v>
          </cell>
          <cell r="H56">
            <v>0</v>
          </cell>
          <cell r="I56">
            <v>0</v>
          </cell>
          <cell r="J56">
            <v>0</v>
          </cell>
          <cell r="K56">
            <v>0</v>
          </cell>
          <cell r="L56">
            <v>0</v>
          </cell>
          <cell r="M56">
            <v>0</v>
          </cell>
        </row>
        <row r="57">
          <cell r="B57">
            <v>3771.338119</v>
          </cell>
          <cell r="C57">
            <v>3575.0352939999993</v>
          </cell>
          <cell r="D57">
            <v>3434.9343999999987</v>
          </cell>
          <cell r="E57">
            <v>1675.0001540000007</v>
          </cell>
          <cell r="F57">
            <v>1337.7295079999997</v>
          </cell>
          <cell r="G57">
            <v>1334.2291909999997</v>
          </cell>
          <cell r="H57">
            <v>0</v>
          </cell>
          <cell r="I57">
            <v>0</v>
          </cell>
          <cell r="J57">
            <v>0</v>
          </cell>
          <cell r="K57">
            <v>0</v>
          </cell>
          <cell r="L57">
            <v>0</v>
          </cell>
          <cell r="M57">
            <v>0</v>
          </cell>
        </row>
        <row r="58">
          <cell r="B58">
            <v>3090.1950880000022</v>
          </cell>
          <cell r="C58">
            <v>3037.9217600000015</v>
          </cell>
          <cell r="D58">
            <v>3199.7044959999985</v>
          </cell>
          <cell r="E58">
            <v>2123.2885289999999</v>
          </cell>
          <cell r="F58">
            <v>1805.1638580000003</v>
          </cell>
          <cell r="G58">
            <v>1540.7798910000001</v>
          </cell>
          <cell r="H58">
            <v>0</v>
          </cell>
          <cell r="I58">
            <v>0</v>
          </cell>
          <cell r="J58">
            <v>0</v>
          </cell>
          <cell r="K58">
            <v>0</v>
          </cell>
          <cell r="L58">
            <v>0</v>
          </cell>
          <cell r="M58">
            <v>0</v>
          </cell>
        </row>
        <row r="59">
          <cell r="B59">
            <v>466.39759917365603</v>
          </cell>
          <cell r="C59">
            <v>466.88670863021514</v>
          </cell>
          <cell r="D59">
            <v>454.81549671343373</v>
          </cell>
          <cell r="E59">
            <v>239.27851099999995</v>
          </cell>
          <cell r="F59">
            <v>182.12994599999999</v>
          </cell>
          <cell r="G59">
            <v>172.30375499999994</v>
          </cell>
          <cell r="H59">
            <v>0</v>
          </cell>
          <cell r="I59">
            <v>0</v>
          </cell>
          <cell r="J59">
            <v>0</v>
          </cell>
          <cell r="K59">
            <v>0</v>
          </cell>
          <cell r="L59">
            <v>0</v>
          </cell>
          <cell r="M59">
            <v>0</v>
          </cell>
        </row>
        <row r="60">
          <cell r="B60">
            <v>933.83580499999994</v>
          </cell>
          <cell r="C60">
            <v>958.988202</v>
          </cell>
          <cell r="D60">
            <v>948.05489899999986</v>
          </cell>
          <cell r="E60">
            <v>572.32758399999989</v>
          </cell>
          <cell r="F60">
            <v>490.44960399999991</v>
          </cell>
          <cell r="G60">
            <v>426.03280299999989</v>
          </cell>
          <cell r="H60">
            <v>0</v>
          </cell>
          <cell r="I60">
            <v>0</v>
          </cell>
          <cell r="J60">
            <v>0</v>
          </cell>
          <cell r="K60">
            <v>0</v>
          </cell>
          <cell r="L60">
            <v>0</v>
          </cell>
          <cell r="M60">
            <v>0</v>
          </cell>
        </row>
        <row r="66">
          <cell r="B66">
            <v>242.22063800000001</v>
          </cell>
          <cell r="C66">
            <v>75.081199999999995</v>
          </cell>
          <cell r="D66">
            <v>66.529183000000003</v>
          </cell>
          <cell r="E66">
            <v>110.83985000000001</v>
          </cell>
          <cell r="F66">
            <v>0.17177899999999999</v>
          </cell>
          <cell r="G66">
            <v>1573.1133419999999</v>
          </cell>
          <cell r="H66">
            <v>44.085063000000012</v>
          </cell>
          <cell r="I66">
            <v>4.4161409999999997</v>
          </cell>
          <cell r="J66">
            <v>158.43674799999999</v>
          </cell>
          <cell r="K66">
            <v>0</v>
          </cell>
          <cell r="L66">
            <v>110.096484</v>
          </cell>
          <cell r="M66">
            <v>1270.7908699999996</v>
          </cell>
          <cell r="N66">
            <v>257.87927000000002</v>
          </cell>
          <cell r="O66">
            <v>20.884700000000002</v>
          </cell>
        </row>
        <row r="67">
          <cell r="B67">
            <v>88.801735000000022</v>
          </cell>
          <cell r="C67">
            <v>61.59238000000002</v>
          </cell>
          <cell r="D67">
            <v>17.036593999999997</v>
          </cell>
          <cell r="E67">
            <v>87.111733999999956</v>
          </cell>
          <cell r="F67">
            <v>10.264010000000001</v>
          </cell>
          <cell r="G67">
            <v>70.289558999999997</v>
          </cell>
          <cell r="H67">
            <v>69.883733999999976</v>
          </cell>
          <cell r="I67">
            <v>81.855772999999985</v>
          </cell>
          <cell r="J67">
            <v>87.00726499999999</v>
          </cell>
          <cell r="K67">
            <v>41.4938</v>
          </cell>
          <cell r="L67">
            <v>98.058096999999989</v>
          </cell>
          <cell r="M67">
            <v>25.735752000000002</v>
          </cell>
          <cell r="N67">
            <v>153.60505299999988</v>
          </cell>
          <cell r="O67">
            <v>28.736089000000003</v>
          </cell>
        </row>
        <row r="68">
          <cell r="B68">
            <v>0</v>
          </cell>
          <cell r="C68">
            <v>0</v>
          </cell>
          <cell r="D68">
            <v>0</v>
          </cell>
          <cell r="E68">
            <v>1.7656099999999999</v>
          </cell>
          <cell r="F68">
            <v>0</v>
          </cell>
          <cell r="G68">
            <v>1657.2293949999998</v>
          </cell>
          <cell r="H68">
            <v>84.340183999999994</v>
          </cell>
          <cell r="I68">
            <v>190.27089299999997</v>
          </cell>
          <cell r="J68">
            <v>0</v>
          </cell>
          <cell r="K68">
            <v>0</v>
          </cell>
          <cell r="L68">
            <v>0</v>
          </cell>
          <cell r="M68">
            <v>0</v>
          </cell>
          <cell r="N68">
            <v>0</v>
          </cell>
          <cell r="O68">
            <v>80.053139999999999</v>
          </cell>
        </row>
        <row r="69">
          <cell r="B69">
            <v>8.199999999999999E-3</v>
          </cell>
          <cell r="C69">
            <v>1.1919999999999999</v>
          </cell>
          <cell r="D69">
            <v>5.0099999999999997E-3</v>
          </cell>
          <cell r="E69">
            <v>0</v>
          </cell>
          <cell r="F69">
            <v>0</v>
          </cell>
          <cell r="G69">
            <v>0.120091</v>
          </cell>
          <cell r="H69">
            <v>0</v>
          </cell>
          <cell r="I69">
            <v>0</v>
          </cell>
          <cell r="J69">
            <v>1.587</v>
          </cell>
          <cell r="K69">
            <v>0</v>
          </cell>
          <cell r="L69">
            <v>0</v>
          </cell>
          <cell r="M69">
            <v>0</v>
          </cell>
          <cell r="N69">
            <v>1.4999999999999999E-2</v>
          </cell>
          <cell r="O69">
            <v>0.25309999999999999</v>
          </cell>
        </row>
        <row r="70">
          <cell r="B70">
            <v>0</v>
          </cell>
          <cell r="C70">
            <v>5.3999999999999999E-2</v>
          </cell>
          <cell r="D70">
            <v>0.80915000000000004</v>
          </cell>
          <cell r="E70">
            <v>0</v>
          </cell>
          <cell r="F70">
            <v>0</v>
          </cell>
          <cell r="G70">
            <v>0</v>
          </cell>
          <cell r="H70">
            <v>0</v>
          </cell>
          <cell r="I70">
            <v>0</v>
          </cell>
          <cell r="J70">
            <v>0</v>
          </cell>
          <cell r="K70">
            <v>1.014</v>
          </cell>
          <cell r="L70">
            <v>0</v>
          </cell>
          <cell r="M70">
            <v>0.72939999999999994</v>
          </cell>
          <cell r="N70">
            <v>0</v>
          </cell>
          <cell r="O70">
            <v>0</v>
          </cell>
        </row>
        <row r="71">
          <cell r="B71">
            <v>0</v>
          </cell>
          <cell r="C71">
            <v>7.9000000000000001E-2</v>
          </cell>
          <cell r="D71">
            <v>0.39720999999999995</v>
          </cell>
          <cell r="E71">
            <v>0</v>
          </cell>
          <cell r="F71">
            <v>0</v>
          </cell>
          <cell r="G71">
            <v>0</v>
          </cell>
          <cell r="H71">
            <v>0</v>
          </cell>
          <cell r="I71">
            <v>0</v>
          </cell>
          <cell r="J71">
            <v>0</v>
          </cell>
          <cell r="K71">
            <v>0</v>
          </cell>
          <cell r="L71">
            <v>0</v>
          </cell>
          <cell r="M71">
            <v>3.4769999999999995E-2</v>
          </cell>
          <cell r="N71">
            <v>7.2599999999999998E-2</v>
          </cell>
          <cell r="O71">
            <v>0</v>
          </cell>
        </row>
        <row r="72">
          <cell r="B72">
            <v>717.10993900000005</v>
          </cell>
          <cell r="C72">
            <v>0.52800000000000002</v>
          </cell>
          <cell r="D72">
            <v>3097.7219300000002</v>
          </cell>
          <cell r="E72">
            <v>236.28224</v>
          </cell>
          <cell r="F72">
            <v>16.381979000000001</v>
          </cell>
          <cell r="G72">
            <v>275.46384100000006</v>
          </cell>
          <cell r="H72">
            <v>340.71378100000004</v>
          </cell>
          <cell r="I72">
            <v>474.21504499999992</v>
          </cell>
          <cell r="J72">
            <v>369.65959999999995</v>
          </cell>
          <cell r="K72">
            <v>0</v>
          </cell>
          <cell r="L72">
            <v>1966.3397659999998</v>
          </cell>
          <cell r="M72">
            <v>3422.8665829999995</v>
          </cell>
          <cell r="N72">
            <v>34.258451999999998</v>
          </cell>
          <cell r="O72">
            <v>620.91455000000008</v>
          </cell>
        </row>
        <row r="73">
          <cell r="B73">
            <v>60.601999999999997</v>
          </cell>
          <cell r="C73">
            <v>0</v>
          </cell>
          <cell r="D73">
            <v>0</v>
          </cell>
          <cell r="E73">
            <v>0</v>
          </cell>
          <cell r="F73">
            <v>0</v>
          </cell>
          <cell r="G73">
            <v>0</v>
          </cell>
          <cell r="H73">
            <v>0</v>
          </cell>
          <cell r="I73">
            <v>0</v>
          </cell>
          <cell r="J73">
            <v>0</v>
          </cell>
          <cell r="K73">
            <v>0</v>
          </cell>
          <cell r="L73">
            <v>0</v>
          </cell>
          <cell r="M73">
            <v>0</v>
          </cell>
          <cell r="N73">
            <v>38.911999999999999</v>
          </cell>
          <cell r="O73">
            <v>0</v>
          </cell>
        </row>
        <row r="74">
          <cell r="B74">
            <v>0</v>
          </cell>
          <cell r="C74">
            <v>0</v>
          </cell>
          <cell r="D74">
            <v>0</v>
          </cell>
          <cell r="E74">
            <v>0</v>
          </cell>
          <cell r="F74">
            <v>0</v>
          </cell>
          <cell r="G74">
            <v>2.3257999999999997E-2</v>
          </cell>
          <cell r="H74">
            <v>0</v>
          </cell>
          <cell r="I74">
            <v>0</v>
          </cell>
          <cell r="J74">
            <v>0</v>
          </cell>
          <cell r="K74">
            <v>0</v>
          </cell>
          <cell r="L74">
            <v>0</v>
          </cell>
          <cell r="M74">
            <v>0</v>
          </cell>
          <cell r="N74">
            <v>0</v>
          </cell>
          <cell r="O74">
            <v>0</v>
          </cell>
        </row>
        <row r="75">
          <cell r="B75">
            <v>0</v>
          </cell>
          <cell r="C75">
            <v>12.055</v>
          </cell>
          <cell r="D75">
            <v>2.3245999999999998</v>
          </cell>
          <cell r="E75">
            <v>0.6169</v>
          </cell>
          <cell r="F75">
            <v>0.17410000000000003</v>
          </cell>
          <cell r="G75">
            <v>349.78889999999996</v>
          </cell>
          <cell r="H75">
            <v>178.12917999999999</v>
          </cell>
          <cell r="I75">
            <v>0</v>
          </cell>
          <cell r="J75">
            <v>0</v>
          </cell>
          <cell r="K75">
            <v>0</v>
          </cell>
          <cell r="L75">
            <v>568.73190100000011</v>
          </cell>
          <cell r="M75">
            <v>314.05405000000007</v>
          </cell>
          <cell r="N75">
            <v>9.4169999999999998</v>
          </cell>
          <cell r="O75">
            <v>82.444000000000003</v>
          </cell>
        </row>
        <row r="76">
          <cell r="B76">
            <v>14.891999999999999</v>
          </cell>
          <cell r="C76">
            <v>0</v>
          </cell>
          <cell r="D76">
            <v>8.0327800000000007</v>
          </cell>
          <cell r="E76">
            <v>0</v>
          </cell>
          <cell r="F76">
            <v>0</v>
          </cell>
          <cell r="G76">
            <v>0</v>
          </cell>
          <cell r="H76">
            <v>11.463767000000001</v>
          </cell>
          <cell r="I76">
            <v>0</v>
          </cell>
          <cell r="J76">
            <v>0</v>
          </cell>
          <cell r="K76">
            <v>0</v>
          </cell>
          <cell r="L76">
            <v>10.001422</v>
          </cell>
          <cell r="M76">
            <v>0</v>
          </cell>
          <cell r="N76">
            <v>0</v>
          </cell>
          <cell r="O76">
            <v>69.593999999999994</v>
          </cell>
        </row>
        <row r="77">
          <cell r="B77">
            <v>2.4119999999999999</v>
          </cell>
          <cell r="C77">
            <v>427.399</v>
          </cell>
          <cell r="D77">
            <v>0</v>
          </cell>
          <cell r="E77">
            <v>0</v>
          </cell>
          <cell r="F77">
            <v>180.45599999999999</v>
          </cell>
          <cell r="G77">
            <v>18.798341000000001</v>
          </cell>
          <cell r="H77">
            <v>0</v>
          </cell>
          <cell r="I77">
            <v>0.48816999999999999</v>
          </cell>
          <cell r="J77">
            <v>69.984823999999989</v>
          </cell>
          <cell r="K77">
            <v>331.70545999999996</v>
          </cell>
          <cell r="L77">
            <v>33.300847481495161</v>
          </cell>
          <cell r="M77">
            <v>13.594055000000001</v>
          </cell>
          <cell r="N77">
            <v>0.39500000000000002</v>
          </cell>
          <cell r="O77">
            <v>23.37</v>
          </cell>
        </row>
        <row r="78">
          <cell r="B78">
            <v>0.13999200000000001</v>
          </cell>
          <cell r="C78">
            <v>0</v>
          </cell>
          <cell r="D78">
            <v>381.80193000000003</v>
          </cell>
          <cell r="E78">
            <v>0</v>
          </cell>
          <cell r="F78">
            <v>0</v>
          </cell>
          <cell r="G78">
            <v>1529.3142460000001</v>
          </cell>
          <cell r="H78">
            <v>0</v>
          </cell>
          <cell r="I78">
            <v>0</v>
          </cell>
          <cell r="J78">
            <v>0.13100000000000001</v>
          </cell>
          <cell r="K78">
            <v>0</v>
          </cell>
          <cell r="L78">
            <v>206.86207000000002</v>
          </cell>
          <cell r="M78">
            <v>233.99184299999999</v>
          </cell>
          <cell r="N78">
            <v>0</v>
          </cell>
          <cell r="O78">
            <v>260.77199999999999</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B80">
            <v>0.91845700000000008</v>
          </cell>
          <cell r="C80">
            <v>0.200708</v>
          </cell>
          <cell r="D80">
            <v>0.52626800000000007</v>
          </cell>
          <cell r="E80">
            <v>0.302344</v>
          </cell>
          <cell r="F80">
            <v>0</v>
          </cell>
          <cell r="G80">
            <v>1.2346900000000001</v>
          </cell>
          <cell r="H80">
            <v>4.5876340000000004</v>
          </cell>
          <cell r="I80">
            <v>0.73540099999999997</v>
          </cell>
          <cell r="J80">
            <v>0.62678</v>
          </cell>
          <cell r="K80">
            <v>0.19700500000000001</v>
          </cell>
          <cell r="L80">
            <v>1.4946560000000002</v>
          </cell>
          <cell r="M80">
            <v>2.0935459999999999</v>
          </cell>
          <cell r="N80">
            <v>5.4910379999999996</v>
          </cell>
          <cell r="O80">
            <v>0.54747799999999991</v>
          </cell>
        </row>
        <row r="81">
          <cell r="B81">
            <v>85.987428999999992</v>
          </cell>
          <cell r="C81">
            <v>471.91328700000014</v>
          </cell>
          <cell r="D81">
            <v>101.19377999999999</v>
          </cell>
          <cell r="E81">
            <v>260.555115</v>
          </cell>
          <cell r="F81">
            <v>188.62322800000001</v>
          </cell>
          <cell r="G81">
            <v>316.72399299999995</v>
          </cell>
          <cell r="H81">
            <v>306.29917600000022</v>
          </cell>
          <cell r="I81">
            <v>125.00886999999999</v>
          </cell>
          <cell r="J81">
            <v>145.71235499999995</v>
          </cell>
          <cell r="K81">
            <v>535.86576500000001</v>
          </cell>
          <cell r="L81">
            <v>1352.0736095185052</v>
          </cell>
          <cell r="M81">
            <v>185.34140900000011</v>
          </cell>
          <cell r="N81">
            <v>93.666798999999969</v>
          </cell>
          <cell r="O81">
            <v>301.24093399999998</v>
          </cell>
        </row>
        <row r="89">
          <cell r="B89">
            <v>687.82513799999992</v>
          </cell>
          <cell r="C89">
            <v>693.50695500000006</v>
          </cell>
          <cell r="D89">
            <v>733.6470149999999</v>
          </cell>
          <cell r="E89">
            <v>419.00927799999994</v>
          </cell>
          <cell r="F89">
            <v>326.75183799999991</v>
          </cell>
          <cell r="G89">
            <v>283.766007</v>
          </cell>
          <cell r="H89">
            <v>0</v>
          </cell>
          <cell r="I89">
            <v>0</v>
          </cell>
          <cell r="J89">
            <v>0</v>
          </cell>
          <cell r="K89">
            <v>0</v>
          </cell>
          <cell r="L89">
            <v>0</v>
          </cell>
          <cell r="M89">
            <v>0</v>
          </cell>
        </row>
        <row r="90">
          <cell r="B90">
            <v>65.259239999999991</v>
          </cell>
          <cell r="C90">
            <v>58.643044000000003</v>
          </cell>
          <cell r="D90">
            <v>63.544930999999998</v>
          </cell>
          <cell r="E90">
            <v>40.026408000000004</v>
          </cell>
          <cell r="F90">
            <v>31.328270999999997</v>
          </cell>
          <cell r="G90">
            <v>28.686565999999992</v>
          </cell>
          <cell r="H90">
            <v>0</v>
          </cell>
          <cell r="I90">
            <v>0</v>
          </cell>
          <cell r="J90">
            <v>0</v>
          </cell>
          <cell r="K90">
            <v>0</v>
          </cell>
          <cell r="L90">
            <v>0</v>
          </cell>
          <cell r="M90">
            <v>0</v>
          </cell>
        </row>
        <row r="91">
          <cell r="B91">
            <v>1868.3205230000001</v>
          </cell>
          <cell r="C91">
            <v>1968.7483709999999</v>
          </cell>
          <cell r="D91">
            <v>1829.583059</v>
          </cell>
          <cell r="E91">
            <v>540.32999200000006</v>
          </cell>
          <cell r="F91">
            <v>256.851922</v>
          </cell>
          <cell r="G91">
            <v>239.95507900000004</v>
          </cell>
          <cell r="H91">
            <v>0</v>
          </cell>
          <cell r="I91">
            <v>0</v>
          </cell>
          <cell r="J91">
            <v>0</v>
          </cell>
          <cell r="K91">
            <v>0</v>
          </cell>
          <cell r="L91">
            <v>0</v>
          </cell>
          <cell r="M91">
            <v>0</v>
          </cell>
        </row>
        <row r="92">
          <cell r="B92">
            <v>0.72893999999999992</v>
          </cell>
          <cell r="C92">
            <v>0.66009000000000007</v>
          </cell>
          <cell r="D92">
            <v>0.73429400000000011</v>
          </cell>
          <cell r="E92">
            <v>0.75749100000000003</v>
          </cell>
          <cell r="F92">
            <v>0.99268599999999996</v>
          </cell>
          <cell r="G92">
            <v>0.62790400000000002</v>
          </cell>
          <cell r="H92">
            <v>0</v>
          </cell>
          <cell r="I92">
            <v>0</v>
          </cell>
          <cell r="J92">
            <v>0</v>
          </cell>
          <cell r="K92">
            <v>0</v>
          </cell>
          <cell r="L92">
            <v>0</v>
          </cell>
          <cell r="M92">
            <v>0</v>
          </cell>
        </row>
        <row r="93">
          <cell r="B93">
            <v>1.3066500000000001</v>
          </cell>
          <cell r="C93">
            <v>1.0558099999999999</v>
          </cell>
          <cell r="D93">
            <v>1.17058</v>
          </cell>
          <cell r="E93">
            <v>0.39066999999999996</v>
          </cell>
          <cell r="F93">
            <v>0.70234000000000008</v>
          </cell>
          <cell r="G93">
            <v>0.79553999999999991</v>
          </cell>
          <cell r="H93">
            <v>0</v>
          </cell>
          <cell r="I93">
            <v>0</v>
          </cell>
          <cell r="J93">
            <v>0</v>
          </cell>
          <cell r="K93">
            <v>0</v>
          </cell>
          <cell r="L93">
            <v>0</v>
          </cell>
          <cell r="M93">
            <v>0</v>
          </cell>
        </row>
        <row r="94">
          <cell r="B94">
            <v>6.3600000000000002E-3</v>
          </cell>
          <cell r="C94">
            <v>1.6800000000000002E-2</v>
          </cell>
          <cell r="D94">
            <v>2.4709999999999999E-2</v>
          </cell>
          <cell r="E94">
            <v>0.44020999999999999</v>
          </cell>
          <cell r="F94">
            <v>7.594999999999999E-2</v>
          </cell>
          <cell r="G94">
            <v>6.7419999999999994E-2</v>
          </cell>
          <cell r="H94">
            <v>0</v>
          </cell>
          <cell r="I94">
            <v>0</v>
          </cell>
          <cell r="J94">
            <v>0</v>
          </cell>
          <cell r="K94">
            <v>0</v>
          </cell>
          <cell r="L94">
            <v>0</v>
          </cell>
          <cell r="M94">
            <v>0</v>
          </cell>
        </row>
        <row r="95">
          <cell r="B95">
            <v>5844.2530990000005</v>
          </cell>
          <cell r="C95">
            <v>6163.5595190000031</v>
          </cell>
          <cell r="D95">
            <v>5910.945792999999</v>
          </cell>
          <cell r="E95">
            <v>2556.3618260000003</v>
          </cell>
          <cell r="F95">
            <v>1576.0911739999999</v>
          </cell>
          <cell r="G95">
            <v>1187.250747</v>
          </cell>
          <cell r="H95">
            <v>0</v>
          </cell>
          <cell r="I95">
            <v>0</v>
          </cell>
          <cell r="J95">
            <v>0</v>
          </cell>
          <cell r="K95">
            <v>0</v>
          </cell>
          <cell r="L95">
            <v>0</v>
          </cell>
          <cell r="M95">
            <v>0</v>
          </cell>
        </row>
        <row r="96">
          <cell r="B96">
            <v>36.419580000000003</v>
          </cell>
          <cell r="C96">
            <v>35.58325</v>
          </cell>
          <cell r="D96">
            <v>29.057650000000002</v>
          </cell>
          <cell r="E96">
            <v>18.132360000000002</v>
          </cell>
          <cell r="F96">
            <v>8.6640499999999996</v>
          </cell>
          <cell r="G96">
            <v>7.6055599999999997</v>
          </cell>
          <cell r="H96">
            <v>0</v>
          </cell>
          <cell r="I96">
            <v>0</v>
          </cell>
          <cell r="J96">
            <v>0</v>
          </cell>
          <cell r="K96">
            <v>0</v>
          </cell>
          <cell r="L96">
            <v>0</v>
          </cell>
          <cell r="M96">
            <v>0</v>
          </cell>
        </row>
        <row r="97">
          <cell r="B97">
            <v>0.14965999999999999</v>
          </cell>
          <cell r="C97">
            <v>4.3270000000000003E-2</v>
          </cell>
          <cell r="D97">
            <v>0.11637500000000001</v>
          </cell>
          <cell r="E97">
            <v>2.3257999999999997E-2</v>
          </cell>
          <cell r="F97">
            <v>0</v>
          </cell>
          <cell r="G97">
            <v>0</v>
          </cell>
          <cell r="H97">
            <v>0</v>
          </cell>
          <cell r="I97">
            <v>0</v>
          </cell>
          <cell r="J97">
            <v>0</v>
          </cell>
          <cell r="K97">
            <v>0</v>
          </cell>
          <cell r="L97">
            <v>0</v>
          </cell>
          <cell r="M97">
            <v>0</v>
          </cell>
        </row>
        <row r="98">
          <cell r="B98">
            <v>37.902497999999994</v>
          </cell>
          <cell r="C98">
            <v>37.832937000000001</v>
          </cell>
          <cell r="D98">
            <v>38.176971999999992</v>
          </cell>
          <cell r="E98">
            <v>29.564432999999998</v>
          </cell>
          <cell r="F98">
            <v>35.693623999999993</v>
          </cell>
          <cell r="G98">
            <v>43.299330999999995</v>
          </cell>
          <cell r="H98">
            <v>0</v>
          </cell>
          <cell r="I98">
            <v>0</v>
          </cell>
          <cell r="J98">
            <v>0</v>
          </cell>
          <cell r="K98">
            <v>0</v>
          </cell>
          <cell r="L98">
            <v>0</v>
          </cell>
          <cell r="M98">
            <v>0</v>
          </cell>
        </row>
        <row r="99">
          <cell r="B99">
            <v>9.4366699999999994</v>
          </cell>
          <cell r="C99">
            <v>13.41132</v>
          </cell>
          <cell r="D99">
            <v>12.308181999999999</v>
          </cell>
          <cell r="E99">
            <v>6.2185119999999996</v>
          </cell>
          <cell r="F99">
            <v>2.8446130000000003</v>
          </cell>
          <cell r="G99">
            <v>17.054107999999999</v>
          </cell>
          <cell r="H99">
            <v>0</v>
          </cell>
          <cell r="I99">
            <v>0</v>
          </cell>
          <cell r="J99">
            <v>0</v>
          </cell>
          <cell r="K99">
            <v>0</v>
          </cell>
          <cell r="L99">
            <v>0</v>
          </cell>
          <cell r="M99">
            <v>0</v>
          </cell>
        </row>
        <row r="100">
          <cell r="B100">
            <v>295.68346833766509</v>
          </cell>
          <cell r="C100">
            <v>285.51237229357628</v>
          </cell>
          <cell r="D100">
            <v>259.73845761410524</v>
          </cell>
          <cell r="E100">
            <v>195.35830012149268</v>
          </cell>
          <cell r="F100">
            <v>234.37320943536909</v>
          </cell>
          <cell r="G100">
            <v>233.04471815995532</v>
          </cell>
          <cell r="H100">
            <v>0</v>
          </cell>
          <cell r="I100">
            <v>0</v>
          </cell>
          <cell r="J100">
            <v>0</v>
          </cell>
          <cell r="K100">
            <v>0</v>
          </cell>
          <cell r="L100">
            <v>0</v>
          </cell>
          <cell r="M100">
            <v>0</v>
          </cell>
        </row>
        <row r="101">
          <cell r="B101">
            <v>405.9192910000001</v>
          </cell>
          <cell r="C101">
            <v>407.01547200000005</v>
          </cell>
          <cell r="D101">
            <v>443.74559300000004</v>
          </cell>
          <cell r="E101">
            <v>252.45102799999998</v>
          </cell>
          <cell r="F101">
            <v>275.66464300000001</v>
          </cell>
          <cell r="G101">
            <v>258.542913</v>
          </cell>
          <cell r="H101">
            <v>0</v>
          </cell>
          <cell r="I101">
            <v>0</v>
          </cell>
          <cell r="J101">
            <v>0</v>
          </cell>
          <cell r="K101">
            <v>0</v>
          </cell>
          <cell r="L101">
            <v>0</v>
          </cell>
          <cell r="M101">
            <v>0</v>
          </cell>
        </row>
        <row r="102">
          <cell r="B102">
            <v>0</v>
          </cell>
          <cell r="C102">
            <v>0</v>
          </cell>
          <cell r="D102">
            <v>0</v>
          </cell>
          <cell r="E102">
            <v>0</v>
          </cell>
          <cell r="F102">
            <v>0</v>
          </cell>
          <cell r="G102">
            <v>0</v>
          </cell>
          <cell r="H102">
            <v>0</v>
          </cell>
          <cell r="I102">
            <v>0</v>
          </cell>
          <cell r="J102">
            <v>0</v>
          </cell>
          <cell r="K102">
            <v>0</v>
          </cell>
          <cell r="L102">
            <v>0</v>
          </cell>
          <cell r="M102">
            <v>0</v>
          </cell>
        </row>
        <row r="103">
          <cell r="B103">
            <v>11.713988000000001</v>
          </cell>
          <cell r="C103">
            <v>15.469733</v>
          </cell>
          <cell r="D103">
            <v>14.14701</v>
          </cell>
          <cell r="E103">
            <v>3.2987340000000001</v>
          </cell>
          <cell r="F103">
            <v>1.9472609999999997</v>
          </cell>
          <cell r="G103">
            <v>3.8854510000000002</v>
          </cell>
          <cell r="H103">
            <v>0</v>
          </cell>
          <cell r="I103">
            <v>0</v>
          </cell>
          <cell r="J103">
            <v>0</v>
          </cell>
          <cell r="K103">
            <v>0</v>
          </cell>
          <cell r="L103">
            <v>0</v>
          </cell>
          <cell r="M103">
            <v>0</v>
          </cell>
        </row>
        <row r="104">
          <cell r="B104">
            <v>3086.7147647618831</v>
          </cell>
          <cell r="C104">
            <v>3347.6787320063172</v>
          </cell>
          <cell r="D104">
            <v>3172.1342347927857</v>
          </cell>
          <cell r="E104">
            <v>1358.3821988785073</v>
          </cell>
          <cell r="F104">
            <v>946.20098556463074</v>
          </cell>
          <cell r="G104">
            <v>806.55922184004464</v>
          </cell>
          <cell r="H104">
            <v>0</v>
          </cell>
          <cell r="I104">
            <v>0</v>
          </cell>
          <cell r="J104">
            <v>0</v>
          </cell>
          <cell r="K104">
            <v>0</v>
          </cell>
          <cell r="L104">
            <v>0</v>
          </cell>
          <cell r="M104">
            <v>0</v>
          </cell>
        </row>
        <row r="112">
          <cell r="B112">
            <v>691.88573399999984</v>
          </cell>
          <cell r="C112">
            <v>740.52347499999996</v>
          </cell>
          <cell r="D112">
            <v>708.22212799999954</v>
          </cell>
          <cell r="E112">
            <v>318.34545999999995</v>
          </cell>
          <cell r="F112">
            <v>210.79527299999992</v>
          </cell>
          <cell r="G112">
            <v>172.22193400000003</v>
          </cell>
          <cell r="H112">
            <v>0</v>
          </cell>
          <cell r="I112">
            <v>0</v>
          </cell>
          <cell r="J112">
            <v>0</v>
          </cell>
          <cell r="K112">
            <v>0</v>
          </cell>
          <cell r="L112">
            <v>0</v>
          </cell>
          <cell r="M112">
            <v>0</v>
          </cell>
        </row>
        <row r="113">
          <cell r="B113">
            <v>816.89841786101977</v>
          </cell>
          <cell r="C113">
            <v>854.3971994499243</v>
          </cell>
          <cell r="D113">
            <v>781.05574349274139</v>
          </cell>
          <cell r="E113">
            <v>279.47976900000009</v>
          </cell>
          <cell r="F113">
            <v>212.54946199999998</v>
          </cell>
          <cell r="G113">
            <v>188.17173600000001</v>
          </cell>
          <cell r="H113">
            <v>0</v>
          </cell>
          <cell r="I113">
            <v>0</v>
          </cell>
          <cell r="J113">
            <v>0</v>
          </cell>
          <cell r="K113">
            <v>0</v>
          </cell>
          <cell r="L113">
            <v>0</v>
          </cell>
          <cell r="M113">
            <v>0</v>
          </cell>
        </row>
        <row r="114">
          <cell r="B114">
            <v>587.04667900000004</v>
          </cell>
          <cell r="C114">
            <v>588.35751700000003</v>
          </cell>
          <cell r="D114">
            <v>556.69537700000012</v>
          </cell>
          <cell r="E114">
            <v>254.34729099999996</v>
          </cell>
          <cell r="F114">
            <v>183.25688299999996</v>
          </cell>
          <cell r="G114">
            <v>110.14446099999998</v>
          </cell>
          <cell r="H114">
            <v>0</v>
          </cell>
          <cell r="I114">
            <v>0</v>
          </cell>
          <cell r="J114">
            <v>0</v>
          </cell>
          <cell r="K114">
            <v>0</v>
          </cell>
          <cell r="L114">
            <v>0</v>
          </cell>
          <cell r="M114">
            <v>0</v>
          </cell>
        </row>
        <row r="115">
          <cell r="B115">
            <v>411.07628548837721</v>
          </cell>
          <cell r="C115">
            <v>414.45451965204614</v>
          </cell>
          <cell r="D115">
            <v>418.30542018646878</v>
          </cell>
          <cell r="E115">
            <v>194.13120500000002</v>
          </cell>
          <cell r="F115">
            <v>135.963008</v>
          </cell>
          <cell r="G115">
            <v>118.89370700000002</v>
          </cell>
          <cell r="H115">
            <v>0</v>
          </cell>
          <cell r="I115">
            <v>0</v>
          </cell>
          <cell r="J115">
            <v>0</v>
          </cell>
          <cell r="K115">
            <v>0</v>
          </cell>
          <cell r="L115">
            <v>0</v>
          </cell>
          <cell r="M115">
            <v>0</v>
          </cell>
        </row>
        <row r="116">
          <cell r="B116">
            <v>310.18591599999996</v>
          </cell>
          <cell r="C116">
            <v>326.46190599999994</v>
          </cell>
          <cell r="D116">
            <v>311.40625499999993</v>
          </cell>
          <cell r="E116">
            <v>133.325467</v>
          </cell>
          <cell r="F116">
            <v>84.278451000000004</v>
          </cell>
          <cell r="G116">
            <v>69.518631999999997</v>
          </cell>
          <cell r="H116">
            <v>0</v>
          </cell>
          <cell r="I116">
            <v>0</v>
          </cell>
          <cell r="J116">
            <v>0</v>
          </cell>
          <cell r="K116">
            <v>0</v>
          </cell>
          <cell r="L116">
            <v>0</v>
          </cell>
          <cell r="M116">
            <v>0</v>
          </cell>
        </row>
        <row r="117">
          <cell r="B117">
            <v>2189.4206870000007</v>
          </cell>
          <cell r="C117">
            <v>2331.8730589999991</v>
          </cell>
          <cell r="D117">
            <v>2203.5301359999999</v>
          </cell>
          <cell r="E117">
            <v>820.21801399999993</v>
          </cell>
          <cell r="F117">
            <v>541.31405000000018</v>
          </cell>
          <cell r="G117">
            <v>476.87636499999979</v>
          </cell>
          <cell r="H117">
            <v>0</v>
          </cell>
          <cell r="I117">
            <v>0</v>
          </cell>
          <cell r="J117">
            <v>0</v>
          </cell>
          <cell r="K117">
            <v>0</v>
          </cell>
          <cell r="L117">
            <v>0</v>
          </cell>
          <cell r="M117">
            <v>0</v>
          </cell>
        </row>
        <row r="118">
          <cell r="B118">
            <v>477.84918799999997</v>
          </cell>
          <cell r="C118">
            <v>508.76342900000009</v>
          </cell>
          <cell r="D118">
            <v>482.91870599999993</v>
          </cell>
          <cell r="E118">
            <v>181.35762999999997</v>
          </cell>
          <cell r="F118">
            <v>115.59728099999998</v>
          </cell>
          <cell r="G118">
            <v>101.81531599999997</v>
          </cell>
          <cell r="H118">
            <v>0</v>
          </cell>
          <cell r="I118">
            <v>0</v>
          </cell>
          <cell r="J118">
            <v>0</v>
          </cell>
          <cell r="K118">
            <v>0</v>
          </cell>
          <cell r="L118">
            <v>0</v>
          </cell>
          <cell r="M118">
            <v>0</v>
          </cell>
        </row>
        <row r="119">
          <cell r="B119">
            <v>654.8837280361829</v>
          </cell>
          <cell r="C119">
            <v>681.26218419792508</v>
          </cell>
          <cell r="D119">
            <v>646.69782372767997</v>
          </cell>
          <cell r="E119">
            <v>209.03482600000001</v>
          </cell>
          <cell r="F119">
            <v>104.28270399999998</v>
          </cell>
          <cell r="G119">
            <v>82.742281999999989</v>
          </cell>
          <cell r="H119">
            <v>0</v>
          </cell>
          <cell r="I119">
            <v>0</v>
          </cell>
          <cell r="J119">
            <v>0</v>
          </cell>
          <cell r="K119">
            <v>0</v>
          </cell>
          <cell r="L119">
            <v>0</v>
          </cell>
          <cell r="M119">
            <v>0</v>
          </cell>
        </row>
        <row r="120">
          <cell r="B120">
            <v>578.97639371396781</v>
          </cell>
          <cell r="C120">
            <v>658.914444</v>
          </cell>
          <cell r="D120">
            <v>636.21732499999996</v>
          </cell>
          <cell r="E120">
            <v>238.46434200000004</v>
          </cell>
          <cell r="F120">
            <v>133.04818</v>
          </cell>
          <cell r="G120">
            <v>114.920103</v>
          </cell>
          <cell r="H120">
            <v>0</v>
          </cell>
          <cell r="I120">
            <v>0</v>
          </cell>
          <cell r="J120">
            <v>0</v>
          </cell>
          <cell r="K120">
            <v>0</v>
          </cell>
          <cell r="L120">
            <v>0</v>
          </cell>
          <cell r="M120">
            <v>0</v>
          </cell>
        </row>
        <row r="121">
          <cell r="B121">
            <v>623.1902060000001</v>
          </cell>
          <cell r="C121">
            <v>734.42762300000004</v>
          </cell>
          <cell r="D121">
            <v>689.46258599999999</v>
          </cell>
          <cell r="E121">
            <v>281.09362400000003</v>
          </cell>
          <cell r="F121">
            <v>167.86061000000001</v>
          </cell>
          <cell r="G121">
            <v>152.46516399999999</v>
          </cell>
          <cell r="H121">
            <v>0</v>
          </cell>
          <cell r="I121">
            <v>0</v>
          </cell>
          <cell r="J121">
            <v>0</v>
          </cell>
          <cell r="K121">
            <v>0</v>
          </cell>
          <cell r="L121">
            <v>0</v>
          </cell>
          <cell r="M121">
            <v>0</v>
          </cell>
        </row>
        <row r="122">
          <cell r="B122">
            <v>2684.0507410000005</v>
          </cell>
          <cell r="C122">
            <v>2762.6431510000002</v>
          </cell>
          <cell r="D122">
            <v>2710.6806339999998</v>
          </cell>
          <cell r="E122">
            <v>1307.8820769999998</v>
          </cell>
          <cell r="F122">
            <v>957.14533000000006</v>
          </cell>
          <cell r="G122">
            <v>809.42752200000007</v>
          </cell>
          <cell r="H122">
            <v>0</v>
          </cell>
          <cell r="I122">
            <v>0</v>
          </cell>
          <cell r="J122">
            <v>0</v>
          </cell>
          <cell r="K122">
            <v>0</v>
          </cell>
          <cell r="L122">
            <v>0</v>
          </cell>
          <cell r="M122">
            <v>0</v>
          </cell>
        </row>
        <row r="123">
          <cell r="B123">
            <v>1560.1951049999998</v>
          </cell>
          <cell r="C123">
            <v>1608.2806999999993</v>
          </cell>
          <cell r="D123">
            <v>1601.2429750000006</v>
          </cell>
          <cell r="E123">
            <v>853.48017900000025</v>
          </cell>
          <cell r="F123">
            <v>625.9217669999997</v>
          </cell>
          <cell r="G123">
            <v>510.04377499999993</v>
          </cell>
          <cell r="H123">
            <v>0</v>
          </cell>
          <cell r="I123">
            <v>0</v>
          </cell>
          <cell r="J123">
            <v>0</v>
          </cell>
          <cell r="K123">
            <v>0</v>
          </cell>
          <cell r="L123">
            <v>0</v>
          </cell>
          <cell r="M123">
            <v>0</v>
          </cell>
        </row>
        <row r="124">
          <cell r="B124">
            <v>225.39594200000005</v>
          </cell>
          <cell r="C124">
            <v>229.32823799999994</v>
          </cell>
          <cell r="D124">
            <v>219.15241400000008</v>
          </cell>
          <cell r="E124">
            <v>86.800363999999988</v>
          </cell>
          <cell r="F124">
            <v>46.879384999999992</v>
          </cell>
          <cell r="G124">
            <v>39.804421999999995</v>
          </cell>
          <cell r="H124">
            <v>0</v>
          </cell>
          <cell r="I124">
            <v>0</v>
          </cell>
          <cell r="J124">
            <v>0</v>
          </cell>
          <cell r="K124">
            <v>0</v>
          </cell>
          <cell r="L124">
            <v>0</v>
          </cell>
          <cell r="M124">
            <v>0</v>
          </cell>
        </row>
        <row r="125">
          <cell r="B125">
            <v>540.58484700000008</v>
          </cell>
          <cell r="C125">
            <v>589.05022999999994</v>
          </cell>
          <cell r="D125">
            <v>543.48733300000004</v>
          </cell>
          <cell r="E125">
            <v>262.78445099999999</v>
          </cell>
          <cell r="F125">
            <v>179.29018299999998</v>
          </cell>
          <cell r="G125">
            <v>164.095147</v>
          </cell>
          <cell r="H125">
            <v>0</v>
          </cell>
          <cell r="I125">
            <v>0</v>
          </cell>
          <cell r="J125">
            <v>0</v>
          </cell>
          <cell r="K125">
            <v>0</v>
          </cell>
          <cell r="L125">
            <v>0</v>
          </cell>
          <cell r="M125">
            <v>0</v>
          </cell>
        </row>
        <row r="131">
          <cell r="B131">
            <v>177.544884</v>
          </cell>
          <cell r="C131">
            <v>70.147880000000001</v>
          </cell>
          <cell r="D131">
            <v>52.074985999999996</v>
          </cell>
          <cell r="E131">
            <v>80.935719999999989</v>
          </cell>
          <cell r="F131">
            <v>6.7622999999999989E-2</v>
          </cell>
          <cell r="G131">
            <v>172.16771899999998</v>
          </cell>
          <cell r="H131">
            <v>24.057106000000001</v>
          </cell>
          <cell r="I131">
            <v>4.0405280000000001</v>
          </cell>
          <cell r="J131">
            <v>66.945057000000006</v>
          </cell>
          <cell r="K131">
            <v>0</v>
          </cell>
          <cell r="L131">
            <v>91.372400000000013</v>
          </cell>
          <cell r="M131">
            <v>219.42260000000002</v>
          </cell>
          <cell r="N131">
            <v>52.649420000000006</v>
          </cell>
          <cell r="O131">
            <v>18.101200000000002</v>
          </cell>
        </row>
        <row r="132">
          <cell r="B132">
            <v>12.182523999999999</v>
          </cell>
          <cell r="C132">
            <v>9.4202279999999998</v>
          </cell>
          <cell r="D132">
            <v>1.6060000000000001</v>
          </cell>
          <cell r="E132">
            <v>10.872695999999999</v>
          </cell>
          <cell r="F132">
            <v>3.9144999999999999</v>
          </cell>
          <cell r="G132">
            <v>3.6260000000000008E-2</v>
          </cell>
          <cell r="H132">
            <v>10.086009999999998</v>
          </cell>
          <cell r="I132">
            <v>5.4778620000000018</v>
          </cell>
          <cell r="J132">
            <v>10.241518000000001</v>
          </cell>
          <cell r="K132">
            <v>8.8469999999999995</v>
          </cell>
          <cell r="L132">
            <v>5.7109100000000002</v>
          </cell>
          <cell r="M132">
            <v>4.6952600000000002</v>
          </cell>
          <cell r="N132">
            <v>15.915097000000003</v>
          </cell>
          <cell r="O132">
            <v>1.03538</v>
          </cell>
        </row>
        <row r="133">
          <cell r="B133">
            <v>0</v>
          </cell>
          <cell r="C133">
            <v>0</v>
          </cell>
          <cell r="D133">
            <v>0</v>
          </cell>
          <cell r="E133">
            <v>1.40605</v>
          </cell>
          <cell r="F133">
            <v>0</v>
          </cell>
          <cell r="G133">
            <v>856.19729099999995</v>
          </cell>
          <cell r="H133">
            <v>55.857352999999996</v>
          </cell>
          <cell r="I133">
            <v>71.033279000000007</v>
          </cell>
          <cell r="J133">
            <v>0</v>
          </cell>
          <cell r="K133">
            <v>0</v>
          </cell>
          <cell r="L133">
            <v>0</v>
          </cell>
          <cell r="M133">
            <v>0</v>
          </cell>
          <cell r="N133">
            <v>0</v>
          </cell>
          <cell r="O133">
            <v>52.643020000000007</v>
          </cell>
        </row>
        <row r="134">
          <cell r="B134">
            <v>8.199999999999999E-3</v>
          </cell>
          <cell r="C134">
            <v>1.1919999999999999</v>
          </cell>
          <cell r="D134">
            <v>5.0099999999999997E-3</v>
          </cell>
          <cell r="E134">
            <v>0</v>
          </cell>
          <cell r="F134">
            <v>0</v>
          </cell>
          <cell r="G134">
            <v>8.7091000000000002E-2</v>
          </cell>
          <cell r="H134">
            <v>0</v>
          </cell>
          <cell r="I134">
            <v>0</v>
          </cell>
          <cell r="J134">
            <v>0.81767999999999996</v>
          </cell>
          <cell r="K134">
            <v>0</v>
          </cell>
          <cell r="L134">
            <v>0</v>
          </cell>
          <cell r="M134">
            <v>0</v>
          </cell>
          <cell r="N134">
            <v>1.4999999999999999E-2</v>
          </cell>
          <cell r="O134">
            <v>0.25309999999999999</v>
          </cell>
        </row>
        <row r="135">
          <cell r="B135">
            <v>0</v>
          </cell>
          <cell r="C135">
            <v>5.3999999999999999E-2</v>
          </cell>
          <cell r="D135">
            <v>0.80915000000000004</v>
          </cell>
          <cell r="E135">
            <v>0</v>
          </cell>
          <cell r="F135">
            <v>0</v>
          </cell>
          <cell r="G135">
            <v>0</v>
          </cell>
          <cell r="H135">
            <v>0</v>
          </cell>
          <cell r="I135">
            <v>0</v>
          </cell>
          <cell r="J135">
            <v>0</v>
          </cell>
          <cell r="K135">
            <v>0.29599999999999999</v>
          </cell>
          <cell r="L135">
            <v>0</v>
          </cell>
          <cell r="M135">
            <v>0.72939999999999994</v>
          </cell>
          <cell r="N135">
            <v>0</v>
          </cell>
          <cell r="O135">
            <v>0</v>
          </cell>
        </row>
        <row r="136">
          <cell r="B136">
            <v>0</v>
          </cell>
          <cell r="C136">
            <v>7.9000000000000001E-2</v>
          </cell>
          <cell r="D136">
            <v>0.39720999999999995</v>
          </cell>
          <cell r="E136">
            <v>0</v>
          </cell>
          <cell r="F136">
            <v>0</v>
          </cell>
          <cell r="G136">
            <v>0</v>
          </cell>
          <cell r="H136">
            <v>0</v>
          </cell>
          <cell r="I136">
            <v>0</v>
          </cell>
          <cell r="J136">
            <v>0</v>
          </cell>
          <cell r="K136">
            <v>0</v>
          </cell>
          <cell r="L136">
            <v>0</v>
          </cell>
          <cell r="M136">
            <v>3.4769999999999995E-2</v>
          </cell>
          <cell r="N136">
            <v>7.2599999999999998E-2</v>
          </cell>
          <cell r="O136">
            <v>0</v>
          </cell>
        </row>
        <row r="137">
          <cell r="B137">
            <v>413.89336799999995</v>
          </cell>
          <cell r="C137">
            <v>0.505</v>
          </cell>
          <cell r="D137">
            <v>372.35775999999993</v>
          </cell>
          <cell r="E137">
            <v>215.69085999999999</v>
          </cell>
          <cell r="F137">
            <v>10.740461000000002</v>
          </cell>
          <cell r="G137">
            <v>38.909754</v>
          </cell>
          <cell r="H137">
            <v>181.56267700000006</v>
          </cell>
          <cell r="I137">
            <v>253.60052699999997</v>
          </cell>
          <cell r="J137">
            <v>259.74595800000003</v>
          </cell>
          <cell r="K137">
            <v>0</v>
          </cell>
          <cell r="L137">
            <v>1596.8407149999998</v>
          </cell>
          <cell r="M137">
            <v>1555.0294100000001</v>
          </cell>
          <cell r="N137">
            <v>20.168851000000004</v>
          </cell>
          <cell r="O137">
            <v>400.65840600000001</v>
          </cell>
        </row>
        <row r="138">
          <cell r="B138">
            <v>27.44408</v>
          </cell>
          <cell r="C138">
            <v>0</v>
          </cell>
          <cell r="D138">
            <v>0</v>
          </cell>
          <cell r="E138">
            <v>0</v>
          </cell>
          <cell r="F138">
            <v>0</v>
          </cell>
          <cell r="G138">
            <v>0</v>
          </cell>
          <cell r="H138">
            <v>0</v>
          </cell>
          <cell r="I138">
            <v>0</v>
          </cell>
          <cell r="J138">
            <v>0</v>
          </cell>
          <cell r="K138">
            <v>0</v>
          </cell>
          <cell r="L138">
            <v>0</v>
          </cell>
          <cell r="M138">
            <v>0</v>
          </cell>
          <cell r="N138">
            <v>6.9578899999999999</v>
          </cell>
          <cell r="O138">
            <v>0</v>
          </cell>
        </row>
        <row r="139">
          <cell r="B139">
            <v>0</v>
          </cell>
          <cell r="C139">
            <v>0</v>
          </cell>
          <cell r="D139">
            <v>0</v>
          </cell>
          <cell r="E139">
            <v>0</v>
          </cell>
          <cell r="F139">
            <v>0</v>
          </cell>
          <cell r="G139">
            <v>2.3257999999999997E-2</v>
          </cell>
          <cell r="H139">
            <v>0</v>
          </cell>
          <cell r="I139">
            <v>0</v>
          </cell>
          <cell r="J139">
            <v>0</v>
          </cell>
          <cell r="K139">
            <v>0</v>
          </cell>
          <cell r="L139">
            <v>0</v>
          </cell>
          <cell r="M139">
            <v>0</v>
          </cell>
          <cell r="N139">
            <v>0</v>
          </cell>
          <cell r="O139">
            <v>0</v>
          </cell>
        </row>
        <row r="140">
          <cell r="B140">
            <v>0</v>
          </cell>
          <cell r="C140">
            <v>8.3519400000000008</v>
          </cell>
          <cell r="D140">
            <v>6.3820000000000002E-2</v>
          </cell>
          <cell r="E140">
            <v>0</v>
          </cell>
          <cell r="F140">
            <v>0.17410000000000003</v>
          </cell>
          <cell r="G140">
            <v>30.496749999999999</v>
          </cell>
          <cell r="H140">
            <v>0</v>
          </cell>
          <cell r="I140">
            <v>0</v>
          </cell>
          <cell r="J140">
            <v>0</v>
          </cell>
          <cell r="K140">
            <v>0</v>
          </cell>
          <cell r="L140">
            <v>56.86786</v>
          </cell>
          <cell r="M140">
            <v>0.504</v>
          </cell>
          <cell r="N140">
            <v>7.2609179999999993</v>
          </cell>
          <cell r="O140">
            <v>4.8380000000000001</v>
          </cell>
        </row>
        <row r="141">
          <cell r="B141">
            <v>8.798</v>
          </cell>
          <cell r="C141">
            <v>0</v>
          </cell>
          <cell r="D141">
            <v>0</v>
          </cell>
          <cell r="E141">
            <v>0</v>
          </cell>
          <cell r="F141">
            <v>0</v>
          </cell>
          <cell r="G141">
            <v>0</v>
          </cell>
          <cell r="H141">
            <v>7.9137019999999998</v>
          </cell>
          <cell r="I141">
            <v>0</v>
          </cell>
          <cell r="J141">
            <v>0</v>
          </cell>
          <cell r="K141">
            <v>0</v>
          </cell>
          <cell r="L141">
            <v>4.6405310000000002</v>
          </cell>
          <cell r="M141">
            <v>0</v>
          </cell>
          <cell r="N141">
            <v>0</v>
          </cell>
          <cell r="O141">
            <v>4.7649999999999997</v>
          </cell>
        </row>
        <row r="142">
          <cell r="B142">
            <v>2.4119999999999999</v>
          </cell>
          <cell r="C142">
            <v>260.13799999999998</v>
          </cell>
          <cell r="D142">
            <v>0</v>
          </cell>
          <cell r="E142">
            <v>0</v>
          </cell>
          <cell r="F142">
            <v>110.474</v>
          </cell>
          <cell r="G142">
            <v>2.2610000000000001</v>
          </cell>
          <cell r="H142">
            <v>0</v>
          </cell>
          <cell r="I142">
            <v>9.1430000000000011E-2</v>
          </cell>
          <cell r="J142">
            <v>66.263016000000007</v>
          </cell>
          <cell r="K142">
            <v>180.726</v>
          </cell>
          <cell r="L142">
            <v>26.542131716817071</v>
          </cell>
          <cell r="M142">
            <v>6.5776499999999993</v>
          </cell>
          <cell r="N142">
            <v>0.39500000000000002</v>
          </cell>
          <cell r="O142">
            <v>6.895999999999999</v>
          </cell>
        </row>
        <row r="143">
          <cell r="B143">
            <v>0.10028100000000001</v>
          </cell>
          <cell r="C143">
            <v>0</v>
          </cell>
          <cell r="D143">
            <v>40.185490000000001</v>
          </cell>
          <cell r="E143">
            <v>0</v>
          </cell>
          <cell r="F143">
            <v>0</v>
          </cell>
          <cell r="G143">
            <v>530.29564300000004</v>
          </cell>
          <cell r="H143">
            <v>0</v>
          </cell>
          <cell r="I143">
            <v>0</v>
          </cell>
          <cell r="J143">
            <v>9.5000000000000001E-2</v>
          </cell>
          <cell r="K143">
            <v>0</v>
          </cell>
          <cell r="L143">
            <v>153.00216999999998</v>
          </cell>
          <cell r="M143">
            <v>46.518000000000001</v>
          </cell>
          <cell r="N143">
            <v>0</v>
          </cell>
          <cell r="O143">
            <v>16.462</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B145">
            <v>0.36651100000000003</v>
          </cell>
          <cell r="C145">
            <v>2.9508E-2</v>
          </cell>
          <cell r="D145">
            <v>0.13500000000000001</v>
          </cell>
          <cell r="E145">
            <v>0.16519999999999999</v>
          </cell>
          <cell r="F145">
            <v>0</v>
          </cell>
          <cell r="G145">
            <v>0.724109</v>
          </cell>
          <cell r="H145">
            <v>3.664148</v>
          </cell>
          <cell r="I145">
            <v>0.10535</v>
          </cell>
          <cell r="J145">
            <v>0.43368399999999996</v>
          </cell>
          <cell r="K145">
            <v>0.19535999999999998</v>
          </cell>
          <cell r="L145">
            <v>0.73874899999999999</v>
          </cell>
          <cell r="M145">
            <v>0.57832700000000004</v>
          </cell>
          <cell r="N145">
            <v>1.6919999999999999</v>
          </cell>
          <cell r="O145">
            <v>0.30349999999999999</v>
          </cell>
        </row>
        <row r="146">
          <cell r="B146">
            <v>58.612818999999995</v>
          </cell>
          <cell r="C146">
            <v>330.283411</v>
          </cell>
          <cell r="D146">
            <v>80.114209000000002</v>
          </cell>
          <cell r="E146">
            <v>139.917394</v>
          </cell>
          <cell r="F146">
            <v>161.75186599999998</v>
          </cell>
          <cell r="G146">
            <v>207.20955399999994</v>
          </cell>
          <cell r="H146">
            <v>115.62923099999999</v>
          </cell>
          <cell r="I146">
            <v>61.710835999999993</v>
          </cell>
          <cell r="J146">
            <v>81.890711999999979</v>
          </cell>
          <cell r="K146">
            <v>411.35503799999992</v>
          </cell>
          <cell r="L146">
            <v>1138.7394622831832</v>
          </cell>
          <cell r="M146">
            <v>155.35630400000002</v>
          </cell>
          <cell r="N146">
            <v>68.357394999999983</v>
          </cell>
          <cell r="O146">
            <v>100.214175</v>
          </cell>
        </row>
        <row r="150">
          <cell r="B150" t="str">
            <v xml:space="preserve">II. čtvrtletí </v>
          </cell>
        </row>
        <row r="152">
          <cell r="B152" t="str">
            <v>Duben</v>
          </cell>
          <cell r="C152" t="str">
            <v>Květen</v>
          </cell>
          <cell r="D152" t="str">
            <v>Červen</v>
          </cell>
        </row>
        <row r="155">
          <cell r="B155">
            <v>7397.4</v>
          </cell>
          <cell r="C155">
            <v>4656.68</v>
          </cell>
          <cell r="D155">
            <v>1303.05</v>
          </cell>
        </row>
        <row r="156">
          <cell r="B156">
            <v>520108.15399999998</v>
          </cell>
          <cell r="C156">
            <v>245460.18</v>
          </cell>
          <cell r="D156">
            <v>232274.92300000001</v>
          </cell>
        </row>
        <row r="157">
          <cell r="B157">
            <v>12824.438</v>
          </cell>
          <cell r="C157">
            <v>6735.0619999999999</v>
          </cell>
          <cell r="D157">
            <v>6377.1059999999998</v>
          </cell>
        </row>
        <row r="158">
          <cell r="B158">
            <v>260561.24699999997</v>
          </cell>
          <cell r="C158">
            <v>186504.98800000001</v>
          </cell>
          <cell r="D158">
            <v>101576.834</v>
          </cell>
        </row>
        <row r="159">
          <cell r="B159">
            <v>2295423.7790000001</v>
          </cell>
          <cell r="C159">
            <v>1389418.2859999998</v>
          </cell>
          <cell r="D159">
            <v>1085508.3130000001</v>
          </cell>
        </row>
        <row r="160">
          <cell r="B160">
            <v>376.8</v>
          </cell>
          <cell r="C160">
            <v>167.9</v>
          </cell>
          <cell r="D160">
            <v>165.6</v>
          </cell>
        </row>
        <row r="161">
          <cell r="B161">
            <v>0</v>
          </cell>
          <cell r="C161">
            <v>0</v>
          </cell>
          <cell r="D161">
            <v>0</v>
          </cell>
        </row>
        <row r="162">
          <cell r="B162">
            <v>0</v>
          </cell>
          <cell r="C162">
            <v>0</v>
          </cell>
          <cell r="D162">
            <v>0</v>
          </cell>
        </row>
        <row r="166">
          <cell r="B166" t="str">
            <v xml:space="preserve">II. čtvrtletí </v>
          </cell>
        </row>
        <row r="168">
          <cell r="B168" t="str">
            <v>Duben</v>
          </cell>
          <cell r="C168" t="str">
            <v>Květen</v>
          </cell>
          <cell r="D168" t="str">
            <v>Červen</v>
          </cell>
        </row>
        <row r="171">
          <cell r="B171">
            <v>34733.781999999999</v>
          </cell>
          <cell r="C171">
            <v>22959.882000000001</v>
          </cell>
          <cell r="D171">
            <v>14125.960999999999</v>
          </cell>
        </row>
        <row r="172">
          <cell r="B172">
            <v>54288.41</v>
          </cell>
          <cell r="C172">
            <v>53526.96</v>
          </cell>
          <cell r="D172">
            <v>50874.17</v>
          </cell>
        </row>
        <row r="173">
          <cell r="B173">
            <v>301.5</v>
          </cell>
          <cell r="C173">
            <v>205.5</v>
          </cell>
          <cell r="D173">
            <v>173</v>
          </cell>
        </row>
        <row r="174">
          <cell r="B174">
            <v>0</v>
          </cell>
          <cell r="C174">
            <v>0</v>
          </cell>
          <cell r="D174">
            <v>0</v>
          </cell>
        </row>
        <row r="175">
          <cell r="B175">
            <v>0</v>
          </cell>
          <cell r="C175">
            <v>0</v>
          </cell>
          <cell r="D175">
            <v>0</v>
          </cell>
        </row>
        <row r="176">
          <cell r="B176">
            <v>311001.39399999997</v>
          </cell>
          <cell r="C176">
            <v>238800.30399999997</v>
          </cell>
          <cell r="D176">
            <v>206773.93400000001</v>
          </cell>
        </row>
        <row r="177">
          <cell r="B177">
            <v>18684.191999999999</v>
          </cell>
          <cell r="C177">
            <v>11259.191999999999</v>
          </cell>
          <cell r="D177">
            <v>11818.941999999999</v>
          </cell>
        </row>
        <row r="181">
          <cell r="B181" t="str">
            <v xml:space="preserve">II. čtvrtletí </v>
          </cell>
        </row>
        <row r="183">
          <cell r="B183" t="str">
            <v>Duben</v>
          </cell>
          <cell r="C183" t="str">
            <v>Květen</v>
          </cell>
          <cell r="D183" t="str">
            <v>Červen</v>
          </cell>
        </row>
        <row r="186">
          <cell r="B186">
            <v>3533</v>
          </cell>
          <cell r="C186">
            <v>2825</v>
          </cell>
          <cell r="D186">
            <v>2676</v>
          </cell>
        </row>
        <row r="187">
          <cell r="B187">
            <v>302</v>
          </cell>
          <cell r="C187">
            <v>390</v>
          </cell>
          <cell r="D187">
            <v>363</v>
          </cell>
        </row>
        <row r="188">
          <cell r="B188">
            <v>36191.408000000003</v>
          </cell>
          <cell r="C188">
            <v>28113.270999999993</v>
          </cell>
          <cell r="D188">
            <v>25647.566000000003</v>
          </cell>
        </row>
        <row r="196">
          <cell r="B196">
            <v>7861.7840000000024</v>
          </cell>
          <cell r="C196">
            <v>7861.3620000000028</v>
          </cell>
          <cell r="D196">
            <v>7862.4130000000032</v>
          </cell>
          <cell r="E196">
            <v>7850.7400000000025</v>
          </cell>
          <cell r="F196">
            <v>7850.3190000000031</v>
          </cell>
          <cell r="G196">
            <v>7846.9250000000029</v>
          </cell>
          <cell r="H196">
            <v>0</v>
          </cell>
          <cell r="I196">
            <v>0</v>
          </cell>
          <cell r="J196">
            <v>0</v>
          </cell>
          <cell r="K196">
            <v>0</v>
          </cell>
          <cell r="L196">
            <v>0</v>
          </cell>
          <cell r="M196">
            <v>0</v>
          </cell>
        </row>
        <row r="197">
          <cell r="B197">
            <v>2000.2649999999994</v>
          </cell>
          <cell r="C197">
            <v>2000.8179999999993</v>
          </cell>
          <cell r="D197">
            <v>1996.9809999999995</v>
          </cell>
          <cell r="E197">
            <v>1992.2059999999994</v>
          </cell>
          <cell r="F197">
            <v>1993.3719999999994</v>
          </cell>
          <cell r="G197">
            <v>1979.0519999999995</v>
          </cell>
          <cell r="H197">
            <v>0</v>
          </cell>
          <cell r="I197">
            <v>0</v>
          </cell>
          <cell r="J197">
            <v>0</v>
          </cell>
          <cell r="K197">
            <v>0</v>
          </cell>
          <cell r="L197">
            <v>0</v>
          </cell>
          <cell r="M197">
            <v>0</v>
          </cell>
        </row>
        <row r="198">
          <cell r="B198">
            <v>3156.9580000000005</v>
          </cell>
          <cell r="C198">
            <v>3156.9580000000005</v>
          </cell>
          <cell r="D198">
            <v>3156.9580000000005</v>
          </cell>
          <cell r="E198">
            <v>3156.9580000000005</v>
          </cell>
          <cell r="F198">
            <v>3151.6600000000008</v>
          </cell>
          <cell r="G198">
            <v>3149.6410000000005</v>
          </cell>
          <cell r="H198">
            <v>0</v>
          </cell>
          <cell r="I198">
            <v>0</v>
          </cell>
          <cell r="J198">
            <v>0</v>
          </cell>
          <cell r="K198">
            <v>0</v>
          </cell>
          <cell r="L198">
            <v>0</v>
          </cell>
          <cell r="M198">
            <v>0</v>
          </cell>
        </row>
        <row r="199">
          <cell r="B199">
            <v>1112.5534999999991</v>
          </cell>
          <cell r="C199">
            <v>1112.577499999999</v>
          </cell>
          <cell r="D199">
            <v>1112.577499999999</v>
          </cell>
          <cell r="E199">
            <v>1114.817499999999</v>
          </cell>
          <cell r="F199">
            <v>1114.817499999999</v>
          </cell>
          <cell r="G199">
            <v>1097.7019999999989</v>
          </cell>
          <cell r="H199">
            <v>0</v>
          </cell>
          <cell r="I199">
            <v>0</v>
          </cell>
          <cell r="J199">
            <v>0</v>
          </cell>
          <cell r="K199">
            <v>0</v>
          </cell>
          <cell r="L199">
            <v>0</v>
          </cell>
          <cell r="M199">
            <v>0</v>
          </cell>
        </row>
        <row r="200">
          <cell r="B200">
            <v>684.58400000000063</v>
          </cell>
          <cell r="C200">
            <v>684.34400000000062</v>
          </cell>
          <cell r="D200">
            <v>685.27200000000062</v>
          </cell>
          <cell r="E200">
            <v>601.50500000000045</v>
          </cell>
          <cell r="F200">
            <v>601.47300000000041</v>
          </cell>
          <cell r="G200">
            <v>578.50400000000036</v>
          </cell>
          <cell r="H200">
            <v>0</v>
          </cell>
          <cell r="I200">
            <v>0</v>
          </cell>
          <cell r="J200">
            <v>0</v>
          </cell>
          <cell r="K200">
            <v>0</v>
          </cell>
          <cell r="L200">
            <v>0</v>
          </cell>
          <cell r="M200">
            <v>0</v>
          </cell>
        </row>
        <row r="201">
          <cell r="B201">
            <v>7661.6139999999996</v>
          </cell>
          <cell r="C201">
            <v>7661.6139999999996</v>
          </cell>
          <cell r="D201">
            <v>7661.6139999999996</v>
          </cell>
          <cell r="E201">
            <v>7578.9499999999989</v>
          </cell>
          <cell r="F201">
            <v>7578.9469999999983</v>
          </cell>
          <cell r="G201">
            <v>7553.6189999999988</v>
          </cell>
          <cell r="H201">
            <v>0</v>
          </cell>
          <cell r="I201">
            <v>0</v>
          </cell>
          <cell r="J201">
            <v>0</v>
          </cell>
          <cell r="K201">
            <v>0</v>
          </cell>
          <cell r="L201">
            <v>0</v>
          </cell>
          <cell r="M201">
            <v>0</v>
          </cell>
        </row>
        <row r="202">
          <cell r="B202">
            <v>1331.962</v>
          </cell>
          <cell r="C202">
            <v>1331.8999999999999</v>
          </cell>
          <cell r="D202">
            <v>1325.9009999999998</v>
          </cell>
          <cell r="E202">
            <v>1332.913</v>
          </cell>
          <cell r="F202">
            <v>1332.933</v>
          </cell>
          <cell r="G202">
            <v>1318.425</v>
          </cell>
          <cell r="H202">
            <v>0</v>
          </cell>
          <cell r="I202">
            <v>0</v>
          </cell>
          <cell r="J202">
            <v>0</v>
          </cell>
          <cell r="K202">
            <v>0</v>
          </cell>
          <cell r="L202">
            <v>0</v>
          </cell>
          <cell r="M202">
            <v>0</v>
          </cell>
        </row>
        <row r="203">
          <cell r="B203">
            <v>3703.4749999999995</v>
          </cell>
          <cell r="C203">
            <v>3703.4749999999995</v>
          </cell>
          <cell r="D203">
            <v>3703.4749999999995</v>
          </cell>
          <cell r="E203">
            <v>3704.2529999999992</v>
          </cell>
          <cell r="F203">
            <v>3704.3329999999992</v>
          </cell>
          <cell r="G203">
            <v>3660.1859999999992</v>
          </cell>
          <cell r="H203">
            <v>0</v>
          </cell>
          <cell r="I203">
            <v>0</v>
          </cell>
          <cell r="J203">
            <v>0</v>
          </cell>
          <cell r="K203">
            <v>0</v>
          </cell>
          <cell r="L203">
            <v>0</v>
          </cell>
          <cell r="M203">
            <v>0</v>
          </cell>
        </row>
        <row r="204">
          <cell r="B204">
            <v>1277.0059999999996</v>
          </cell>
          <cell r="C204">
            <v>1277.0059999999996</v>
          </cell>
          <cell r="D204">
            <v>1277.0069999999996</v>
          </cell>
          <cell r="E204">
            <v>1278.0039999999997</v>
          </cell>
          <cell r="F204">
            <v>1269.9399999999994</v>
          </cell>
          <cell r="G204">
            <v>1254.0809999999994</v>
          </cell>
          <cell r="H204">
            <v>0</v>
          </cell>
          <cell r="I204">
            <v>0</v>
          </cell>
          <cell r="J204">
            <v>0</v>
          </cell>
          <cell r="K204">
            <v>0</v>
          </cell>
          <cell r="L204">
            <v>0</v>
          </cell>
          <cell r="M204">
            <v>0</v>
          </cell>
        </row>
        <row r="205">
          <cell r="B205">
            <v>2171.822999999999</v>
          </cell>
          <cell r="C205">
            <v>2171.822999999999</v>
          </cell>
          <cell r="D205">
            <v>2171.822999999999</v>
          </cell>
          <cell r="E205">
            <v>2168.1649999999986</v>
          </cell>
          <cell r="F205">
            <v>2168.1649999999986</v>
          </cell>
          <cell r="G205">
            <v>2167.7929999999988</v>
          </cell>
          <cell r="H205">
            <v>0</v>
          </cell>
          <cell r="I205">
            <v>0</v>
          </cell>
          <cell r="J205">
            <v>0</v>
          </cell>
          <cell r="K205">
            <v>0</v>
          </cell>
          <cell r="L205">
            <v>0</v>
          </cell>
          <cell r="M205">
            <v>0</v>
          </cell>
        </row>
        <row r="206">
          <cell r="B206">
            <v>6423.1030000000055</v>
          </cell>
          <cell r="C206">
            <v>6423.1060000000052</v>
          </cell>
          <cell r="D206">
            <v>6404.3620000000055</v>
          </cell>
          <cell r="E206">
            <v>6360.1160000000064</v>
          </cell>
          <cell r="F206">
            <v>6360.1160000000064</v>
          </cell>
          <cell r="G206">
            <v>6335.1860000000061</v>
          </cell>
          <cell r="H206">
            <v>0</v>
          </cell>
          <cell r="I206">
            <v>0</v>
          </cell>
          <cell r="J206">
            <v>0</v>
          </cell>
          <cell r="K206">
            <v>0</v>
          </cell>
          <cell r="L206">
            <v>0</v>
          </cell>
          <cell r="M206">
            <v>0</v>
          </cell>
        </row>
        <row r="207">
          <cell r="B207">
            <v>14707.452999999998</v>
          </cell>
          <cell r="C207">
            <v>14705.381999999998</v>
          </cell>
          <cell r="D207">
            <v>14707.452999999998</v>
          </cell>
          <cell r="E207">
            <v>14707.329</v>
          </cell>
          <cell r="F207">
            <v>14704.029</v>
          </cell>
          <cell r="G207">
            <v>14692.554</v>
          </cell>
          <cell r="H207">
            <v>0</v>
          </cell>
          <cell r="I207">
            <v>0</v>
          </cell>
          <cell r="J207">
            <v>0</v>
          </cell>
          <cell r="K207">
            <v>0</v>
          </cell>
          <cell r="L207">
            <v>0</v>
          </cell>
          <cell r="M207">
            <v>0</v>
          </cell>
        </row>
        <row r="208">
          <cell r="B208">
            <v>6295.2819999999974</v>
          </cell>
          <cell r="C208">
            <v>6297.1359999999977</v>
          </cell>
          <cell r="D208">
            <v>6297.1519999999982</v>
          </cell>
          <cell r="E208">
            <v>6295.6659999999974</v>
          </cell>
          <cell r="F208">
            <v>6295.6659999999974</v>
          </cell>
          <cell r="G208">
            <v>6280.6049999999977</v>
          </cell>
          <cell r="H208">
            <v>0</v>
          </cell>
          <cell r="I208">
            <v>0</v>
          </cell>
          <cell r="J208">
            <v>0</v>
          </cell>
          <cell r="K208">
            <v>0</v>
          </cell>
          <cell r="L208">
            <v>0</v>
          </cell>
          <cell r="M208">
            <v>0</v>
          </cell>
        </row>
        <row r="209">
          <cell r="B209">
            <v>1791.0879999999995</v>
          </cell>
          <cell r="C209">
            <v>1791.0779999999995</v>
          </cell>
          <cell r="D209">
            <v>1789.8039999999996</v>
          </cell>
          <cell r="E209">
            <v>1785.8559999999998</v>
          </cell>
          <cell r="F209">
            <v>1785.8559999999998</v>
          </cell>
          <cell r="G209">
            <v>1781.1059999999998</v>
          </cell>
          <cell r="H209">
            <v>0</v>
          </cell>
          <cell r="I209">
            <v>0</v>
          </cell>
          <cell r="J209">
            <v>0</v>
          </cell>
          <cell r="K209">
            <v>0</v>
          </cell>
          <cell r="L209">
            <v>0</v>
          </cell>
          <cell r="M209">
            <v>0</v>
          </cell>
        </row>
        <row r="217">
          <cell r="B217">
            <v>2426.2988394883769</v>
          </cell>
          <cell r="C217">
            <v>2481.1915986520467</v>
          </cell>
          <cell r="D217">
            <v>2460.8493591864685</v>
          </cell>
          <cell r="E217">
            <v>1483.7909600000003</v>
          </cell>
          <cell r="F217">
            <v>1306.2522760000004</v>
          </cell>
          <cell r="G217">
            <v>1170.033504</v>
          </cell>
          <cell r="H217">
            <v>0</v>
          </cell>
          <cell r="I217">
            <v>0</v>
          </cell>
          <cell r="J217">
            <v>0</v>
          </cell>
          <cell r="K217">
            <v>0</v>
          </cell>
          <cell r="L217">
            <v>0</v>
          </cell>
          <cell r="M217">
            <v>0</v>
          </cell>
        </row>
        <row r="218">
          <cell r="B218">
            <v>216.06174000000001</v>
          </cell>
          <cell r="C218">
            <v>239.89735599999995</v>
          </cell>
          <cell r="D218">
            <v>195.87092899999996</v>
          </cell>
          <cell r="E218">
            <v>94.143994000000006</v>
          </cell>
          <cell r="F218">
            <v>74.807476000000008</v>
          </cell>
          <cell r="G218">
            <v>71.303124999999994</v>
          </cell>
          <cell r="H218">
            <v>0</v>
          </cell>
          <cell r="I218">
            <v>0</v>
          </cell>
          <cell r="J218">
            <v>0</v>
          </cell>
          <cell r="K218">
            <v>0</v>
          </cell>
          <cell r="L218">
            <v>0</v>
          </cell>
          <cell r="M218">
            <v>0</v>
          </cell>
        </row>
        <row r="219">
          <cell r="B219">
            <v>92.536997999999997</v>
          </cell>
          <cell r="C219">
            <v>102.87135400000001</v>
          </cell>
          <cell r="D219">
            <v>97.608112000000006</v>
          </cell>
          <cell r="E219">
            <v>29.969055000000001</v>
          </cell>
          <cell r="F219">
            <v>11.687723999999999</v>
          </cell>
          <cell r="G219">
            <v>8.5604019999999998</v>
          </cell>
          <cell r="H219">
            <v>0</v>
          </cell>
          <cell r="I219">
            <v>0</v>
          </cell>
          <cell r="J219">
            <v>0</v>
          </cell>
          <cell r="K219">
            <v>0</v>
          </cell>
          <cell r="L219">
            <v>0</v>
          </cell>
          <cell r="M219">
            <v>0</v>
          </cell>
        </row>
        <row r="220">
          <cell r="B220">
            <v>45.183922999999986</v>
          </cell>
          <cell r="C220">
            <v>50.378723999999991</v>
          </cell>
          <cell r="D220">
            <v>47.730316000000023</v>
          </cell>
          <cell r="E220">
            <v>17.715539000000003</v>
          </cell>
          <cell r="F220">
            <v>16.780303000000004</v>
          </cell>
          <cell r="G220">
            <v>7.711964</v>
          </cell>
          <cell r="H220">
            <v>0</v>
          </cell>
          <cell r="I220">
            <v>0</v>
          </cell>
          <cell r="J220">
            <v>0</v>
          </cell>
          <cell r="K220">
            <v>0</v>
          </cell>
          <cell r="L220">
            <v>0</v>
          </cell>
          <cell r="M220">
            <v>0</v>
          </cell>
        </row>
        <row r="221">
          <cell r="B221">
            <v>24.137052000000008</v>
          </cell>
          <cell r="C221">
            <v>26.355040999999996</v>
          </cell>
          <cell r="D221">
            <v>28.331388999999994</v>
          </cell>
          <cell r="E221">
            <v>15.086827</v>
          </cell>
          <cell r="F221">
            <v>11.057236999999999</v>
          </cell>
          <cell r="G221">
            <v>8.5862660000000002</v>
          </cell>
          <cell r="H221">
            <v>0</v>
          </cell>
          <cell r="I221">
            <v>0</v>
          </cell>
          <cell r="J221">
            <v>0</v>
          </cell>
          <cell r="K221">
            <v>0</v>
          </cell>
          <cell r="L221">
            <v>0</v>
          </cell>
          <cell r="M221">
            <v>0</v>
          </cell>
        </row>
        <row r="222">
          <cell r="B222">
            <v>3865.9999099999995</v>
          </cell>
          <cell r="C222">
            <v>4083.6282999999999</v>
          </cell>
          <cell r="D222">
            <v>3881.8075989999988</v>
          </cell>
          <cell r="E222">
            <v>1489.5749979999991</v>
          </cell>
          <cell r="F222">
            <v>846.41758800000014</v>
          </cell>
          <cell r="G222">
            <v>690.74042100000054</v>
          </cell>
          <cell r="H222">
            <v>0</v>
          </cell>
          <cell r="I222">
            <v>0</v>
          </cell>
          <cell r="J222">
            <v>0</v>
          </cell>
          <cell r="K222">
            <v>0</v>
          </cell>
          <cell r="L222">
            <v>0</v>
          </cell>
          <cell r="M222">
            <v>0</v>
          </cell>
        </row>
        <row r="223">
          <cell r="B223">
            <v>2134.1295359999976</v>
          </cell>
          <cell r="C223">
            <v>2290.6541399999996</v>
          </cell>
          <cell r="D223">
            <v>2201.6113629999991</v>
          </cell>
          <cell r="E223">
            <v>807.06001599999968</v>
          </cell>
          <cell r="F223">
            <v>445.58795300000037</v>
          </cell>
          <cell r="G223">
            <v>363.75323799999995</v>
          </cell>
          <cell r="H223">
            <v>0</v>
          </cell>
          <cell r="I223">
            <v>0</v>
          </cell>
          <cell r="J223">
            <v>0</v>
          </cell>
          <cell r="K223">
            <v>0</v>
          </cell>
          <cell r="L223">
            <v>0</v>
          </cell>
          <cell r="M223">
            <v>0</v>
          </cell>
        </row>
        <row r="224">
          <cell r="B224">
            <v>234.06306300000008</v>
          </cell>
          <cell r="C224">
            <v>251.907197</v>
          </cell>
          <cell r="D224">
            <v>235.89762599999997</v>
          </cell>
          <cell r="E224">
            <v>87.120334999999997</v>
          </cell>
          <cell r="F224">
            <v>47.790085999999988</v>
          </cell>
          <cell r="G224">
            <v>42.375527999999996</v>
          </cell>
          <cell r="H224">
            <v>0</v>
          </cell>
          <cell r="I224">
            <v>0</v>
          </cell>
          <cell r="J224">
            <v>0</v>
          </cell>
          <cell r="K224">
            <v>0</v>
          </cell>
          <cell r="L224">
            <v>0</v>
          </cell>
          <cell r="M224">
            <v>0</v>
          </cell>
        </row>
        <row r="231">
          <cell r="B231">
            <v>195.37898199999998</v>
          </cell>
          <cell r="C231">
            <v>7.5967200000000004</v>
          </cell>
          <cell r="D231">
            <v>2.2024270000000001</v>
          </cell>
          <cell r="E231">
            <v>0.73550099999999985</v>
          </cell>
          <cell r="F231">
            <v>2.8222380000000005</v>
          </cell>
          <cell r="G231">
            <v>204.97921099999999</v>
          </cell>
          <cell r="H231">
            <v>197.49817800000005</v>
          </cell>
          <cell r="I231">
            <v>12.410121999999998</v>
          </cell>
        </row>
        <row r="232">
          <cell r="B232">
            <v>50.283731999999993</v>
          </cell>
          <cell r="C232">
            <v>2.6288100000000001</v>
          </cell>
          <cell r="D232">
            <v>0</v>
          </cell>
          <cell r="E232">
            <v>0</v>
          </cell>
          <cell r="F232">
            <v>2.6709999999999998</v>
          </cell>
          <cell r="G232">
            <v>289.71951699999994</v>
          </cell>
          <cell r="H232">
            <v>65.973479000000026</v>
          </cell>
          <cell r="I232">
            <v>56.829661000000002</v>
          </cell>
        </row>
        <row r="233">
          <cell r="B233">
            <v>35.793331999999999</v>
          </cell>
          <cell r="C233">
            <v>5.4561299999999999</v>
          </cell>
          <cell r="D233">
            <v>6.4455049999999989</v>
          </cell>
          <cell r="E233">
            <v>4.9110899999999997</v>
          </cell>
          <cell r="F233">
            <v>1.5481100000000001</v>
          </cell>
          <cell r="G233">
            <v>273.61621099999996</v>
          </cell>
          <cell r="H233">
            <v>183.311914</v>
          </cell>
          <cell r="I233">
            <v>59.715599999999988</v>
          </cell>
        </row>
        <row r="234">
          <cell r="B234">
            <v>136.79566299999999</v>
          </cell>
          <cell r="C234">
            <v>2.0543</v>
          </cell>
          <cell r="D234">
            <v>0.34360000000000002</v>
          </cell>
          <cell r="E234">
            <v>0.13090000000000002</v>
          </cell>
          <cell r="F234">
            <v>0</v>
          </cell>
          <cell r="G234">
            <v>62.445641999999999</v>
          </cell>
          <cell r="H234">
            <v>31.418829000000002</v>
          </cell>
          <cell r="I234">
            <v>3.0840699999999996</v>
          </cell>
        </row>
        <row r="235">
          <cell r="B235">
            <v>20.691290000000002</v>
          </cell>
          <cell r="C235">
            <v>0.63700000000000001</v>
          </cell>
          <cell r="D235">
            <v>0.64100000000000001</v>
          </cell>
          <cell r="E235">
            <v>9.01E-2</v>
          </cell>
          <cell r="F235">
            <v>3.9144999999999999</v>
          </cell>
          <cell r="G235">
            <v>118.755425</v>
          </cell>
          <cell r="H235">
            <v>58.264229000000014</v>
          </cell>
          <cell r="I235">
            <v>1.2908400000000002</v>
          </cell>
        </row>
        <row r="236">
          <cell r="B236">
            <v>949.383197</v>
          </cell>
          <cell r="C236">
            <v>124.39538</v>
          </cell>
          <cell r="D236">
            <v>1.0110429999999999</v>
          </cell>
          <cell r="E236">
            <v>8.1521699999999999</v>
          </cell>
          <cell r="F236">
            <v>0.35026000000000002</v>
          </cell>
          <cell r="G236">
            <v>435.93810999999999</v>
          </cell>
          <cell r="H236">
            <v>170.57640199999997</v>
          </cell>
          <cell r="I236">
            <v>2.1368369999999999</v>
          </cell>
        </row>
        <row r="237">
          <cell r="B237">
            <v>72.167096999999998</v>
          </cell>
          <cell r="C237">
            <v>0</v>
          </cell>
          <cell r="D237">
            <v>6.4500000000000002E-2</v>
          </cell>
          <cell r="E237">
            <v>1.0029570000000001</v>
          </cell>
          <cell r="F237">
            <v>1.3853959999999998</v>
          </cell>
          <cell r="G237">
            <v>108.53898300000002</v>
          </cell>
          <cell r="H237">
            <v>107.08019700000001</v>
          </cell>
          <cell r="I237">
            <v>5.1527019999999997</v>
          </cell>
        </row>
        <row r="238">
          <cell r="B238">
            <v>49.937682000000002</v>
          </cell>
          <cell r="C238">
            <v>0.47450099999999995</v>
          </cell>
          <cell r="D238">
            <v>5.3613210000000002</v>
          </cell>
          <cell r="E238">
            <v>2.155592</v>
          </cell>
          <cell r="F238">
            <v>5.0039300000000004</v>
          </cell>
          <cell r="G238">
            <v>135.21266399999993</v>
          </cell>
          <cell r="H238">
            <v>80.362853999999999</v>
          </cell>
          <cell r="I238">
            <v>16.604414999999996</v>
          </cell>
        </row>
        <row r="239">
          <cell r="B239">
            <v>51.519240000000003</v>
          </cell>
          <cell r="C239">
            <v>4.2089999999999996</v>
          </cell>
          <cell r="D239">
            <v>1.3337699999999999</v>
          </cell>
          <cell r="E239">
            <v>0.26385000000000003</v>
          </cell>
          <cell r="F239">
            <v>4.8352299999999993</v>
          </cell>
          <cell r="G239">
            <v>190.07329699999997</v>
          </cell>
          <cell r="H239">
            <v>98.491635999999971</v>
          </cell>
          <cell r="I239">
            <v>0.92567900000000014</v>
          </cell>
        </row>
        <row r="240">
          <cell r="B240">
            <v>32.192852999999999</v>
          </cell>
          <cell r="C240">
            <v>1.8930140000000002</v>
          </cell>
          <cell r="D240">
            <v>20.024735</v>
          </cell>
          <cell r="E240">
            <v>4.3714690000000003</v>
          </cell>
          <cell r="F240">
            <v>0.26300000000000001</v>
          </cell>
          <cell r="G240">
            <v>784.9235799999999</v>
          </cell>
          <cell r="H240">
            <v>416.07968200000005</v>
          </cell>
          <cell r="I240">
            <v>12.147054999999998</v>
          </cell>
        </row>
        <row r="241">
          <cell r="B241">
            <v>1319.854953</v>
          </cell>
          <cell r="C241">
            <v>15.165790000000001</v>
          </cell>
          <cell r="D241">
            <v>2.1737999999999995</v>
          </cell>
          <cell r="E241">
            <v>18.214950000000002</v>
          </cell>
          <cell r="F241">
            <v>2.1701980000000005</v>
          </cell>
          <cell r="G241">
            <v>112.88888899999999</v>
          </cell>
          <cell r="H241">
            <v>73.613113000000013</v>
          </cell>
          <cell r="I241">
            <v>2.2389890000000001</v>
          </cell>
        </row>
        <row r="242">
          <cell r="B242">
            <v>676.46197499999982</v>
          </cell>
          <cell r="C242">
            <v>62.87717</v>
          </cell>
          <cell r="D242">
            <v>8.1821099999999998</v>
          </cell>
          <cell r="E242">
            <v>2.9728000000000001E-2</v>
          </cell>
          <cell r="F242">
            <v>5.0401999999999996</v>
          </cell>
          <cell r="G242">
            <v>111.49797599999999</v>
          </cell>
          <cell r="H242">
            <v>44.659429999999986</v>
          </cell>
          <cell r="I242">
            <v>4.2499120000000001</v>
          </cell>
        </row>
        <row r="243">
          <cell r="B243">
            <v>7.9692959999999999</v>
          </cell>
          <cell r="C243">
            <v>6.9578899999999999</v>
          </cell>
          <cell r="D243">
            <v>0.15547999999999998</v>
          </cell>
          <cell r="E243">
            <v>0.16539999999999996</v>
          </cell>
          <cell r="F243">
            <v>2.7158479999999998</v>
          </cell>
          <cell r="G243">
            <v>76.319034000000016</v>
          </cell>
          <cell r="H243">
            <v>22.872126999999995</v>
          </cell>
          <cell r="I243">
            <v>0.2465</v>
          </cell>
        </row>
        <row r="244">
          <cell r="B244">
            <v>361.647448</v>
          </cell>
          <cell r="C244">
            <v>5.9088899999999995</v>
          </cell>
          <cell r="D244">
            <v>2.2778900000000002</v>
          </cell>
          <cell r="E244">
            <v>1.9840989999999996</v>
          </cell>
          <cell r="F244">
            <v>2.0104199999999999</v>
          </cell>
          <cell r="G244">
            <v>121.824468</v>
          </cell>
          <cell r="H244">
            <v>66.199137000000007</v>
          </cell>
          <cell r="I244">
            <v>0.25356699999999999</v>
          </cell>
        </row>
        <row r="248">
          <cell r="L248">
            <v>0.13144945440416758</v>
          </cell>
        </row>
        <row r="249">
          <cell r="L249">
            <v>4.2738843250191366E-2</v>
          </cell>
        </row>
        <row r="250">
          <cell r="B250" t="str">
            <v>Duben</v>
          </cell>
          <cell r="D250" t="str">
            <v>Květen</v>
          </cell>
          <cell r="F250" t="str">
            <v>Červen</v>
          </cell>
          <cell r="L250">
            <v>5.7347406133339926E-2</v>
          </cell>
        </row>
        <row r="252">
          <cell r="B252">
            <v>7850.7400000000025</v>
          </cell>
          <cell r="C252">
            <v>0.13100401012200108</v>
          </cell>
          <cell r="D252">
            <v>7850.3190000000031</v>
          </cell>
          <cell r="E252">
            <v>0.13103164541860673</v>
          </cell>
          <cell r="F252">
            <v>7846.9250000000029</v>
          </cell>
          <cell r="G252">
            <v>0.13144945440416758</v>
          </cell>
          <cell r="H252">
            <v>7846.9250000000029</v>
          </cell>
          <cell r="I252">
            <v>0.13144945440416758</v>
          </cell>
        </row>
        <row r="253">
          <cell r="B253">
            <v>505301.00400000007</v>
          </cell>
          <cell r="C253">
            <v>4.5749615098899764E-2</v>
          </cell>
          <cell r="D253">
            <v>381251.49600000004</v>
          </cell>
          <cell r="E253">
            <v>4.2073250498643605E-2</v>
          </cell>
          <cell r="F253">
            <v>326539.89</v>
          </cell>
          <cell r="G253">
            <v>3.9450041770388564E-2</v>
          </cell>
          <cell r="H253">
            <v>1213092.3900000001</v>
          </cell>
          <cell r="I253">
            <v>4.2738843250191366E-2</v>
          </cell>
        </row>
        <row r="254">
          <cell r="B254">
            <v>318345.46000000002</v>
          </cell>
          <cell r="C254">
            <v>5.872725569583221E-2</v>
          </cell>
          <cell r="D254">
            <v>210795.27300000002</v>
          </cell>
          <cell r="E254">
            <v>5.6999693547038467E-2</v>
          </cell>
          <cell r="F254">
            <v>172221.93400000001</v>
          </cell>
          <cell r="G254">
            <v>5.5356526118466629E-2</v>
          </cell>
          <cell r="H254">
            <v>701362.66700000002</v>
          </cell>
          <cell r="I254">
            <v>5.7347406133339926E-2</v>
          </cell>
        </row>
        <row r="255">
          <cell r="B255">
            <v>69930.127999999997</v>
          </cell>
          <cell r="C255">
            <v>0.16689398462436913</v>
          </cell>
          <cell r="D255">
            <v>63606.45</v>
          </cell>
          <cell r="E255">
            <v>0.19466286827742349</v>
          </cell>
          <cell r="F255">
            <v>44008.305999999997</v>
          </cell>
          <cell r="G255">
            <v>0.15508660274449293</v>
          </cell>
          <cell r="H255">
            <v>177544.88399999996</v>
          </cell>
          <cell r="I255">
            <v>0.17245284755844162</v>
          </cell>
        </row>
        <row r="256">
          <cell r="B256">
            <v>5012.2730000000001</v>
          </cell>
          <cell r="C256">
            <v>0.1252241520148398</v>
          </cell>
          <cell r="D256">
            <v>3837.81</v>
          </cell>
          <cell r="E256">
            <v>0.12250308994071203</v>
          </cell>
          <cell r="F256">
            <v>3332.4409999999998</v>
          </cell>
          <cell r="G256">
            <v>0.11616730284133697</v>
          </cell>
          <cell r="H256">
            <v>12182.524000000001</v>
          </cell>
          <cell r="I256">
            <v>0.1217750138955188</v>
          </cell>
        </row>
        <row r="257">
          <cell r="B257">
            <v>0</v>
          </cell>
          <cell r="C257">
            <v>0</v>
          </cell>
          <cell r="D257">
            <v>0</v>
          </cell>
          <cell r="E257">
            <v>0</v>
          </cell>
          <cell r="F257">
            <v>0</v>
          </cell>
          <cell r="G257">
            <v>0</v>
          </cell>
          <cell r="H257">
            <v>0</v>
          </cell>
          <cell r="I257">
            <v>0</v>
          </cell>
        </row>
        <row r="258">
          <cell r="B258">
            <v>6</v>
          </cell>
          <cell r="C258">
            <v>7.9208861887467962E-3</v>
          </cell>
          <cell r="D258">
            <v>2.2000000000000002</v>
          </cell>
          <cell r="E258">
            <v>2.2162093552241095E-3</v>
          </cell>
          <cell r="F258">
            <v>0</v>
          </cell>
          <cell r="G258">
            <v>0</v>
          </cell>
          <cell r="H258">
            <v>8.1999999999999993</v>
          </cell>
          <cell r="I258">
            <v>3.4481584100793878E-3</v>
          </cell>
        </row>
        <row r="259">
          <cell r="B259">
            <v>0</v>
          </cell>
          <cell r="C259">
            <v>0</v>
          </cell>
          <cell r="D259">
            <v>0</v>
          </cell>
          <cell r="E259">
            <v>0</v>
          </cell>
          <cell r="F259">
            <v>0</v>
          </cell>
          <cell r="G259">
            <v>0</v>
          </cell>
          <cell r="H259">
            <v>0</v>
          </cell>
          <cell r="I259">
            <v>0</v>
          </cell>
        </row>
        <row r="260">
          <cell r="B260">
            <v>0</v>
          </cell>
          <cell r="C260">
            <v>0</v>
          </cell>
          <cell r="D260">
            <v>0</v>
          </cell>
          <cell r="E260">
            <v>0</v>
          </cell>
          <cell r="F260">
            <v>0</v>
          </cell>
          <cell r="G260">
            <v>0</v>
          </cell>
          <cell r="H260">
            <v>0</v>
          </cell>
          <cell r="I260">
            <v>0</v>
          </cell>
        </row>
        <row r="261">
          <cell r="B261">
            <v>200481.13</v>
          </cell>
          <cell r="C261">
            <v>7.8424395154459633E-2</v>
          </cell>
          <cell r="D261">
            <v>118327.113</v>
          </cell>
          <cell r="E261">
            <v>7.5076312177863896E-2</v>
          </cell>
          <cell r="F261">
            <v>95085.125</v>
          </cell>
          <cell r="G261">
            <v>8.008849456634623E-2</v>
          </cell>
          <cell r="H261">
            <v>413893.36800000002</v>
          </cell>
          <cell r="I261">
            <v>7.7803837898569358E-2</v>
          </cell>
        </row>
        <row r="262">
          <cell r="B262">
            <v>14341.57</v>
          </cell>
          <cell r="C262">
            <v>0.79093785916449921</v>
          </cell>
          <cell r="D262">
            <v>6812.32</v>
          </cell>
          <cell r="E262">
            <v>0.78627431743814968</v>
          </cell>
          <cell r="F262">
            <v>6290.19</v>
          </cell>
          <cell r="G262">
            <v>0.82705152546295069</v>
          </cell>
          <cell r="H262">
            <v>27444.079999999998</v>
          </cell>
          <cell r="I262">
            <v>0.79774733830649813</v>
          </cell>
        </row>
        <row r="263">
          <cell r="B263">
            <v>0</v>
          </cell>
          <cell r="C263">
            <v>0</v>
          </cell>
          <cell r="D263">
            <v>0</v>
          </cell>
          <cell r="E263">
            <v>0</v>
          </cell>
          <cell r="F263">
            <v>0</v>
          </cell>
          <cell r="G263">
            <v>0</v>
          </cell>
          <cell r="H263">
            <v>0</v>
          </cell>
          <cell r="I263">
            <v>0</v>
          </cell>
        </row>
        <row r="264">
          <cell r="B264">
            <v>0</v>
          </cell>
          <cell r="C264">
            <v>0</v>
          </cell>
          <cell r="D264">
            <v>0</v>
          </cell>
          <cell r="E264">
            <v>0</v>
          </cell>
          <cell r="F264">
            <v>0</v>
          </cell>
          <cell r="G264">
            <v>0</v>
          </cell>
          <cell r="H264">
            <v>0</v>
          </cell>
          <cell r="I264">
            <v>0</v>
          </cell>
        </row>
        <row r="265">
          <cell r="B265">
            <v>0</v>
          </cell>
          <cell r="C265">
            <v>0</v>
          </cell>
          <cell r="D265">
            <v>0</v>
          </cell>
          <cell r="E265">
            <v>0</v>
          </cell>
          <cell r="F265">
            <v>8798</v>
          </cell>
          <cell r="G265">
            <v>0.51588743310409435</v>
          </cell>
          <cell r="H265">
            <v>8798</v>
          </cell>
          <cell r="I265">
            <v>0.33686570089565004</v>
          </cell>
        </row>
        <row r="266">
          <cell r="B266">
            <v>800</v>
          </cell>
          <cell r="C266">
            <v>4.095039727016885E-3</v>
          </cell>
          <cell r="D266">
            <v>850</v>
          </cell>
          <cell r="E266">
            <v>3.6266943736775366E-3</v>
          </cell>
          <cell r="F266">
            <v>762</v>
          </cell>
          <cell r="G266">
            <v>3.2697587227743332E-3</v>
          </cell>
          <cell r="H266">
            <v>2412</v>
          </cell>
          <cell r="I266">
            <v>3.639237346078396E-3</v>
          </cell>
        </row>
        <row r="267">
          <cell r="B267">
            <v>40.366</v>
          </cell>
          <cell r="C267">
            <v>1.5989635819585574E-4</v>
          </cell>
          <cell r="D267">
            <v>31.533999999999999</v>
          </cell>
          <cell r="E267">
            <v>1.14392617264304E-4</v>
          </cell>
          <cell r="F267">
            <v>28.381</v>
          </cell>
          <cell r="G267">
            <v>1.097728793672252E-4</v>
          </cell>
          <cell r="H267">
            <v>100.28100000000001</v>
          </cell>
          <cell r="I267">
            <v>1.2747715723140194E-4</v>
          </cell>
        </row>
        <row r="268">
          <cell r="B268">
            <v>0</v>
          </cell>
          <cell r="C268">
            <v>0</v>
          </cell>
          <cell r="D268">
            <v>0</v>
          </cell>
          <cell r="E268">
            <v>0</v>
          </cell>
          <cell r="F268">
            <v>0</v>
          </cell>
          <cell r="G268">
            <v>0</v>
          </cell>
          <cell r="H268">
            <v>0</v>
          </cell>
          <cell r="I268">
            <v>0</v>
          </cell>
        </row>
        <row r="269">
          <cell r="B269">
            <v>103.905</v>
          </cell>
          <cell r="C269">
            <v>3.1498447586255821E-2</v>
          </cell>
          <cell r="D269">
            <v>142.70599999999999</v>
          </cell>
          <cell r="E269">
            <v>7.3285502046207471E-2</v>
          </cell>
          <cell r="F269">
            <v>119.9</v>
          </cell>
          <cell r="G269">
            <v>3.0858708551465455E-2</v>
          </cell>
          <cell r="H269">
            <v>366.51099999999997</v>
          </cell>
          <cell r="I269">
            <v>4.013723565796698E-2</v>
          </cell>
        </row>
        <row r="270">
          <cell r="B270">
            <v>27630.088</v>
          </cell>
          <cell r="C270">
            <v>2.0340437339956056E-2</v>
          </cell>
          <cell r="D270">
            <v>17185.140000000003</v>
          </cell>
          <cell r="E270">
            <v>1.8162251215311339E-2</v>
          </cell>
          <cell r="F270">
            <v>13797.591</v>
          </cell>
          <cell r="G270">
            <v>1.7106730202058631E-2</v>
          </cell>
          <cell r="H270">
            <v>58612.819000000003</v>
          </cell>
          <cell r="I270">
            <v>1.8839645167520156E-2</v>
          </cell>
        </row>
        <row r="271">
          <cell r="B271">
            <v>279114.44699999999</v>
          </cell>
          <cell r="C271">
            <v>6.9354479217802606E-2</v>
          </cell>
          <cell r="D271">
            <v>190201.897</v>
          </cell>
          <cell r="E271">
            <v>6.890422793042314E-2</v>
          </cell>
          <cell r="F271">
            <v>154307.03500000003</v>
          </cell>
          <cell r="G271">
            <v>6.5299545736299772E-2</v>
          </cell>
          <cell r="H271">
            <v>623623.37899999996</v>
          </cell>
          <cell r="I271">
            <v>6.8171155610968023E-2</v>
          </cell>
        </row>
        <row r="272">
          <cell r="B272">
            <v>76068.695000000007</v>
          </cell>
          <cell r="C272">
            <v>5.1266449958692291E-2</v>
          </cell>
          <cell r="D272">
            <v>61534.052000000003</v>
          </cell>
          <cell r="E272">
            <v>4.7107326150220605E-2</v>
          </cell>
          <cell r="F272">
            <v>57776.235000000008</v>
          </cell>
          <cell r="G272">
            <v>4.9379983395757533E-2</v>
          </cell>
          <cell r="H272">
            <v>195378.98200000002</v>
          </cell>
          <cell r="I272">
            <v>4.9337170673111747E-2</v>
          </cell>
        </row>
        <row r="273">
          <cell r="B273">
            <v>3916.4</v>
          </cell>
          <cell r="C273">
            <v>4.1600104622712311E-2</v>
          </cell>
          <cell r="D273">
            <v>2011.6</v>
          </cell>
          <cell r="E273">
            <v>2.6890360530276408E-2</v>
          </cell>
          <cell r="F273">
            <v>1668.72</v>
          </cell>
          <cell r="G273">
            <v>2.3403181838103172E-2</v>
          </cell>
          <cell r="H273">
            <v>7596.72</v>
          </cell>
          <cell r="I273">
            <v>3.1619457684045546E-2</v>
          </cell>
        </row>
        <row r="274">
          <cell r="B274">
            <v>1853.873</v>
          </cell>
          <cell r="C274">
            <v>6.1859574818091533E-2</v>
          </cell>
          <cell r="D274">
            <v>213.96899999999999</v>
          </cell>
          <cell r="E274">
            <v>1.8307157150528195E-2</v>
          </cell>
          <cell r="F274">
            <v>134.58500000000001</v>
          </cell>
          <cell r="G274">
            <v>1.5721808391708707E-2</v>
          </cell>
          <cell r="H274">
            <v>2202.4270000000001</v>
          </cell>
          <cell r="I274">
            <v>4.3858037351797989E-2</v>
          </cell>
        </row>
        <row r="275">
          <cell r="B275">
            <v>428.339</v>
          </cell>
          <cell r="C275">
            <v>2.4178716775142991E-2</v>
          </cell>
          <cell r="D275">
            <v>155.28899999999999</v>
          </cell>
          <cell r="E275">
            <v>9.2542429061024667E-3</v>
          </cell>
          <cell r="F275">
            <v>151.87299999999999</v>
          </cell>
          <cell r="G275">
            <v>1.9693167654828262E-2</v>
          </cell>
          <cell r="H275">
            <v>735.50099999999998</v>
          </cell>
          <cell r="I275">
            <v>1.7425710305814045E-2</v>
          </cell>
        </row>
        <row r="276">
          <cell r="B276">
            <v>1356.761</v>
          </cell>
          <cell r="C276">
            <v>8.9930175510065838E-2</v>
          </cell>
          <cell r="D276">
            <v>844.33699999999999</v>
          </cell>
          <cell r="E276">
            <v>7.6360577240046509E-2</v>
          </cell>
          <cell r="F276">
            <v>621.14</v>
          </cell>
          <cell r="G276">
            <v>7.2341108463213233E-2</v>
          </cell>
          <cell r="H276">
            <v>2822.2379999999998</v>
          </cell>
          <cell r="I276">
            <v>8.1261479519486271E-2</v>
          </cell>
        </row>
        <row r="277">
          <cell r="B277">
            <v>101011.674</v>
          </cell>
          <cell r="C277">
            <v>6.7812412356292831E-2</v>
          </cell>
          <cell r="D277">
            <v>57586.078999999998</v>
          </cell>
          <cell r="E277">
            <v>6.8035068997172099E-2</v>
          </cell>
          <cell r="F277">
            <v>46381.458000000006</v>
          </cell>
          <cell r="G277">
            <v>6.7147450170720463E-2</v>
          </cell>
          <cell r="H277">
            <v>204979.21100000001</v>
          </cell>
          <cell r="I277">
            <v>6.7722924528175937E-2</v>
          </cell>
        </row>
        <row r="278">
          <cell r="B278">
            <v>88205.857999999978</v>
          </cell>
          <cell r="C278">
            <v>0.10929281125482002</v>
          </cell>
          <cell r="D278">
            <v>64235.416999999994</v>
          </cell>
          <cell r="E278">
            <v>0.14415878294627041</v>
          </cell>
          <cell r="F278">
            <v>45056.902999999998</v>
          </cell>
          <cell r="G278">
            <v>0.12386667194423712</v>
          </cell>
          <cell r="H278">
            <v>197498.17799999996</v>
          </cell>
          <cell r="I278">
            <v>0.12218388426382804</v>
          </cell>
        </row>
        <row r="279">
          <cell r="B279">
            <v>6272.8470000000007</v>
          </cell>
          <cell r="C279">
            <v>7.2002099165481864E-2</v>
          </cell>
          <cell r="D279">
            <v>3621.154</v>
          </cell>
          <cell r="E279">
            <v>7.5772075404928141E-2</v>
          </cell>
          <cell r="F279">
            <v>2516.1209999999996</v>
          </cell>
          <cell r="G279">
            <v>5.9376746880888419E-2</v>
          </cell>
          <cell r="H279">
            <v>12410.121999999999</v>
          </cell>
          <cell r="I279">
            <v>7.0000595478663677E-2</v>
          </cell>
        </row>
        <row r="283">
          <cell r="L283">
            <v>3.3152515875642559E-2</v>
          </cell>
        </row>
        <row r="284">
          <cell r="L284">
            <v>3.6996215464513239E-2</v>
          </cell>
        </row>
        <row r="285">
          <cell r="L285">
            <v>5.5617105018849755E-2</v>
          </cell>
        </row>
        <row r="287">
          <cell r="B287">
            <v>1992.2059999999994</v>
          </cell>
          <cell r="C287">
            <v>3.3243614613286281E-2</v>
          </cell>
          <cell r="D287">
            <v>1993.3719999999994</v>
          </cell>
          <cell r="E287">
            <v>3.3271872530451156E-2</v>
          </cell>
          <cell r="F287">
            <v>1979.0519999999995</v>
          </cell>
          <cell r="G287">
            <v>3.3152515875642559E-2</v>
          </cell>
          <cell r="H287">
            <v>1979.0519999999995</v>
          </cell>
          <cell r="I287">
            <v>3.3152515875642559E-2</v>
          </cell>
        </row>
        <row r="288">
          <cell r="B288">
            <v>442584.80500000017</v>
          </cell>
          <cell r="C288">
            <v>4.0071332368402761E-2</v>
          </cell>
          <cell r="D288">
            <v>318221.49199999991</v>
          </cell>
          <cell r="E288">
            <v>3.5117534455440157E-2</v>
          </cell>
          <cell r="F288">
            <v>289288.27800000005</v>
          </cell>
          <cell r="G288">
            <v>3.4949588091010196E-2</v>
          </cell>
          <cell r="H288">
            <v>1050094.5750000002</v>
          </cell>
          <cell r="I288">
            <v>3.6996215464513239E-2</v>
          </cell>
        </row>
        <row r="289">
          <cell r="B289">
            <v>279479.76900000003</v>
          </cell>
          <cell r="C289">
            <v>5.155744911793346E-2</v>
          </cell>
          <cell r="D289">
            <v>212549.462</v>
          </cell>
          <cell r="E289">
            <v>5.7474031676165223E-2</v>
          </cell>
          <cell r="F289">
            <v>188171.736</v>
          </cell>
          <cell r="G289">
            <v>6.048319965238113E-2</v>
          </cell>
          <cell r="H289">
            <v>680200.96700000006</v>
          </cell>
          <cell r="I289">
            <v>5.5617105018849755E-2</v>
          </cell>
        </row>
        <row r="290">
          <cell r="B290">
            <v>30507.23</v>
          </cell>
          <cell r="C290">
            <v>7.2808005936326789E-2</v>
          </cell>
          <cell r="D290">
            <v>21263.9</v>
          </cell>
          <cell r="E290">
            <v>6.5076604098551413E-2</v>
          </cell>
          <cell r="F290">
            <v>18376.75</v>
          </cell>
          <cell r="G290">
            <v>6.4760223376579412E-2</v>
          </cell>
          <cell r="H290">
            <v>70147.88</v>
          </cell>
          <cell r="I290">
            <v>6.8136019375178727E-2</v>
          </cell>
        </row>
        <row r="291">
          <cell r="B291">
            <v>4060.9</v>
          </cell>
          <cell r="C291">
            <v>0.10145551906631242</v>
          </cell>
          <cell r="D291">
            <v>2199.0910000000003</v>
          </cell>
          <cell r="E291">
            <v>7.0195096307740706E-2</v>
          </cell>
          <cell r="F291">
            <v>3160.2370000000001</v>
          </cell>
          <cell r="G291">
            <v>0.11016435358627454</v>
          </cell>
          <cell r="H291">
            <v>9420.2279999999992</v>
          </cell>
          <cell r="I291">
            <v>9.4163442288228205E-2</v>
          </cell>
        </row>
        <row r="292">
          <cell r="B292">
            <v>0</v>
          </cell>
          <cell r="C292">
            <v>0</v>
          </cell>
          <cell r="D292">
            <v>0</v>
          </cell>
          <cell r="E292">
            <v>0</v>
          </cell>
          <cell r="F292">
            <v>0</v>
          </cell>
          <cell r="G292">
            <v>0</v>
          </cell>
          <cell r="H292">
            <v>0</v>
          </cell>
          <cell r="I292">
            <v>0</v>
          </cell>
        </row>
        <row r="293">
          <cell r="B293">
            <v>438</v>
          </cell>
          <cell r="C293">
            <v>0.57822469177851621</v>
          </cell>
          <cell r="D293">
            <v>558</v>
          </cell>
          <cell r="E293">
            <v>0.56211128191593318</v>
          </cell>
          <cell r="F293">
            <v>196</v>
          </cell>
          <cell r="G293">
            <v>0.31214962796860662</v>
          </cell>
          <cell r="H293">
            <v>1192</v>
          </cell>
          <cell r="I293">
            <v>0.50124449083105249</v>
          </cell>
        </row>
        <row r="294">
          <cell r="B294">
            <v>32</v>
          </cell>
          <cell r="C294">
            <v>8.1910563903038386E-2</v>
          </cell>
          <cell r="D294">
            <v>13</v>
          </cell>
          <cell r="E294">
            <v>1.8509553777372779E-2</v>
          </cell>
          <cell r="F294">
            <v>9</v>
          </cell>
          <cell r="G294">
            <v>1.1313070367297685E-2</v>
          </cell>
          <cell r="H294">
            <v>54</v>
          </cell>
          <cell r="I294">
            <v>2.8593365280241458E-2</v>
          </cell>
        </row>
        <row r="295">
          <cell r="B295">
            <v>25</v>
          </cell>
          <cell r="C295">
            <v>5.6791076985983964E-2</v>
          </cell>
          <cell r="D295">
            <v>31</v>
          </cell>
          <cell r="E295">
            <v>0.40816326530612251</v>
          </cell>
          <cell r="F295">
            <v>23</v>
          </cell>
          <cell r="G295">
            <v>0.34114506081281526</v>
          </cell>
          <cell r="H295">
            <v>79</v>
          </cell>
          <cell r="I295">
            <v>0.13537132869529456</v>
          </cell>
        </row>
        <row r="296">
          <cell r="B296">
            <v>197</v>
          </cell>
          <cell r="C296">
            <v>7.7062643478857833E-5</v>
          </cell>
          <cell r="D296">
            <v>160</v>
          </cell>
          <cell r="E296">
            <v>1.0151696972830076E-4</v>
          </cell>
          <cell r="F296">
            <v>148</v>
          </cell>
          <cell r="G296">
            <v>1.2465774426672144E-4</v>
          </cell>
          <cell r="H296">
            <v>505</v>
          </cell>
          <cell r="I296">
            <v>9.4930098369630124E-5</v>
          </cell>
        </row>
        <row r="297">
          <cell r="B297">
            <v>0</v>
          </cell>
          <cell r="C297">
            <v>0</v>
          </cell>
          <cell r="D297">
            <v>0</v>
          </cell>
          <cell r="E297">
            <v>0</v>
          </cell>
          <cell r="F297">
            <v>0</v>
          </cell>
          <cell r="G297">
            <v>0</v>
          </cell>
          <cell r="H297">
            <v>0</v>
          </cell>
          <cell r="I297">
            <v>0</v>
          </cell>
        </row>
        <row r="298">
          <cell r="B298">
            <v>0</v>
          </cell>
          <cell r="C298">
            <v>0</v>
          </cell>
          <cell r="D298">
            <v>0</v>
          </cell>
          <cell r="E298">
            <v>0</v>
          </cell>
          <cell r="F298">
            <v>0</v>
          </cell>
          <cell r="G298">
            <v>0</v>
          </cell>
          <cell r="H298">
            <v>0</v>
          </cell>
          <cell r="I298">
            <v>0</v>
          </cell>
        </row>
        <row r="299">
          <cell r="B299">
            <v>4327.8900000000003</v>
          </cell>
          <cell r="C299">
            <v>0.14638839851926133</v>
          </cell>
          <cell r="D299">
            <v>2188.31</v>
          </cell>
          <cell r="E299">
            <v>6.1308148480524155E-2</v>
          </cell>
          <cell r="F299">
            <v>1835.74</v>
          </cell>
          <cell r="G299">
            <v>4.2396497996701157E-2</v>
          </cell>
          <cell r="H299">
            <v>8351.94</v>
          </cell>
          <cell r="I299">
            <v>7.6935712565228645E-2</v>
          </cell>
        </row>
        <row r="300">
          <cell r="B300">
            <v>0</v>
          </cell>
          <cell r="C300">
            <v>0</v>
          </cell>
          <cell r="D300">
            <v>0</v>
          </cell>
          <cell r="E300">
            <v>0</v>
          </cell>
          <cell r="F300">
            <v>0</v>
          </cell>
          <cell r="G300">
            <v>0</v>
          </cell>
          <cell r="H300">
            <v>0</v>
          </cell>
          <cell r="I300">
            <v>0</v>
          </cell>
        </row>
        <row r="301">
          <cell r="B301">
            <v>41969</v>
          </cell>
          <cell r="C301">
            <v>0.21483090287896453</v>
          </cell>
          <cell r="D301">
            <v>116123</v>
          </cell>
          <cell r="E301">
            <v>0.49546191853477245</v>
          </cell>
          <cell r="F301">
            <v>102046</v>
          </cell>
          <cell r="G301">
            <v>0.43788162549111498</v>
          </cell>
          <cell r="H301">
            <v>260138</v>
          </cell>
          <cell r="I301">
            <v>0.39249748123306044</v>
          </cell>
        </row>
        <row r="302">
          <cell r="B302">
            <v>0</v>
          </cell>
          <cell r="C302">
            <v>0</v>
          </cell>
          <cell r="D302">
            <v>0</v>
          </cell>
          <cell r="E302">
            <v>0</v>
          </cell>
          <cell r="F302">
            <v>0</v>
          </cell>
          <cell r="G302">
            <v>0</v>
          </cell>
          <cell r="H302">
            <v>0</v>
          </cell>
          <cell r="I302">
            <v>0</v>
          </cell>
        </row>
        <row r="303">
          <cell r="B303">
            <v>0</v>
          </cell>
          <cell r="C303">
            <v>0</v>
          </cell>
          <cell r="D303">
            <v>0</v>
          </cell>
          <cell r="E303">
            <v>0</v>
          </cell>
          <cell r="F303">
            <v>0</v>
          </cell>
          <cell r="G303">
            <v>0</v>
          </cell>
          <cell r="H303">
            <v>0</v>
          </cell>
          <cell r="I303">
            <v>0</v>
          </cell>
        </row>
        <row r="304">
          <cell r="B304">
            <v>19.995999999999999</v>
          </cell>
          <cell r="C304">
            <v>6.0617194353955175E-3</v>
          </cell>
          <cell r="D304">
            <v>0.57899999999999996</v>
          </cell>
          <cell r="E304">
            <v>2.9734072628168491E-4</v>
          </cell>
          <cell r="F304">
            <v>8.9329999999999998</v>
          </cell>
          <cell r="G304">
            <v>2.2990896037551364E-3</v>
          </cell>
          <cell r="H304">
            <v>29.507999999999999</v>
          </cell>
          <cell r="I304">
            <v>3.2314706783569654E-3</v>
          </cell>
        </row>
        <row r="305">
          <cell r="B305">
            <v>197902.75300000006</v>
          </cell>
          <cell r="C305">
            <v>0.14569003713637471</v>
          </cell>
          <cell r="D305">
            <v>70012.581999999995</v>
          </cell>
          <cell r="E305">
            <v>7.3993351378957892E-2</v>
          </cell>
          <cell r="F305">
            <v>62368.076000000001</v>
          </cell>
          <cell r="G305">
            <v>7.7326096226035992E-2</v>
          </cell>
          <cell r="H305">
            <v>330283.41100000008</v>
          </cell>
          <cell r="I305">
            <v>0.10616145706894298</v>
          </cell>
        </row>
        <row r="306">
          <cell r="B306">
            <v>222753.49199999997</v>
          </cell>
          <cell r="C306">
            <v>5.5349884599871522E-2</v>
          </cell>
          <cell r="D306">
            <v>130869.83499999999</v>
          </cell>
          <cell r="E306">
            <v>4.7410068365705452E-2</v>
          </cell>
          <cell r="F306">
            <v>114482.87199999999</v>
          </cell>
          <cell r="G306">
            <v>4.8446783623228525E-2</v>
          </cell>
          <cell r="H306">
            <v>468106.19899999991</v>
          </cell>
          <cell r="I306">
            <v>5.1170853449494812E-2</v>
          </cell>
        </row>
        <row r="307">
          <cell r="B307">
            <v>19915.332000000002</v>
          </cell>
          <cell r="C307">
            <v>1.3421925686890556E-2</v>
          </cell>
          <cell r="D307">
            <v>15984.3</v>
          </cell>
          <cell r="E307">
            <v>1.2236763367752397E-2</v>
          </cell>
          <cell r="F307">
            <v>14384.1</v>
          </cell>
          <cell r="G307">
            <v>1.2293750521523528E-2</v>
          </cell>
          <cell r="H307">
            <v>50283.731999999996</v>
          </cell>
          <cell r="I307">
            <v>1.2697666055835067E-2</v>
          </cell>
        </row>
        <row r="308">
          <cell r="B308">
            <v>1987.81</v>
          </cell>
          <cell r="C308">
            <v>2.1114570516309304E-2</v>
          </cell>
          <cell r="D308">
            <v>389.07</v>
          </cell>
          <cell r="E308">
            <v>5.2009507712838746E-3</v>
          </cell>
          <cell r="F308">
            <v>251.93</v>
          </cell>
          <cell r="G308">
            <v>3.5332252268045756E-3</v>
          </cell>
          <cell r="H308">
            <v>2628.81</v>
          </cell>
          <cell r="I308">
            <v>1.0941767835907569E-2</v>
          </cell>
        </row>
        <row r="309">
          <cell r="B309">
            <v>0</v>
          </cell>
          <cell r="C309">
            <v>0</v>
          </cell>
          <cell r="D309">
            <v>0</v>
          </cell>
          <cell r="E309">
            <v>0</v>
          </cell>
          <cell r="F309">
            <v>0</v>
          </cell>
          <cell r="G309">
            <v>0</v>
          </cell>
          <cell r="H309">
            <v>0</v>
          </cell>
          <cell r="I309">
            <v>0</v>
          </cell>
        </row>
        <row r="310">
          <cell r="B310">
            <v>0</v>
          </cell>
          <cell r="C310">
            <v>0</v>
          </cell>
          <cell r="D310">
            <v>0</v>
          </cell>
          <cell r="E310">
            <v>0</v>
          </cell>
          <cell r="F310">
            <v>0</v>
          </cell>
          <cell r="G310">
            <v>0</v>
          </cell>
          <cell r="H310">
            <v>0</v>
          </cell>
          <cell r="I310">
            <v>0</v>
          </cell>
        </row>
        <row r="311">
          <cell r="B311">
            <v>1329</v>
          </cell>
          <cell r="C311">
            <v>8.809009343051391E-2</v>
          </cell>
          <cell r="D311">
            <v>736</v>
          </cell>
          <cell r="E311">
            <v>6.6562740764261469E-2</v>
          </cell>
          <cell r="F311">
            <v>606</v>
          </cell>
          <cell r="G311">
            <v>7.0577827428127668E-2</v>
          </cell>
          <cell r="H311">
            <v>2671</v>
          </cell>
          <cell r="I311">
            <v>7.6906841944778523E-2</v>
          </cell>
        </row>
        <row r="312">
          <cell r="B312">
            <v>133191.04299999998</v>
          </cell>
          <cell r="C312">
            <v>8.9415466276509065E-2</v>
          </cell>
          <cell r="D312">
            <v>83145.398000000001</v>
          </cell>
          <cell r="E312">
            <v>9.8232124637750301E-2</v>
          </cell>
          <cell r="F312">
            <v>73383.075999999986</v>
          </cell>
          <cell r="G312">
            <v>0.10623828252842311</v>
          </cell>
          <cell r="H312">
            <v>289719.51699999999</v>
          </cell>
          <cell r="I312">
            <v>9.5720209324693842E-2</v>
          </cell>
        </row>
        <row r="313">
          <cell r="B313">
            <v>33654.092999999993</v>
          </cell>
          <cell r="C313">
            <v>4.1699616302141286E-2</v>
          </cell>
          <cell r="D313">
            <v>17807.200999999997</v>
          </cell>
          <cell r="E313">
            <v>3.996338069759256E-2</v>
          </cell>
          <cell r="F313">
            <v>14512.184999999999</v>
          </cell>
          <cell r="G313">
            <v>3.9895686096957851E-2</v>
          </cell>
          <cell r="H313">
            <v>65973.478999999992</v>
          </cell>
          <cell r="I313">
            <v>4.0815039430987007E-2</v>
          </cell>
        </row>
        <row r="314">
          <cell r="B314">
            <v>32676.214</v>
          </cell>
          <cell r="C314">
            <v>0.37506988466010838</v>
          </cell>
          <cell r="D314">
            <v>12807.866</v>
          </cell>
          <cell r="E314">
            <v>0.26800257275117695</v>
          </cell>
          <cell r="F314">
            <v>11345.581</v>
          </cell>
          <cell r="G314">
            <v>0.26773898840859284</v>
          </cell>
          <cell r="H314">
            <v>56829.661</v>
          </cell>
          <cell r="I314">
            <v>0.32055366666424312</v>
          </cell>
        </row>
        <row r="318">
          <cell r="L318">
            <v>5.2761889659834485E-2</v>
          </cell>
        </row>
        <row r="319">
          <cell r="L319">
            <v>0.12952365620053788</v>
          </cell>
        </row>
        <row r="320">
          <cell r="L320">
            <v>4.4787047997134941E-2</v>
          </cell>
        </row>
        <row r="322">
          <cell r="B322">
            <v>3156.9580000000005</v>
          </cell>
          <cell r="C322">
            <v>5.2679640108669018E-2</v>
          </cell>
          <cell r="D322">
            <v>3151.6600000000008</v>
          </cell>
          <cell r="E322">
            <v>5.2605148351297072E-2</v>
          </cell>
          <cell r="F322">
            <v>3149.6410000000005</v>
          </cell>
          <cell r="G322">
            <v>5.2761889659834485E-2</v>
          </cell>
          <cell r="H322">
            <v>3149.6410000000005</v>
          </cell>
          <cell r="I322">
            <v>5.2761889659834485E-2</v>
          </cell>
        </row>
        <row r="323">
          <cell r="B323">
            <v>1307941.331</v>
          </cell>
          <cell r="C323">
            <v>0.11842013372526893</v>
          </cell>
          <cell r="D323">
            <v>1240748.844</v>
          </cell>
          <cell r="E323">
            <v>0.13692362513251483</v>
          </cell>
          <cell r="F323">
            <v>1127688.26</v>
          </cell>
          <cell r="G323">
            <v>0.13623863522761889</v>
          </cell>
          <cell r="H323">
            <v>3676378.4349999996</v>
          </cell>
          <cell r="I323">
            <v>0.12952365620053788</v>
          </cell>
        </row>
        <row r="324">
          <cell r="B324">
            <v>254347.29100000003</v>
          </cell>
          <cell r="C324">
            <v>4.6921097584049866E-2</v>
          </cell>
          <cell r="D324">
            <v>183256.88300000003</v>
          </cell>
          <cell r="E324">
            <v>4.9553227749018283E-2</v>
          </cell>
          <cell r="F324">
            <v>110144.46100000001</v>
          </cell>
          <cell r="G324">
            <v>3.5403241564752892E-2</v>
          </cell>
          <cell r="H324">
            <v>547748.63500000001</v>
          </cell>
          <cell r="I324">
            <v>4.4787047997134941E-2</v>
          </cell>
        </row>
        <row r="325">
          <cell r="B325">
            <v>19642.844000000001</v>
          </cell>
          <cell r="C325">
            <v>4.6879257886027058E-2</v>
          </cell>
          <cell r="D325">
            <v>19642.36</v>
          </cell>
          <cell r="E325">
            <v>6.0114000032036562E-2</v>
          </cell>
          <cell r="F325">
            <v>12789.782000000001</v>
          </cell>
          <cell r="G325">
            <v>4.5071578992898889E-2</v>
          </cell>
          <cell r="H325">
            <v>52074.985999999997</v>
          </cell>
          <cell r="I325">
            <v>5.0581460980120292E-2</v>
          </cell>
        </row>
        <row r="326">
          <cell r="B326">
            <v>654</v>
          </cell>
          <cell r="C326">
            <v>1.6339212851675323E-2</v>
          </cell>
          <cell r="D326">
            <v>440</v>
          </cell>
          <cell r="E326">
            <v>1.4044822326773157E-2</v>
          </cell>
          <cell r="F326">
            <v>512</v>
          </cell>
          <cell r="G326">
            <v>1.7848075646279871E-2</v>
          </cell>
          <cell r="H326">
            <v>1606</v>
          </cell>
          <cell r="I326">
            <v>1.6053378783920571E-2</v>
          </cell>
        </row>
        <row r="327">
          <cell r="B327">
            <v>0</v>
          </cell>
          <cell r="C327">
            <v>0</v>
          </cell>
          <cell r="D327">
            <v>0</v>
          </cell>
          <cell r="E327">
            <v>0</v>
          </cell>
          <cell r="F327">
            <v>0</v>
          </cell>
          <cell r="G327">
            <v>0</v>
          </cell>
          <cell r="H327">
            <v>0</v>
          </cell>
          <cell r="I327">
            <v>0</v>
          </cell>
        </row>
        <row r="328">
          <cell r="B328">
            <v>0</v>
          </cell>
          <cell r="C328">
            <v>0</v>
          </cell>
          <cell r="D328">
            <v>0</v>
          </cell>
          <cell r="E328">
            <v>0</v>
          </cell>
          <cell r="F328">
            <v>5.01</v>
          </cell>
          <cell r="G328">
            <v>7.9789267149118336E-3</v>
          </cell>
          <cell r="H328">
            <v>5.01</v>
          </cell>
          <cell r="I328">
            <v>2.1067406871338695E-3</v>
          </cell>
        </row>
        <row r="329">
          <cell r="B329">
            <v>6</v>
          </cell>
          <cell r="C329">
            <v>1.5358230731819696E-2</v>
          </cell>
          <cell r="D329">
            <v>438.79</v>
          </cell>
          <cell r="E329">
            <v>0.62475439245949249</v>
          </cell>
          <cell r="F329">
            <v>364.36</v>
          </cell>
          <cell r="G329">
            <v>0.45800336878095388</v>
          </cell>
          <cell r="H329">
            <v>809.15000000000009</v>
          </cell>
          <cell r="I329">
            <v>0.42845039845384031</v>
          </cell>
        </row>
        <row r="330">
          <cell r="B330">
            <v>379.96</v>
          </cell>
          <cell r="C330">
            <v>0.86313350446377868</v>
          </cell>
          <cell r="D330">
            <v>5.54</v>
          </cell>
          <cell r="E330">
            <v>7.2942725477287695E-2</v>
          </cell>
          <cell r="F330">
            <v>11.71</v>
          </cell>
          <cell r="G330">
            <v>0.17368733313556811</v>
          </cell>
          <cell r="H330">
            <v>397.21</v>
          </cell>
          <cell r="I330">
            <v>0.68064361355769565</v>
          </cell>
        </row>
        <row r="331">
          <cell r="B331">
            <v>181961.33000000002</v>
          </cell>
          <cell r="C331">
            <v>7.1179802541770545E-2</v>
          </cell>
          <cell r="D331">
            <v>110858.64</v>
          </cell>
          <cell r="E331">
            <v>7.0337707506253691E-2</v>
          </cell>
          <cell r="F331">
            <v>79537.790000000008</v>
          </cell>
          <cell r="G331">
            <v>6.6993253279460777E-2</v>
          </cell>
          <cell r="H331">
            <v>372357.76</v>
          </cell>
          <cell r="I331">
            <v>6.9995957991079452E-2</v>
          </cell>
        </row>
        <row r="332">
          <cell r="B332">
            <v>0</v>
          </cell>
          <cell r="C332">
            <v>0</v>
          </cell>
          <cell r="D332">
            <v>0</v>
          </cell>
          <cell r="E332">
            <v>0</v>
          </cell>
          <cell r="F332">
            <v>0</v>
          </cell>
          <cell r="G332">
            <v>0</v>
          </cell>
          <cell r="H332">
            <v>0</v>
          </cell>
          <cell r="I332">
            <v>0</v>
          </cell>
        </row>
        <row r="333">
          <cell r="B333">
            <v>0</v>
          </cell>
          <cell r="C333">
            <v>0</v>
          </cell>
          <cell r="D333">
            <v>0</v>
          </cell>
          <cell r="E333">
            <v>0</v>
          </cell>
          <cell r="F333">
            <v>0</v>
          </cell>
          <cell r="G333">
            <v>0</v>
          </cell>
          <cell r="H333">
            <v>0</v>
          </cell>
          <cell r="I333">
            <v>0</v>
          </cell>
        </row>
        <row r="334">
          <cell r="B334">
            <v>0</v>
          </cell>
          <cell r="C334">
            <v>0</v>
          </cell>
          <cell r="D334">
            <v>31.94</v>
          </cell>
          <cell r="E334">
            <v>8.9483768865834432E-4</v>
          </cell>
          <cell r="F334">
            <v>31.88</v>
          </cell>
          <cell r="G334">
            <v>7.3627003613520032E-4</v>
          </cell>
          <cell r="H334">
            <v>63.82</v>
          </cell>
          <cell r="I334">
            <v>5.8789181626219672E-4</v>
          </cell>
        </row>
        <row r="335">
          <cell r="B335">
            <v>0</v>
          </cell>
          <cell r="C335">
            <v>0</v>
          </cell>
          <cell r="D335">
            <v>0</v>
          </cell>
          <cell r="E335">
            <v>0</v>
          </cell>
          <cell r="F335">
            <v>0</v>
          </cell>
          <cell r="G335">
            <v>0</v>
          </cell>
          <cell r="H335">
            <v>0</v>
          </cell>
          <cell r="I335">
            <v>0</v>
          </cell>
        </row>
        <row r="336">
          <cell r="B336">
            <v>0</v>
          </cell>
          <cell r="C336">
            <v>0</v>
          </cell>
          <cell r="D336">
            <v>0</v>
          </cell>
          <cell r="E336">
            <v>0</v>
          </cell>
          <cell r="F336">
            <v>0</v>
          </cell>
          <cell r="G336">
            <v>0</v>
          </cell>
          <cell r="H336">
            <v>0</v>
          </cell>
          <cell r="I336">
            <v>0</v>
          </cell>
        </row>
        <row r="337">
          <cell r="B337">
            <v>9390.130000000001</v>
          </cell>
          <cell r="C337">
            <v>3.7195847742794698E-2</v>
          </cell>
          <cell r="D337">
            <v>28147.760000000002</v>
          </cell>
          <cell r="E337">
            <v>0.10210870604831249</v>
          </cell>
          <cell r="F337">
            <v>2647.6000000000004</v>
          </cell>
          <cell r="G337">
            <v>1.0240466347650381E-2</v>
          </cell>
          <cell r="H337">
            <v>40185.49</v>
          </cell>
          <cell r="I337">
            <v>5.1083774864141056E-2</v>
          </cell>
        </row>
        <row r="338">
          <cell r="B338">
            <v>0</v>
          </cell>
          <cell r="C338">
            <v>0</v>
          </cell>
          <cell r="D338">
            <v>0</v>
          </cell>
          <cell r="E338">
            <v>0</v>
          </cell>
          <cell r="F338">
            <v>0</v>
          </cell>
          <cell r="G338">
            <v>0</v>
          </cell>
          <cell r="H338">
            <v>0</v>
          </cell>
          <cell r="I338">
            <v>0</v>
          </cell>
        </row>
        <row r="339">
          <cell r="B339">
            <v>135</v>
          </cell>
          <cell r="C339">
            <v>4.0924791147149177E-2</v>
          </cell>
          <cell r="D339">
            <v>0</v>
          </cell>
          <cell r="E339">
            <v>0</v>
          </cell>
          <cell r="F339">
            <v>0</v>
          </cell>
          <cell r="G339">
            <v>0</v>
          </cell>
          <cell r="H339">
            <v>135</v>
          </cell>
          <cell r="I339">
            <v>1.4784076913995877E-2</v>
          </cell>
        </row>
        <row r="340">
          <cell r="B340">
            <v>42178.026999999995</v>
          </cell>
          <cell r="C340">
            <v>3.1050191201579761E-2</v>
          </cell>
          <cell r="D340">
            <v>23691.853000000003</v>
          </cell>
          <cell r="E340">
            <v>2.5038922344666821E-2</v>
          </cell>
          <cell r="F340">
            <v>14244.329000000002</v>
          </cell>
          <cell r="G340">
            <v>1.7660611414873774E-2</v>
          </cell>
          <cell r="H340">
            <v>80114.209000000003</v>
          </cell>
          <cell r="I340">
            <v>2.5750736719156096E-2</v>
          </cell>
        </row>
        <row r="341">
          <cell r="B341">
            <v>211100.859</v>
          </cell>
          <cell r="C341">
            <v>5.2454433282616064E-2</v>
          </cell>
          <cell r="D341">
            <v>189795.95900000003</v>
          </cell>
          <cell r="E341">
            <v>6.8757169226389192E-2</v>
          </cell>
          <cell r="F341">
            <v>169901.07399999999</v>
          </cell>
          <cell r="G341">
            <v>7.1898620515321629E-2</v>
          </cell>
          <cell r="H341">
            <v>570797.89199999999</v>
          </cell>
          <cell r="I341">
            <v>6.2396557326540716E-2</v>
          </cell>
        </row>
        <row r="342">
          <cell r="B342">
            <v>12289.216</v>
          </cell>
          <cell r="C342">
            <v>8.2823095242472687E-3</v>
          </cell>
          <cell r="D342">
            <v>11970.513999999999</v>
          </cell>
          <cell r="E342">
            <v>9.1640138891516815E-3</v>
          </cell>
          <cell r="F342">
            <v>11533.601999999999</v>
          </cell>
          <cell r="G342">
            <v>9.8574972089004367E-3</v>
          </cell>
          <cell r="H342">
            <v>35793.331999999995</v>
          </cell>
          <cell r="I342">
            <v>9.0385450459730208E-3</v>
          </cell>
        </row>
        <row r="343">
          <cell r="B343">
            <v>1621.45</v>
          </cell>
          <cell r="C343">
            <v>1.7223084884204085E-2</v>
          </cell>
          <cell r="D343">
            <v>2179.63</v>
          </cell>
          <cell r="E343">
            <v>2.9136526408136E-2</v>
          </cell>
          <cell r="F343">
            <v>1655.05</v>
          </cell>
          <cell r="G343">
            <v>2.3211465135644479E-2</v>
          </cell>
          <cell r="H343">
            <v>5456.13</v>
          </cell>
          <cell r="I343">
            <v>2.2709784177072655E-2</v>
          </cell>
        </row>
        <row r="344">
          <cell r="B344">
            <v>2166.33</v>
          </cell>
          <cell r="C344">
            <v>7.2285562557778349E-2</v>
          </cell>
          <cell r="D344">
            <v>2223.6750000000002</v>
          </cell>
          <cell r="E344">
            <v>0.19025731613785543</v>
          </cell>
          <cell r="F344">
            <v>2055.5</v>
          </cell>
          <cell r="G344">
            <v>0.24011722813951963</v>
          </cell>
          <cell r="H344">
            <v>6445.5050000000001</v>
          </cell>
          <cell r="I344">
            <v>0.12835258514411632</v>
          </cell>
        </row>
        <row r="345">
          <cell r="B345">
            <v>1698.77</v>
          </cell>
          <cell r="C345">
            <v>9.5891522126422449E-2</v>
          </cell>
          <cell r="D345">
            <v>1666.59</v>
          </cell>
          <cell r="E345">
            <v>9.9318230427662704E-2</v>
          </cell>
          <cell r="F345">
            <v>1545.73</v>
          </cell>
          <cell r="G345">
            <v>0.20043273023577393</v>
          </cell>
          <cell r="H345">
            <v>4911.09</v>
          </cell>
          <cell r="I345">
            <v>0.11635501736337583</v>
          </cell>
        </row>
        <row r="346">
          <cell r="B346">
            <v>581.65</v>
          </cell>
          <cell r="C346">
            <v>3.8553501011180151E-2</v>
          </cell>
          <cell r="D346">
            <v>449.02</v>
          </cell>
          <cell r="E346">
            <v>4.0608698176587882E-2</v>
          </cell>
          <cell r="F346">
            <v>517.44000000000005</v>
          </cell>
          <cell r="G346">
            <v>6.0263681558432973E-2</v>
          </cell>
          <cell r="H346">
            <v>1548.1100000000001</v>
          </cell>
          <cell r="I346">
            <v>4.4575159521950986E-2</v>
          </cell>
        </row>
        <row r="347">
          <cell r="B347">
            <v>105168.791</v>
          </cell>
          <cell r="C347">
            <v>7.0603219805116552E-2</v>
          </cell>
          <cell r="D347">
            <v>90039.217000000004</v>
          </cell>
          <cell r="E347">
            <v>0.10637682661197252</v>
          </cell>
          <cell r="F347">
            <v>78408.202999999994</v>
          </cell>
          <cell r="G347">
            <v>0.11351326868418481</v>
          </cell>
          <cell r="H347">
            <v>273616.21100000001</v>
          </cell>
          <cell r="I347">
            <v>9.039985038891804E-2</v>
          </cell>
        </row>
        <row r="348">
          <cell r="B348">
            <v>68528.861999999994</v>
          </cell>
          <cell r="C348">
            <v>8.4911729786400436E-2</v>
          </cell>
          <cell r="D348">
            <v>60731.053</v>
          </cell>
          <cell r="E348">
            <v>0.13629419868988232</v>
          </cell>
          <cell r="F348">
            <v>54051.999000000003</v>
          </cell>
          <cell r="G348">
            <v>0.14859523807180516</v>
          </cell>
          <cell r="H348">
            <v>183311.91399999999</v>
          </cell>
          <cell r="I348">
            <v>0.11340743449469595</v>
          </cell>
        </row>
        <row r="349">
          <cell r="B349">
            <v>19045.79</v>
          </cell>
          <cell r="C349">
            <v>0.21861474706221001</v>
          </cell>
          <cell r="D349">
            <v>20536.259999999998</v>
          </cell>
          <cell r="E349">
            <v>0.42971799632250096</v>
          </cell>
          <cell r="F349">
            <v>20133.55</v>
          </cell>
          <cell r="G349">
            <v>0.47512210349331813</v>
          </cell>
          <cell r="H349">
            <v>59715.600000000006</v>
          </cell>
          <cell r="I349">
            <v>0.33683210844870742</v>
          </cell>
        </row>
        <row r="353">
          <cell r="L353">
            <v>1.8388391503469621E-2</v>
          </cell>
        </row>
        <row r="354">
          <cell r="L354">
            <v>2.457292070733658E-2</v>
          </cell>
        </row>
        <row r="355">
          <cell r="L355">
            <v>3.671180946562063E-2</v>
          </cell>
        </row>
        <row r="357">
          <cell r="B357">
            <v>1114.817499999999</v>
          </cell>
          <cell r="C357">
            <v>1.8602776687826086E-2</v>
          </cell>
          <cell r="D357">
            <v>1114.817499999999</v>
          </cell>
          <cell r="E357">
            <v>1.860769879115198E-2</v>
          </cell>
          <cell r="F357">
            <v>1097.7019999999989</v>
          </cell>
          <cell r="G357">
            <v>1.8388391503469621E-2</v>
          </cell>
          <cell r="H357">
            <v>1097.7019999999989</v>
          </cell>
          <cell r="I357">
            <v>1.8388391503469621E-2</v>
          </cell>
        </row>
        <row r="358">
          <cell r="B358">
            <v>287861.55000000005</v>
          </cell>
          <cell r="C358">
            <v>2.6062792296119582E-2</v>
          </cell>
          <cell r="D358">
            <v>215613.26299999998</v>
          </cell>
          <cell r="E358">
            <v>2.379413830556857E-2</v>
          </cell>
          <cell r="F358">
            <v>193998.98</v>
          </cell>
          <cell r="G358">
            <v>2.3437466903087328E-2</v>
          </cell>
          <cell r="H358">
            <v>697473.79300000006</v>
          </cell>
          <cell r="I358">
            <v>2.457292070733658E-2</v>
          </cell>
        </row>
        <row r="359">
          <cell r="B359">
            <v>194131.20500000002</v>
          </cell>
          <cell r="C359">
            <v>3.5812644900213186E-2</v>
          </cell>
          <cell r="D359">
            <v>135963.008</v>
          </cell>
          <cell r="E359">
            <v>3.6764817727831779E-2</v>
          </cell>
          <cell r="F359">
            <v>118893.70699999999</v>
          </cell>
          <cell r="G359">
            <v>3.821547258241112E-2</v>
          </cell>
          <cell r="H359">
            <v>448987.92</v>
          </cell>
          <cell r="I359">
            <v>3.671180946562063E-2</v>
          </cell>
        </row>
        <row r="360">
          <cell r="B360">
            <v>30074.420000000002</v>
          </cell>
          <cell r="C360">
            <v>7.1775069381637899E-2</v>
          </cell>
          <cell r="D360">
            <v>22405.87</v>
          </cell>
          <cell r="E360">
            <v>6.8571519404888565E-2</v>
          </cell>
          <cell r="F360">
            <v>28455.43</v>
          </cell>
          <cell r="G360">
            <v>0.10027779683984488</v>
          </cell>
          <cell r="H360">
            <v>80935.72</v>
          </cell>
          <cell r="I360">
            <v>7.8614461136445477E-2</v>
          </cell>
        </row>
        <row r="361">
          <cell r="B361">
            <v>3757.5509999999999</v>
          </cell>
          <cell r="C361">
            <v>9.3876797538265222E-2</v>
          </cell>
          <cell r="D361">
            <v>3604.6170000000002</v>
          </cell>
          <cell r="E361">
            <v>0.11505955754787746</v>
          </cell>
          <cell r="F361">
            <v>3510.5280000000002</v>
          </cell>
          <cell r="G361">
            <v>0.12237533066871793</v>
          </cell>
          <cell r="H361">
            <v>10872.696</v>
          </cell>
          <cell r="I361">
            <v>0.10868213405380951</v>
          </cell>
        </row>
        <row r="362">
          <cell r="B362">
            <v>1406.05</v>
          </cell>
          <cell r="C362">
            <v>2.6022060977877381E-3</v>
          </cell>
          <cell r="D362">
            <v>0</v>
          </cell>
          <cell r="E362">
            <v>0</v>
          </cell>
          <cell r="F362">
            <v>0</v>
          </cell>
          <cell r="G362">
            <v>0</v>
          </cell>
          <cell r="H362">
            <v>1406.05</v>
          </cell>
          <cell r="I362">
            <v>1.3557032576119862E-3</v>
          </cell>
        </row>
        <row r="363">
          <cell r="B363">
            <v>0</v>
          </cell>
          <cell r="C363">
            <v>0</v>
          </cell>
          <cell r="D363">
            <v>0</v>
          </cell>
          <cell r="E363">
            <v>0</v>
          </cell>
          <cell r="F363">
            <v>0</v>
          </cell>
          <cell r="G363">
            <v>0</v>
          </cell>
          <cell r="H363">
            <v>0</v>
          </cell>
          <cell r="I363">
            <v>0</v>
          </cell>
        </row>
        <row r="364">
          <cell r="B364">
            <v>0</v>
          </cell>
          <cell r="C364">
            <v>0</v>
          </cell>
          <cell r="D364">
            <v>0</v>
          </cell>
          <cell r="E364">
            <v>0</v>
          </cell>
          <cell r="F364">
            <v>0</v>
          </cell>
          <cell r="G364">
            <v>0</v>
          </cell>
          <cell r="H364">
            <v>0</v>
          </cell>
          <cell r="I364">
            <v>0</v>
          </cell>
        </row>
        <row r="365">
          <cell r="B365">
            <v>0</v>
          </cell>
          <cell r="C365">
            <v>0</v>
          </cell>
          <cell r="D365">
            <v>0</v>
          </cell>
          <cell r="E365">
            <v>0</v>
          </cell>
          <cell r="F365">
            <v>0</v>
          </cell>
          <cell r="G365">
            <v>0</v>
          </cell>
          <cell r="H365">
            <v>0</v>
          </cell>
          <cell r="I365">
            <v>0</v>
          </cell>
        </row>
        <row r="366">
          <cell r="B366">
            <v>97663.25</v>
          </cell>
          <cell r="C366">
            <v>3.8204001095109449E-2</v>
          </cell>
          <cell r="D366">
            <v>70376.25</v>
          </cell>
          <cell r="E366">
            <v>4.465239775525829E-2</v>
          </cell>
          <cell r="F366">
            <v>47651.360000000001</v>
          </cell>
          <cell r="G366">
            <v>4.0135885465145127E-2</v>
          </cell>
          <cell r="H366">
            <v>215690.86</v>
          </cell>
          <cell r="I366">
            <v>4.0545652588574489E-2</v>
          </cell>
        </row>
        <row r="367">
          <cell r="B367">
            <v>0</v>
          </cell>
          <cell r="C367">
            <v>0</v>
          </cell>
          <cell r="D367">
            <v>0</v>
          </cell>
          <cell r="E367">
            <v>0</v>
          </cell>
          <cell r="F367">
            <v>0</v>
          </cell>
          <cell r="G367">
            <v>0</v>
          </cell>
          <cell r="H367">
            <v>0</v>
          </cell>
          <cell r="I367">
            <v>0</v>
          </cell>
        </row>
        <row r="368">
          <cell r="B368">
            <v>0</v>
          </cell>
          <cell r="C368">
            <v>0</v>
          </cell>
          <cell r="D368">
            <v>0</v>
          </cell>
          <cell r="E368">
            <v>0</v>
          </cell>
          <cell r="F368">
            <v>0</v>
          </cell>
          <cell r="G368">
            <v>0</v>
          </cell>
          <cell r="H368">
            <v>0</v>
          </cell>
          <cell r="I368">
            <v>0</v>
          </cell>
        </row>
        <row r="369">
          <cell r="B369">
            <v>0</v>
          </cell>
          <cell r="C369">
            <v>0</v>
          </cell>
          <cell r="D369">
            <v>0</v>
          </cell>
          <cell r="E369">
            <v>0</v>
          </cell>
          <cell r="F369">
            <v>0</v>
          </cell>
          <cell r="G369">
            <v>0</v>
          </cell>
          <cell r="H369">
            <v>0</v>
          </cell>
          <cell r="I369">
            <v>0</v>
          </cell>
        </row>
        <row r="370">
          <cell r="B370">
            <v>0</v>
          </cell>
          <cell r="C370">
            <v>0</v>
          </cell>
          <cell r="D370">
            <v>0</v>
          </cell>
          <cell r="E370">
            <v>0</v>
          </cell>
          <cell r="F370">
            <v>0</v>
          </cell>
          <cell r="G370">
            <v>0</v>
          </cell>
          <cell r="H370">
            <v>0</v>
          </cell>
          <cell r="I370">
            <v>0</v>
          </cell>
        </row>
        <row r="371">
          <cell r="B371">
            <v>0</v>
          </cell>
          <cell r="C371">
            <v>0</v>
          </cell>
          <cell r="D371">
            <v>0</v>
          </cell>
          <cell r="E371">
            <v>0</v>
          </cell>
          <cell r="F371">
            <v>0</v>
          </cell>
          <cell r="G371">
            <v>0</v>
          </cell>
          <cell r="H371">
            <v>0</v>
          </cell>
          <cell r="I371">
            <v>0</v>
          </cell>
        </row>
        <row r="372">
          <cell r="B372">
            <v>0</v>
          </cell>
          <cell r="C372">
            <v>0</v>
          </cell>
          <cell r="D372">
            <v>0</v>
          </cell>
          <cell r="E372">
            <v>0</v>
          </cell>
          <cell r="F372">
            <v>0</v>
          </cell>
          <cell r="G372">
            <v>0</v>
          </cell>
          <cell r="H372">
            <v>0</v>
          </cell>
          <cell r="I372">
            <v>0</v>
          </cell>
        </row>
        <row r="373">
          <cell r="B373">
            <v>0</v>
          </cell>
          <cell r="C373">
            <v>0</v>
          </cell>
          <cell r="D373">
            <v>0</v>
          </cell>
          <cell r="E373">
            <v>0</v>
          </cell>
          <cell r="F373">
            <v>0</v>
          </cell>
          <cell r="G373">
            <v>0</v>
          </cell>
          <cell r="H373">
            <v>0</v>
          </cell>
          <cell r="I373">
            <v>0</v>
          </cell>
        </row>
        <row r="374">
          <cell r="B374">
            <v>165.2</v>
          </cell>
          <cell r="C374">
            <v>5.0079818500066993E-2</v>
          </cell>
          <cell r="D374">
            <v>0</v>
          </cell>
          <cell r="E374">
            <v>0</v>
          </cell>
          <cell r="F374">
            <v>0</v>
          </cell>
          <cell r="G374">
            <v>0</v>
          </cell>
          <cell r="H374">
            <v>165.2</v>
          </cell>
          <cell r="I374">
            <v>1.8091329675497175E-2</v>
          </cell>
        </row>
        <row r="375">
          <cell r="B375">
            <v>61064.733999999997</v>
          </cell>
          <cell r="C375">
            <v>4.4954015188373046E-2</v>
          </cell>
          <cell r="D375">
            <v>39576.271000000001</v>
          </cell>
          <cell r="E375">
            <v>4.1826495220128601E-2</v>
          </cell>
          <cell r="F375">
            <v>39276.389000000003</v>
          </cell>
          <cell r="G375">
            <v>4.8696224575297493E-2</v>
          </cell>
          <cell r="H375">
            <v>139917.394</v>
          </cell>
          <cell r="I375">
            <v>4.4972995680759083E-2</v>
          </cell>
        </row>
        <row r="376">
          <cell r="B376">
            <v>102311.59699999999</v>
          </cell>
          <cell r="C376">
            <v>2.5422430132671332E-2</v>
          </cell>
          <cell r="D376">
            <v>71682.489000000001</v>
          </cell>
          <cell r="E376">
            <v>2.5968334904020698E-2</v>
          </cell>
          <cell r="F376">
            <v>62278.918000000005</v>
          </cell>
          <cell r="G376">
            <v>2.6355150005625234E-2</v>
          </cell>
          <cell r="H376">
            <v>236273.00400000002</v>
          </cell>
          <cell r="I376">
            <v>2.5828094751968678E-2</v>
          </cell>
        </row>
        <row r="377">
          <cell r="B377">
            <v>50953.746999999996</v>
          </cell>
          <cell r="C377">
            <v>3.4340246283748745E-2</v>
          </cell>
          <cell r="D377">
            <v>45932.524000000005</v>
          </cell>
          <cell r="E377">
            <v>3.516359346806603E-2</v>
          </cell>
          <cell r="F377">
            <v>39909.392</v>
          </cell>
          <cell r="G377">
            <v>3.4109614693563509E-2</v>
          </cell>
          <cell r="H377">
            <v>136795.663</v>
          </cell>
          <cell r="I377">
            <v>3.4543689928594662E-2</v>
          </cell>
        </row>
        <row r="378">
          <cell r="B378">
            <v>903.04</v>
          </cell>
          <cell r="C378">
            <v>9.5921148193479026E-3</v>
          </cell>
          <cell r="D378">
            <v>617.28</v>
          </cell>
          <cell r="E378">
            <v>8.251581700203332E-3</v>
          </cell>
          <cell r="F378">
            <v>533.98</v>
          </cell>
          <cell r="G378">
            <v>7.4888723320331342E-3</v>
          </cell>
          <cell r="H378">
            <v>2054.3000000000002</v>
          </cell>
          <cell r="I378">
            <v>8.5505128424286734E-3</v>
          </cell>
        </row>
        <row r="379">
          <cell r="B379">
            <v>171.1</v>
          </cell>
          <cell r="C379">
            <v>5.7092223962350499E-3</v>
          </cell>
          <cell r="D379">
            <v>84.6</v>
          </cell>
          <cell r="E379">
            <v>7.2383639449391515E-3</v>
          </cell>
          <cell r="F379">
            <v>87.9</v>
          </cell>
          <cell r="G379">
            <v>1.0268209366803102E-2</v>
          </cell>
          <cell r="H379">
            <v>343.6</v>
          </cell>
          <cell r="I379">
            <v>6.8422797368892542E-3</v>
          </cell>
        </row>
        <row r="380">
          <cell r="B380">
            <v>101.9</v>
          </cell>
          <cell r="C380">
            <v>5.752012399961412E-3</v>
          </cell>
          <cell r="D380">
            <v>22</v>
          </cell>
          <cell r="E380">
            <v>1.3110609504488682E-3</v>
          </cell>
          <cell r="F380">
            <v>7</v>
          </cell>
          <cell r="G380">
            <v>9.0768058564588737E-4</v>
          </cell>
          <cell r="H380">
            <v>130.9</v>
          </cell>
          <cell r="I380">
            <v>3.1013220635064511E-3</v>
          </cell>
        </row>
        <row r="381">
          <cell r="B381">
            <v>0</v>
          </cell>
          <cell r="C381">
            <v>0</v>
          </cell>
          <cell r="D381">
            <v>0</v>
          </cell>
          <cell r="E381">
            <v>0</v>
          </cell>
          <cell r="F381">
            <v>0</v>
          </cell>
          <cell r="G381">
            <v>0</v>
          </cell>
          <cell r="H381">
            <v>0</v>
          </cell>
          <cell r="I381">
            <v>0</v>
          </cell>
        </row>
        <row r="382">
          <cell r="B382">
            <v>32500.103999999999</v>
          </cell>
          <cell r="C382">
            <v>2.1818373726490287E-2</v>
          </cell>
          <cell r="D382">
            <v>16394.887999999999</v>
          </cell>
          <cell r="E382">
            <v>1.9369739278149306E-2</v>
          </cell>
          <cell r="F382">
            <v>13550.649999999998</v>
          </cell>
          <cell r="G382">
            <v>1.9617572083565654E-2</v>
          </cell>
          <cell r="H382">
            <v>62445.641999999993</v>
          </cell>
          <cell r="I382">
            <v>2.0631367833099393E-2</v>
          </cell>
        </row>
        <row r="383">
          <cell r="B383">
            <v>15804.446000000004</v>
          </cell>
          <cell r="C383">
            <v>1.958273943285032E-2</v>
          </cell>
          <cell r="D383">
            <v>7986.4039999999995</v>
          </cell>
          <cell r="E383">
            <v>1.792329425925928E-2</v>
          </cell>
          <cell r="F383">
            <v>7627.9789999999994</v>
          </cell>
          <cell r="G383">
            <v>2.0970202332604392E-2</v>
          </cell>
          <cell r="H383">
            <v>31418.829000000002</v>
          </cell>
          <cell r="I383">
            <v>1.9437518893166725E-2</v>
          </cell>
        </row>
        <row r="384">
          <cell r="B384">
            <v>1877.26</v>
          </cell>
          <cell r="C384">
            <v>2.1547896940478935E-2</v>
          </cell>
          <cell r="D384">
            <v>644.79300000000001</v>
          </cell>
          <cell r="E384">
            <v>1.349219166502442E-2</v>
          </cell>
          <cell r="F384">
            <v>562.01700000000005</v>
          </cell>
          <cell r="G384">
            <v>1.3262772796600908E-2</v>
          </cell>
          <cell r="H384">
            <v>3084.0699999999997</v>
          </cell>
          <cell r="I384">
            <v>1.7396020482142102E-2</v>
          </cell>
        </row>
        <row r="388">
          <cell r="L388">
            <v>9.6909343686384895E-3</v>
          </cell>
        </row>
        <row r="389">
          <cell r="L389">
            <v>1.3954106568812534E-2</v>
          </cell>
        </row>
        <row r="390">
          <cell r="L390">
            <v>2.3476774940588901E-2</v>
          </cell>
        </row>
        <row r="392">
          <cell r="B392">
            <v>601.50500000000045</v>
          </cell>
          <cell r="C392">
            <v>1.0037215231740485E-2</v>
          </cell>
          <cell r="D392">
            <v>601.47300000000041</v>
          </cell>
          <cell r="E392">
            <v>1.003933685559347E-2</v>
          </cell>
          <cell r="F392">
            <v>578.50400000000036</v>
          </cell>
          <cell r="G392">
            <v>9.6909343686384895E-3</v>
          </cell>
          <cell r="H392">
            <v>578.50400000000036</v>
          </cell>
          <cell r="I392">
            <v>9.6909343686384895E-3</v>
          </cell>
        </row>
        <row r="393">
          <cell r="B393">
            <v>169854.136</v>
          </cell>
          <cell r="C393">
            <v>1.537847992274358E-2</v>
          </cell>
          <cell r="D393">
            <v>115935.70499999999</v>
          </cell>
          <cell r="E393">
            <v>1.2794158211517803E-2</v>
          </cell>
          <cell r="F393">
            <v>110281.255</v>
          </cell>
          <cell r="G393">
            <v>1.3323334298424834E-2</v>
          </cell>
          <cell r="H393">
            <v>396071.09600000002</v>
          </cell>
          <cell r="I393">
            <v>1.3954106568812534E-2</v>
          </cell>
        </row>
        <row r="394">
          <cell r="B394">
            <v>133325.467</v>
          </cell>
          <cell r="C394">
            <v>2.459541528022809E-2</v>
          </cell>
          <cell r="D394">
            <v>84278.451000000001</v>
          </cell>
          <cell r="E394">
            <v>2.2789153718921852E-2</v>
          </cell>
          <cell r="F394">
            <v>69518.631999999998</v>
          </cell>
          <cell r="G394">
            <v>2.2345063016352314E-2</v>
          </cell>
          <cell r="H394">
            <v>287122.55</v>
          </cell>
          <cell r="I394">
            <v>2.3476774940588901E-2</v>
          </cell>
        </row>
        <row r="395">
          <cell r="B395">
            <v>26.79</v>
          </cell>
          <cell r="C395">
            <v>6.3936531734745989E-5</v>
          </cell>
          <cell r="D395">
            <v>40.832999999999998</v>
          </cell>
          <cell r="E395">
            <v>1.2496639728159695E-4</v>
          </cell>
          <cell r="F395">
            <v>0</v>
          </cell>
          <cell r="G395">
            <v>0</v>
          </cell>
          <cell r="H395">
            <v>67.62299999999999</v>
          </cell>
          <cell r="I395">
            <v>6.5683553632807013E-5</v>
          </cell>
        </row>
        <row r="396">
          <cell r="B396">
            <v>1051.8600000000001</v>
          </cell>
          <cell r="C396">
            <v>2.6279150504836708E-2</v>
          </cell>
          <cell r="D396">
            <v>1549.26</v>
          </cell>
          <cell r="E396">
            <v>4.9452457813583137E-2</v>
          </cell>
          <cell r="F396">
            <v>1313.38</v>
          </cell>
          <cell r="G396">
            <v>4.578379998498254E-2</v>
          </cell>
          <cell r="H396">
            <v>3914.5</v>
          </cell>
          <cell r="I396">
            <v>3.9128861301156337E-2</v>
          </cell>
        </row>
        <row r="397">
          <cell r="B397">
            <v>0</v>
          </cell>
          <cell r="C397">
            <v>0</v>
          </cell>
          <cell r="D397">
            <v>0</v>
          </cell>
          <cell r="E397">
            <v>0</v>
          </cell>
          <cell r="F397">
            <v>0</v>
          </cell>
          <cell r="G397">
            <v>0</v>
          </cell>
          <cell r="H397">
            <v>0</v>
          </cell>
          <cell r="I397">
            <v>0</v>
          </cell>
        </row>
        <row r="398">
          <cell r="B398">
            <v>0</v>
          </cell>
          <cell r="C398">
            <v>0</v>
          </cell>
          <cell r="D398">
            <v>0</v>
          </cell>
          <cell r="E398">
            <v>0</v>
          </cell>
          <cell r="F398">
            <v>0</v>
          </cell>
          <cell r="G398">
            <v>0</v>
          </cell>
          <cell r="H398">
            <v>0</v>
          </cell>
          <cell r="I398">
            <v>0</v>
          </cell>
        </row>
        <row r="399">
          <cell r="B399">
            <v>0</v>
          </cell>
          <cell r="C399">
            <v>0</v>
          </cell>
          <cell r="D399">
            <v>0</v>
          </cell>
          <cell r="E399">
            <v>0</v>
          </cell>
          <cell r="F399">
            <v>0</v>
          </cell>
          <cell r="G399">
            <v>0</v>
          </cell>
          <cell r="H399">
            <v>0</v>
          </cell>
          <cell r="I399">
            <v>0</v>
          </cell>
        </row>
        <row r="400">
          <cell r="B400">
            <v>0</v>
          </cell>
          <cell r="C400">
            <v>0</v>
          </cell>
          <cell r="D400">
            <v>0</v>
          </cell>
          <cell r="E400">
            <v>0</v>
          </cell>
          <cell r="F400">
            <v>0</v>
          </cell>
          <cell r="G400">
            <v>0</v>
          </cell>
          <cell r="H400">
            <v>0</v>
          </cell>
          <cell r="I400">
            <v>0</v>
          </cell>
        </row>
        <row r="401">
          <cell r="B401">
            <v>6385.5500000000011</v>
          </cell>
          <cell r="C401">
            <v>2.497905396276247E-3</v>
          </cell>
          <cell r="D401">
            <v>2811.11</v>
          </cell>
          <cell r="E401">
            <v>1.7835960548307722E-3</v>
          </cell>
          <cell r="F401">
            <v>1543.8009999999999</v>
          </cell>
          <cell r="G401">
            <v>1.3003158801128973E-3</v>
          </cell>
          <cell r="H401">
            <v>10740.461000000001</v>
          </cell>
          <cell r="I401">
            <v>2.0189960777528236E-3</v>
          </cell>
        </row>
        <row r="402">
          <cell r="B402">
            <v>0</v>
          </cell>
          <cell r="C402">
            <v>0</v>
          </cell>
          <cell r="D402">
            <v>0</v>
          </cell>
          <cell r="E402">
            <v>0</v>
          </cell>
          <cell r="F402">
            <v>0</v>
          </cell>
          <cell r="G402">
            <v>0</v>
          </cell>
          <cell r="H402">
            <v>0</v>
          </cell>
          <cell r="I402">
            <v>0</v>
          </cell>
        </row>
        <row r="403">
          <cell r="B403">
            <v>0</v>
          </cell>
          <cell r="C403">
            <v>0</v>
          </cell>
          <cell r="D403">
            <v>0</v>
          </cell>
          <cell r="E403">
            <v>0</v>
          </cell>
          <cell r="F403">
            <v>0</v>
          </cell>
          <cell r="G403">
            <v>0</v>
          </cell>
          <cell r="H403">
            <v>0</v>
          </cell>
          <cell r="I403">
            <v>0</v>
          </cell>
        </row>
        <row r="404">
          <cell r="B404">
            <v>171.8</v>
          </cell>
          <cell r="C404">
            <v>5.8110365248675664E-3</v>
          </cell>
          <cell r="D404">
            <v>0</v>
          </cell>
          <cell r="E404">
            <v>0</v>
          </cell>
          <cell r="F404">
            <v>2.2999999999999998</v>
          </cell>
          <cell r="G404">
            <v>5.3118603610757868E-5</v>
          </cell>
          <cell r="H404">
            <v>174.10000000000002</v>
          </cell>
          <cell r="I404">
            <v>1.6037600315143917E-3</v>
          </cell>
        </row>
        <row r="405">
          <cell r="B405">
            <v>0</v>
          </cell>
          <cell r="C405">
            <v>0</v>
          </cell>
          <cell r="D405">
            <v>0</v>
          </cell>
          <cell r="E405">
            <v>0</v>
          </cell>
          <cell r="F405">
            <v>0</v>
          </cell>
          <cell r="G405">
            <v>0</v>
          </cell>
          <cell r="H405">
            <v>0</v>
          </cell>
          <cell r="I405">
            <v>0</v>
          </cell>
        </row>
        <row r="406">
          <cell r="B406">
            <v>49322</v>
          </cell>
          <cell r="C406">
            <v>0.25246943676990852</v>
          </cell>
          <cell r="D406">
            <v>27271</v>
          </cell>
          <cell r="E406">
            <v>0.11635715560536482</v>
          </cell>
          <cell r="F406">
            <v>33881</v>
          </cell>
          <cell r="G406">
            <v>0.14538411454897268</v>
          </cell>
          <cell r="H406">
            <v>110474</v>
          </cell>
          <cell r="I406">
            <v>0.16668370919181788</v>
          </cell>
        </row>
        <row r="407">
          <cell r="B407">
            <v>0</v>
          </cell>
          <cell r="C407">
            <v>0</v>
          </cell>
          <cell r="D407">
            <v>0</v>
          </cell>
          <cell r="E407">
            <v>0</v>
          </cell>
          <cell r="F407">
            <v>0</v>
          </cell>
          <cell r="G407">
            <v>0</v>
          </cell>
          <cell r="H407">
            <v>0</v>
          </cell>
          <cell r="I407">
            <v>0</v>
          </cell>
        </row>
        <row r="408">
          <cell r="B408">
            <v>0</v>
          </cell>
          <cell r="C408">
            <v>0</v>
          </cell>
          <cell r="D408">
            <v>0</v>
          </cell>
          <cell r="E408">
            <v>0</v>
          </cell>
          <cell r="F408">
            <v>0</v>
          </cell>
          <cell r="G408">
            <v>0</v>
          </cell>
          <cell r="H408">
            <v>0</v>
          </cell>
          <cell r="I408">
            <v>0</v>
          </cell>
        </row>
        <row r="409">
          <cell r="B409">
            <v>0</v>
          </cell>
          <cell r="C409">
            <v>0</v>
          </cell>
          <cell r="D409">
            <v>0</v>
          </cell>
          <cell r="E409">
            <v>0</v>
          </cell>
          <cell r="F409">
            <v>0</v>
          </cell>
          <cell r="G409">
            <v>0</v>
          </cell>
          <cell r="H409">
            <v>0</v>
          </cell>
          <cell r="I409">
            <v>0</v>
          </cell>
        </row>
        <row r="410">
          <cell r="B410">
            <v>76367.467000000004</v>
          </cell>
          <cell r="C410">
            <v>5.6219425624871762E-2</v>
          </cell>
          <cell r="D410">
            <v>52606.248000000007</v>
          </cell>
          <cell r="E410">
            <v>5.5597329534177183E-2</v>
          </cell>
          <cell r="F410">
            <v>32778.150999999998</v>
          </cell>
          <cell r="G410">
            <v>4.0639484507066365E-2</v>
          </cell>
          <cell r="H410">
            <v>161751.86600000001</v>
          </cell>
          <cell r="I410">
            <v>5.1991148226879655E-2</v>
          </cell>
        </row>
        <row r="411">
          <cell r="B411">
            <v>102996.59</v>
          </cell>
          <cell r="C411">
            <v>2.5592637491313859E-2</v>
          </cell>
          <cell r="D411">
            <v>58560.882999999994</v>
          </cell>
          <cell r="E411">
            <v>2.1214785413201428E-2</v>
          </cell>
          <cell r="F411">
            <v>42726.911000000007</v>
          </cell>
          <cell r="G411">
            <v>1.8081145030201053E-2</v>
          </cell>
          <cell r="H411">
            <v>204284.38400000002</v>
          </cell>
          <cell r="I411">
            <v>2.2331270762949943E-2</v>
          </cell>
        </row>
        <row r="412">
          <cell r="B412">
            <v>7631.107</v>
          </cell>
          <cell r="C412">
            <v>5.1429798440071357E-3</v>
          </cell>
          <cell r="D412">
            <v>7621.107</v>
          </cell>
          <cell r="E412">
            <v>5.8343301213891995E-3</v>
          </cell>
          <cell r="F412">
            <v>5439.076</v>
          </cell>
          <cell r="G412">
            <v>4.6486497877243687E-3</v>
          </cell>
          <cell r="H412">
            <v>20691.29</v>
          </cell>
          <cell r="I412">
            <v>5.2249719786995842E-3</v>
          </cell>
        </row>
        <row r="413">
          <cell r="B413">
            <v>459</v>
          </cell>
          <cell r="C413">
            <v>4.8755101679667425E-3</v>
          </cell>
          <cell r="D413">
            <v>131</v>
          </cell>
          <cell r="E413">
            <v>1.7511618758531565E-3</v>
          </cell>
          <cell r="F413">
            <v>47</v>
          </cell>
          <cell r="G413">
            <v>6.5915764561511156E-4</v>
          </cell>
          <cell r="H413">
            <v>637</v>
          </cell>
          <cell r="I413">
            <v>2.6513540771197319E-3</v>
          </cell>
        </row>
        <row r="414">
          <cell r="B414">
            <v>601</v>
          </cell>
          <cell r="C414">
            <v>2.0054019053987522E-2</v>
          </cell>
          <cell r="D414">
            <v>40</v>
          </cell>
          <cell r="E414">
            <v>3.4223943002076366E-3</v>
          </cell>
          <cell r="F414">
            <v>0</v>
          </cell>
          <cell r="G414">
            <v>0</v>
          </cell>
          <cell r="H414">
            <v>641</v>
          </cell>
          <cell r="I414">
            <v>1.2764555620913887E-2</v>
          </cell>
        </row>
        <row r="415">
          <cell r="B415">
            <v>86.1</v>
          </cell>
          <cell r="C415">
            <v>4.8601400160616041E-3</v>
          </cell>
          <cell r="D415">
            <v>4</v>
          </cell>
          <cell r="E415">
            <v>2.383747182634306E-4</v>
          </cell>
          <cell r="F415">
            <v>0</v>
          </cell>
          <cell r="G415">
            <v>0</v>
          </cell>
          <cell r="H415">
            <v>90.1</v>
          </cell>
          <cell r="I415">
            <v>2.1346762255304141E-3</v>
          </cell>
        </row>
        <row r="416">
          <cell r="B416">
            <v>1051.8600000000001</v>
          </cell>
          <cell r="C416">
            <v>6.9720425640195927E-2</v>
          </cell>
          <cell r="D416">
            <v>1549.26</v>
          </cell>
          <cell r="E416">
            <v>0.14011276053864091</v>
          </cell>
          <cell r="F416">
            <v>1313.38</v>
          </cell>
          <cell r="G416">
            <v>0.15296288281774639</v>
          </cell>
          <cell r="H416">
            <v>3914.5</v>
          </cell>
          <cell r="I416">
            <v>0.11271128146493281</v>
          </cell>
        </row>
        <row r="417">
          <cell r="B417">
            <v>60659.438999999998</v>
          </cell>
          <cell r="C417">
            <v>4.0722648461101539E-2</v>
          </cell>
          <cell r="D417">
            <v>33375.828999999998</v>
          </cell>
          <cell r="E417">
            <v>3.9431870832060255E-2</v>
          </cell>
          <cell r="F417">
            <v>24720.157000000003</v>
          </cell>
          <cell r="G417">
            <v>3.578791141860798E-2</v>
          </cell>
          <cell r="H417">
            <v>118755.425</v>
          </cell>
          <cell r="I417">
            <v>3.9235513910659249E-2</v>
          </cell>
        </row>
        <row r="418">
          <cell r="B418">
            <v>31688.374</v>
          </cell>
          <cell r="C418">
            <v>3.92639622478832E-2</v>
          </cell>
          <cell r="D418">
            <v>15516.557000000001</v>
          </cell>
          <cell r="E418">
            <v>3.482265823286293E-2</v>
          </cell>
          <cell r="F418">
            <v>11059.298000000001</v>
          </cell>
          <cell r="G418">
            <v>3.0403297743290474E-2</v>
          </cell>
          <cell r="H418">
            <v>58264.228999999999</v>
          </cell>
          <cell r="I418">
            <v>3.6045648040647624E-2</v>
          </cell>
        </row>
        <row r="419">
          <cell r="B419">
            <v>819.71</v>
          </cell>
          <cell r="C419">
            <v>9.4089399449623339E-3</v>
          </cell>
          <cell r="D419">
            <v>323.13</v>
          </cell>
          <cell r="E419">
            <v>6.7614442041389099E-3</v>
          </cell>
          <cell r="F419">
            <v>148</v>
          </cell>
          <cell r="G419">
            <v>3.4925818505435499E-3</v>
          </cell>
          <cell r="H419">
            <v>1290.8400000000001</v>
          </cell>
          <cell r="I419">
            <v>7.2811184827738388E-3</v>
          </cell>
        </row>
        <row r="423">
          <cell r="L423">
            <v>0.1265360757655965</v>
          </cell>
        </row>
        <row r="424">
          <cell r="L424">
            <v>0.20406330245569454</v>
          </cell>
        </row>
        <row r="425">
          <cell r="L425">
            <v>0.1503187434651671</v>
          </cell>
        </row>
        <row r="427">
          <cell r="B427">
            <v>7578.9499999999989</v>
          </cell>
          <cell r="C427">
            <v>0.12646869499106322</v>
          </cell>
          <cell r="D427">
            <v>7578.9469999999983</v>
          </cell>
          <cell r="E427">
            <v>0.1265021072328924</v>
          </cell>
          <cell r="F427">
            <v>7553.6189999999988</v>
          </cell>
          <cell r="G427">
            <v>0.1265360757655965</v>
          </cell>
          <cell r="H427">
            <v>7553.6189999999988</v>
          </cell>
          <cell r="I427">
            <v>0.1265360757655965</v>
          </cell>
        </row>
        <row r="428">
          <cell r="B428">
            <v>2180610.1810000013</v>
          </cell>
          <cell r="C428">
            <v>0.19743098800866857</v>
          </cell>
          <cell r="D428">
            <v>1867990.9419999998</v>
          </cell>
          <cell r="E428">
            <v>0.20614332443685207</v>
          </cell>
          <cell r="F428">
            <v>1743498.5329999994</v>
          </cell>
          <cell r="G428">
            <v>0.21063610315254641</v>
          </cell>
          <cell r="H428">
            <v>5792099.6560000004</v>
          </cell>
          <cell r="I428">
            <v>0.20406330245569454</v>
          </cell>
        </row>
        <row r="429">
          <cell r="B429">
            <v>820218.01400000008</v>
          </cell>
          <cell r="C429">
            <v>0.15131094702750178</v>
          </cell>
          <cell r="D429">
            <v>541314.05000000005</v>
          </cell>
          <cell r="E429">
            <v>0.14637299273170257</v>
          </cell>
          <cell r="F429">
            <v>476876.36499999999</v>
          </cell>
          <cell r="G429">
            <v>0.15328023754745385</v>
          </cell>
          <cell r="H429">
            <v>1838408.4290000002</v>
          </cell>
          <cell r="I429">
            <v>0.1503187434651671</v>
          </cell>
        </row>
        <row r="430">
          <cell r="B430">
            <v>66313.472000000009</v>
          </cell>
          <cell r="C430">
            <v>0.15826253852068647</v>
          </cell>
          <cell r="D430">
            <v>56671.742000000006</v>
          </cell>
          <cell r="E430">
            <v>0.17343970380359428</v>
          </cell>
          <cell r="F430">
            <v>49182.504999999997</v>
          </cell>
          <cell r="G430">
            <v>0.17332063667513212</v>
          </cell>
          <cell r="H430">
            <v>172167.71900000001</v>
          </cell>
          <cell r="I430">
            <v>0.16722990113976827</v>
          </cell>
        </row>
        <row r="431">
          <cell r="B431">
            <v>20.96</v>
          </cell>
          <cell r="C431">
            <v>5.236542834420716E-4</v>
          </cell>
          <cell r="D431">
            <v>15.3</v>
          </cell>
          <cell r="E431">
            <v>4.8837677636279393E-4</v>
          </cell>
          <cell r="F431">
            <v>0</v>
          </cell>
          <cell r="G431">
            <v>0</v>
          </cell>
          <cell r="H431">
            <v>36.260000000000005</v>
          </cell>
          <cell r="I431">
            <v>3.6245050728826901E-4</v>
          </cell>
        </row>
        <row r="432">
          <cell r="B432">
            <v>437631.321</v>
          </cell>
          <cell r="C432">
            <v>0.8099334249060155</v>
          </cell>
          <cell r="D432">
            <v>223089.75100000002</v>
          </cell>
          <cell r="E432">
            <v>0.86855394837185607</v>
          </cell>
          <cell r="F432">
            <v>195476.21900000001</v>
          </cell>
          <cell r="G432">
            <v>0.81463672206746651</v>
          </cell>
          <cell r="H432">
            <v>856197.29100000008</v>
          </cell>
          <cell r="I432">
            <v>0.82553924580723159</v>
          </cell>
        </row>
        <row r="433">
          <cell r="B433">
            <v>51.301000000000002</v>
          </cell>
          <cell r="C433">
            <v>6.7724897061483227E-2</v>
          </cell>
          <cell r="D433">
            <v>20.576000000000001</v>
          </cell>
          <cell r="E433">
            <v>2.0727601678677848E-2</v>
          </cell>
          <cell r="F433">
            <v>15.214</v>
          </cell>
          <cell r="G433">
            <v>2.4229818570991744E-2</v>
          </cell>
          <cell r="H433">
            <v>87.091000000000008</v>
          </cell>
          <cell r="I433">
            <v>3.6622385864905363E-2</v>
          </cell>
        </row>
        <row r="434">
          <cell r="B434">
            <v>0</v>
          </cell>
          <cell r="C434">
            <v>0</v>
          </cell>
          <cell r="D434">
            <v>0</v>
          </cell>
          <cell r="E434">
            <v>0</v>
          </cell>
          <cell r="F434">
            <v>0</v>
          </cell>
          <cell r="G434">
            <v>0</v>
          </cell>
          <cell r="H434">
            <v>0</v>
          </cell>
          <cell r="I434">
            <v>0</v>
          </cell>
        </row>
        <row r="435">
          <cell r="B435">
            <v>0</v>
          </cell>
          <cell r="C435">
            <v>0</v>
          </cell>
          <cell r="D435">
            <v>0</v>
          </cell>
          <cell r="E435">
            <v>0</v>
          </cell>
          <cell r="F435">
            <v>0</v>
          </cell>
          <cell r="G435">
            <v>0</v>
          </cell>
          <cell r="H435">
            <v>0</v>
          </cell>
          <cell r="I435">
            <v>0</v>
          </cell>
        </row>
        <row r="436">
          <cell r="B436">
            <v>19655.284</v>
          </cell>
          <cell r="C436">
            <v>7.6887723013588762E-3</v>
          </cell>
          <cell r="D436">
            <v>14327.56</v>
          </cell>
          <cell r="E436">
            <v>9.0905654675025802E-3</v>
          </cell>
          <cell r="F436">
            <v>4926.91</v>
          </cell>
          <cell r="G436">
            <v>4.1498478838185981E-3</v>
          </cell>
          <cell r="H436">
            <v>38909.754000000001</v>
          </cell>
          <cell r="I436">
            <v>7.3142708411051667E-3</v>
          </cell>
        </row>
        <row r="437">
          <cell r="B437">
            <v>0</v>
          </cell>
          <cell r="C437">
            <v>0</v>
          </cell>
          <cell r="D437">
            <v>0</v>
          </cell>
          <cell r="E437">
            <v>0</v>
          </cell>
          <cell r="F437">
            <v>0</v>
          </cell>
          <cell r="G437">
            <v>0</v>
          </cell>
          <cell r="H437">
            <v>0</v>
          </cell>
          <cell r="I437">
            <v>0</v>
          </cell>
        </row>
        <row r="438">
          <cell r="B438">
            <v>23.257999999999999</v>
          </cell>
          <cell r="C438">
            <v>1.0000000000000002</v>
          </cell>
          <cell r="D438">
            <v>0</v>
          </cell>
          <cell r="E438">
            <v>0</v>
          </cell>
          <cell r="F438">
            <v>0</v>
          </cell>
          <cell r="G438">
            <v>0</v>
          </cell>
          <cell r="H438">
            <v>23.257999999999999</v>
          </cell>
          <cell r="I438">
            <v>1.0000000000000002</v>
          </cell>
        </row>
        <row r="439">
          <cell r="B439">
            <v>10432.73</v>
          </cell>
          <cell r="C439">
            <v>0.35288111224727364</v>
          </cell>
          <cell r="D439">
            <v>10846.14</v>
          </cell>
          <cell r="E439">
            <v>0.30386771598199169</v>
          </cell>
          <cell r="F439">
            <v>9217.880000000001</v>
          </cell>
          <cell r="G439">
            <v>0.21288735384849253</v>
          </cell>
          <cell r="H439">
            <v>30496.75</v>
          </cell>
          <cell r="I439">
            <v>0.28092744825437405</v>
          </cell>
        </row>
        <row r="440">
          <cell r="B440">
            <v>0</v>
          </cell>
          <cell r="C440">
            <v>0</v>
          </cell>
          <cell r="D440">
            <v>0</v>
          </cell>
          <cell r="E440">
            <v>0</v>
          </cell>
          <cell r="F440">
            <v>0</v>
          </cell>
          <cell r="G440">
            <v>0</v>
          </cell>
          <cell r="H440">
            <v>0</v>
          </cell>
          <cell r="I440">
            <v>0</v>
          </cell>
        </row>
        <row r="441">
          <cell r="B441">
            <v>585</v>
          </cell>
          <cell r="C441">
            <v>2.9944978003810969E-3</v>
          </cell>
          <cell r="D441">
            <v>1481</v>
          </cell>
          <cell r="E441">
            <v>6.318981608725213E-3</v>
          </cell>
          <cell r="F441">
            <v>195</v>
          </cell>
          <cell r="G441">
            <v>8.3674927945012463E-4</v>
          </cell>
          <cell r="H441">
            <v>2261</v>
          </cell>
          <cell r="I441">
            <v>3.4114078107310339E-3</v>
          </cell>
        </row>
        <row r="442">
          <cell r="B442">
            <v>201159.39199999999</v>
          </cell>
          <cell r="C442">
            <v>0.79682540250935319</v>
          </cell>
          <cell r="D442">
            <v>173614.43899999998</v>
          </cell>
          <cell r="E442">
            <v>0.6298030719884522</v>
          </cell>
          <cell r="F442">
            <v>155521.81200000001</v>
          </cell>
          <cell r="G442">
            <v>0.60153190894078001</v>
          </cell>
          <cell r="H442">
            <v>530295.64300000004</v>
          </cell>
          <cell r="I442">
            <v>0.67411155714281257</v>
          </cell>
        </row>
        <row r="443">
          <cell r="B443">
            <v>0</v>
          </cell>
          <cell r="C443">
            <v>0</v>
          </cell>
          <cell r="D443">
            <v>0</v>
          </cell>
          <cell r="E443">
            <v>0</v>
          </cell>
          <cell r="F443">
            <v>0</v>
          </cell>
          <cell r="G443">
            <v>0</v>
          </cell>
          <cell r="H443">
            <v>0</v>
          </cell>
          <cell r="I443">
            <v>0</v>
          </cell>
        </row>
        <row r="444">
          <cell r="B444">
            <v>154.339</v>
          </cell>
          <cell r="C444">
            <v>4.678734326562857E-2</v>
          </cell>
          <cell r="D444">
            <v>45.512</v>
          </cell>
          <cell r="E444">
            <v>2.3372316294528572E-2</v>
          </cell>
          <cell r="F444">
            <v>524.25800000000004</v>
          </cell>
          <cell r="G444">
            <v>0.13492848063197813</v>
          </cell>
          <cell r="H444">
            <v>724.10900000000004</v>
          </cell>
          <cell r="I444">
            <v>7.9298393704567718E-2</v>
          </cell>
        </row>
        <row r="445">
          <cell r="B445">
            <v>84190.957000000024</v>
          </cell>
          <cell r="C445">
            <v>6.1978842971815183E-2</v>
          </cell>
          <cell r="D445">
            <v>61202.030000000013</v>
          </cell>
          <cell r="E445">
            <v>6.4681849769453209E-2</v>
          </cell>
          <cell r="F445">
            <v>61816.566999999995</v>
          </cell>
          <cell r="G445">
            <v>7.6642316306265418E-2</v>
          </cell>
          <cell r="H445">
            <v>207209.554</v>
          </cell>
          <cell r="I445">
            <v>6.6602400964200462E-2</v>
          </cell>
        </row>
        <row r="446">
          <cell r="B446">
            <v>734642.81500000006</v>
          </cell>
          <cell r="C446">
            <v>0.18254436627361503</v>
          </cell>
          <cell r="D446">
            <v>502837.68099999998</v>
          </cell>
          <cell r="E446">
            <v>0.18216244280481281</v>
          </cell>
          <cell r="F446">
            <v>454462.90299999987</v>
          </cell>
          <cell r="G446">
            <v>0.192319301060383</v>
          </cell>
          <cell r="H446">
            <v>1691943.399</v>
          </cell>
          <cell r="I446">
            <v>0.18495415762496484</v>
          </cell>
        </row>
        <row r="447">
          <cell r="B447">
            <v>366445.95600000006</v>
          </cell>
          <cell r="C447">
            <v>0.24696602545684737</v>
          </cell>
          <cell r="D447">
            <v>300818.761</v>
          </cell>
          <cell r="E447">
            <v>0.23029147319166079</v>
          </cell>
          <cell r="F447">
            <v>282118.47999999992</v>
          </cell>
          <cell r="G447">
            <v>0.24112000129527908</v>
          </cell>
          <cell r="H447">
            <v>949383.19699999993</v>
          </cell>
          <cell r="I447">
            <v>0.23973858572245746</v>
          </cell>
        </row>
        <row r="448">
          <cell r="B448">
            <v>50777.621000000006</v>
          </cell>
          <cell r="C448">
            <v>0.53936123636309719</v>
          </cell>
          <cell r="D448">
            <v>38295.115999999995</v>
          </cell>
          <cell r="E448">
            <v>0.51191562725629169</v>
          </cell>
          <cell r="F448">
            <v>35322.642999999996</v>
          </cell>
          <cell r="G448">
            <v>0.49538702546347019</v>
          </cell>
          <cell r="H448">
            <v>124395.37999999999</v>
          </cell>
          <cell r="I448">
            <v>0.51776483192756406</v>
          </cell>
        </row>
        <row r="449">
          <cell r="B449">
            <v>647.25900000000001</v>
          </cell>
          <cell r="C449">
            <v>2.1597577901605505E-2</v>
          </cell>
          <cell r="D449">
            <v>209.423</v>
          </cell>
          <cell r="E449">
            <v>1.79182020383096E-2</v>
          </cell>
          <cell r="F449">
            <v>154.36099999999999</v>
          </cell>
          <cell r="G449">
            <v>1.8031980273823588E-2</v>
          </cell>
          <cell r="H449">
            <v>1011.043</v>
          </cell>
          <cell r="I449">
            <v>2.0133408125796629E-2</v>
          </cell>
        </row>
        <row r="450">
          <cell r="B450">
            <v>2997.5990000000002</v>
          </cell>
          <cell r="C450">
            <v>0.16920732696871371</v>
          </cell>
          <cell r="D450">
            <v>2677.1970000000001</v>
          </cell>
          <cell r="E450">
            <v>0.15954402015267541</v>
          </cell>
          <cell r="F450">
            <v>2477.3739999999998</v>
          </cell>
          <cell r="G450">
            <v>0.32123775474055632</v>
          </cell>
          <cell r="H450">
            <v>8152.17</v>
          </cell>
          <cell r="I450">
            <v>0.19314365688659574</v>
          </cell>
        </row>
        <row r="451">
          <cell r="B451">
            <v>325.95999999999998</v>
          </cell>
          <cell r="C451">
            <v>2.1605603351851254E-2</v>
          </cell>
          <cell r="D451">
            <v>22.3</v>
          </cell>
          <cell r="E451">
            <v>2.0167786943519439E-3</v>
          </cell>
          <cell r="F451">
            <v>2</v>
          </cell>
          <cell r="G451">
            <v>2.3293012352517382E-4</v>
          </cell>
          <cell r="H451">
            <v>350.26</v>
          </cell>
          <cell r="I451">
            <v>1.0085133081085032E-2</v>
          </cell>
        </row>
        <row r="452">
          <cell r="B452">
            <v>229793.61200000002</v>
          </cell>
          <cell r="C452">
            <v>0.15426790346812747</v>
          </cell>
          <cell r="D452">
            <v>118163.49399999998</v>
          </cell>
          <cell r="E452">
            <v>0.1396042517018207</v>
          </cell>
          <cell r="F452">
            <v>87981.00400000003</v>
          </cell>
          <cell r="G452">
            <v>0.12737202185537069</v>
          </cell>
          <cell r="H452">
            <v>435938.11000000004</v>
          </cell>
          <cell r="I452">
            <v>0.14402925827676089</v>
          </cell>
        </row>
        <row r="453">
          <cell r="B453">
            <v>82645.092999999979</v>
          </cell>
          <cell r="C453">
            <v>0.10240266072108324</v>
          </cell>
          <cell r="D453">
            <v>42089.02</v>
          </cell>
          <cell r="E453">
            <v>9.4457266442299792E-2</v>
          </cell>
          <cell r="F453">
            <v>45842.289000000004</v>
          </cell>
          <cell r="G453">
            <v>0.12602578949414056</v>
          </cell>
          <cell r="H453">
            <v>170576.402</v>
          </cell>
          <cell r="I453">
            <v>0.10552850447110561</v>
          </cell>
        </row>
        <row r="454">
          <cell r="B454">
            <v>1009.7150000000001</v>
          </cell>
          <cell r="C454">
            <v>1.1589888858898443E-2</v>
          </cell>
          <cell r="D454">
            <v>562.37</v>
          </cell>
          <cell r="E454">
            <v>1.176750341064463E-2</v>
          </cell>
          <cell r="F454">
            <v>564.75199999999995</v>
          </cell>
          <cell r="G454">
            <v>1.3327314765257909E-2</v>
          </cell>
          <cell r="H454">
            <v>2136.837</v>
          </cell>
          <cell r="I454">
            <v>1.2053053341525673E-2</v>
          </cell>
        </row>
        <row r="458">
          <cell r="L458">
            <v>2.2085880382801487E-2</v>
          </cell>
        </row>
        <row r="459">
          <cell r="L459">
            <v>3.6623043375715258E-2</v>
          </cell>
        </row>
        <row r="460">
          <cell r="L460">
            <v>3.260572488049631E-2</v>
          </cell>
        </row>
        <row r="462">
          <cell r="B462">
            <v>1332.913</v>
          </cell>
          <cell r="C462">
            <v>2.224210050820009E-2</v>
          </cell>
          <cell r="D462">
            <v>1332.933</v>
          </cell>
          <cell r="E462">
            <v>2.2248319364188852E-2</v>
          </cell>
          <cell r="F462">
            <v>1318.425</v>
          </cell>
          <cell r="G462">
            <v>2.2085880382801487E-2</v>
          </cell>
          <cell r="H462">
            <v>1318.425</v>
          </cell>
          <cell r="I462">
            <v>2.2085880382801487E-2</v>
          </cell>
        </row>
        <row r="463">
          <cell r="B463">
            <v>414881.93000000011</v>
          </cell>
          <cell r="C463">
            <v>3.7563132585797666E-2</v>
          </cell>
          <cell r="D463">
            <v>320637.42700000014</v>
          </cell>
          <cell r="E463">
            <v>3.5384146493713846E-2</v>
          </cell>
          <cell r="F463">
            <v>303983.16200000001</v>
          </cell>
          <cell r="G463">
            <v>3.6724911123093708E-2</v>
          </cell>
          <cell r="H463">
            <v>1039502.5190000003</v>
          </cell>
          <cell r="I463">
            <v>3.6623043375715258E-2</v>
          </cell>
        </row>
        <row r="464">
          <cell r="B464">
            <v>181357.63</v>
          </cell>
          <cell r="C464">
            <v>3.3456220514029418E-2</v>
          </cell>
          <cell r="D464">
            <v>115597.28099999999</v>
          </cell>
          <cell r="E464">
            <v>3.1257862181145263E-2</v>
          </cell>
          <cell r="F464">
            <v>101815.31600000001</v>
          </cell>
          <cell r="G464">
            <v>3.272604173295332E-2</v>
          </cell>
          <cell r="H464">
            <v>398770.22699999996</v>
          </cell>
          <cell r="I464">
            <v>3.260572488049631E-2</v>
          </cell>
        </row>
        <row r="465">
          <cell r="B465">
            <v>9786.3350000000009</v>
          </cell>
          <cell r="C465">
            <v>2.33558909404388E-2</v>
          </cell>
          <cell r="D465">
            <v>7807.7709999999997</v>
          </cell>
          <cell r="E465">
            <v>2.3895109658113086E-2</v>
          </cell>
          <cell r="F465">
            <v>6463</v>
          </cell>
          <cell r="G465">
            <v>2.2775807674525299E-2</v>
          </cell>
          <cell r="H465">
            <v>24057.106</v>
          </cell>
          <cell r="I465">
            <v>2.3367141537659133E-2</v>
          </cell>
        </row>
        <row r="466">
          <cell r="B466">
            <v>3999.2000000000003</v>
          </cell>
          <cell r="C466">
            <v>9.9914036752935712E-2</v>
          </cell>
          <cell r="D466">
            <v>2986.15</v>
          </cell>
          <cell r="E466">
            <v>9.531805952521287E-2</v>
          </cell>
          <cell r="F466">
            <v>3100.66</v>
          </cell>
          <cell r="G466">
            <v>0.10808752779959792</v>
          </cell>
          <cell r="H466">
            <v>10086.01</v>
          </cell>
          <cell r="I466">
            <v>0.10081851740249734</v>
          </cell>
        </row>
        <row r="467">
          <cell r="B467">
            <v>38683.892999999996</v>
          </cell>
          <cell r="C467">
            <v>7.1593088617594253E-2</v>
          </cell>
          <cell r="D467">
            <v>0</v>
          </cell>
          <cell r="E467">
            <v>0</v>
          </cell>
          <cell r="F467">
            <v>17173.46</v>
          </cell>
          <cell r="G467">
            <v>7.1569479052368781E-2</v>
          </cell>
          <cell r="H467">
            <v>55857.352999999996</v>
          </cell>
          <cell r="I467">
            <v>5.3857256444424205E-2</v>
          </cell>
        </row>
        <row r="468">
          <cell r="B468">
            <v>0</v>
          </cell>
          <cell r="C468">
            <v>0</v>
          </cell>
          <cell r="D468">
            <v>0</v>
          </cell>
          <cell r="E468">
            <v>0</v>
          </cell>
          <cell r="F468">
            <v>0</v>
          </cell>
          <cell r="G468">
            <v>0</v>
          </cell>
          <cell r="H468">
            <v>0</v>
          </cell>
          <cell r="I468">
            <v>0</v>
          </cell>
        </row>
        <row r="469">
          <cell r="B469">
            <v>0</v>
          </cell>
          <cell r="C469">
            <v>0</v>
          </cell>
          <cell r="D469">
            <v>0</v>
          </cell>
          <cell r="E469">
            <v>0</v>
          </cell>
          <cell r="F469">
            <v>0</v>
          </cell>
          <cell r="G469">
            <v>0</v>
          </cell>
          <cell r="H469">
            <v>0</v>
          </cell>
          <cell r="I469">
            <v>0</v>
          </cell>
        </row>
        <row r="470">
          <cell r="B470">
            <v>0</v>
          </cell>
          <cell r="C470">
            <v>0</v>
          </cell>
          <cell r="D470">
            <v>0</v>
          </cell>
          <cell r="E470">
            <v>0</v>
          </cell>
          <cell r="F470">
            <v>0</v>
          </cell>
          <cell r="G470">
            <v>0</v>
          </cell>
          <cell r="H470">
            <v>0</v>
          </cell>
          <cell r="I470">
            <v>0</v>
          </cell>
        </row>
        <row r="471">
          <cell r="B471">
            <v>85850.78899999999</v>
          </cell>
          <cell r="C471">
            <v>3.3583191599419533E-2</v>
          </cell>
          <cell r="D471">
            <v>65329.026999999995</v>
          </cell>
          <cell r="E471">
            <v>4.1450030352114635E-2</v>
          </cell>
          <cell r="F471">
            <v>30382.861000000001</v>
          </cell>
          <cell r="G471">
            <v>2.559093862587395E-2</v>
          </cell>
          <cell r="H471">
            <v>181562.677</v>
          </cell>
          <cell r="I471">
            <v>3.4130223342303721E-2</v>
          </cell>
        </row>
        <row r="472">
          <cell r="B472">
            <v>0</v>
          </cell>
          <cell r="C472">
            <v>0</v>
          </cell>
          <cell r="D472">
            <v>0</v>
          </cell>
          <cell r="E472">
            <v>0</v>
          </cell>
          <cell r="F472">
            <v>0</v>
          </cell>
          <cell r="G472">
            <v>0</v>
          </cell>
          <cell r="H472">
            <v>0</v>
          </cell>
          <cell r="I472">
            <v>0</v>
          </cell>
        </row>
        <row r="473">
          <cell r="B473">
            <v>0</v>
          </cell>
          <cell r="C473">
            <v>0</v>
          </cell>
          <cell r="D473">
            <v>0</v>
          </cell>
          <cell r="E473">
            <v>0</v>
          </cell>
          <cell r="F473">
            <v>0</v>
          </cell>
          <cell r="G473">
            <v>0</v>
          </cell>
          <cell r="H473">
            <v>0</v>
          </cell>
          <cell r="I473">
            <v>0</v>
          </cell>
        </row>
        <row r="474">
          <cell r="B474">
            <v>0</v>
          </cell>
          <cell r="C474">
            <v>0</v>
          </cell>
          <cell r="D474">
            <v>0</v>
          </cell>
          <cell r="E474">
            <v>0</v>
          </cell>
          <cell r="F474">
            <v>0</v>
          </cell>
          <cell r="G474">
            <v>0</v>
          </cell>
          <cell r="H474">
            <v>0</v>
          </cell>
          <cell r="I474">
            <v>0</v>
          </cell>
        </row>
        <row r="475">
          <cell r="B475">
            <v>2255.6610000000001</v>
          </cell>
          <cell r="C475">
            <v>0.36273323907712973</v>
          </cell>
          <cell r="D475">
            <v>0</v>
          </cell>
          <cell r="E475">
            <v>0</v>
          </cell>
          <cell r="F475">
            <v>5658.0410000000002</v>
          </cell>
          <cell r="G475">
            <v>0.33176997589085283</v>
          </cell>
          <cell r="H475">
            <v>7913.7020000000002</v>
          </cell>
          <cell r="I475">
            <v>0.30300690735500202</v>
          </cell>
        </row>
        <row r="476">
          <cell r="B476">
            <v>0</v>
          </cell>
          <cell r="C476">
            <v>0</v>
          </cell>
          <cell r="D476">
            <v>0</v>
          </cell>
          <cell r="E476">
            <v>0</v>
          </cell>
          <cell r="F476">
            <v>0</v>
          </cell>
          <cell r="G476">
            <v>0</v>
          </cell>
          <cell r="H476">
            <v>0</v>
          </cell>
          <cell r="I476">
            <v>0</v>
          </cell>
        </row>
        <row r="477">
          <cell r="B477">
            <v>0</v>
          </cell>
          <cell r="C477">
            <v>0</v>
          </cell>
          <cell r="D477">
            <v>0</v>
          </cell>
          <cell r="E477">
            <v>0</v>
          </cell>
          <cell r="F477">
            <v>0</v>
          </cell>
          <cell r="G477">
            <v>0</v>
          </cell>
          <cell r="H477">
            <v>0</v>
          </cell>
          <cell r="I477">
            <v>0</v>
          </cell>
        </row>
        <row r="478">
          <cell r="B478">
            <v>0</v>
          </cell>
          <cell r="C478">
            <v>0</v>
          </cell>
          <cell r="D478">
            <v>0</v>
          </cell>
          <cell r="E478">
            <v>0</v>
          </cell>
          <cell r="F478">
            <v>0</v>
          </cell>
          <cell r="G478">
            <v>0</v>
          </cell>
          <cell r="H478">
            <v>0</v>
          </cell>
          <cell r="I478">
            <v>0</v>
          </cell>
        </row>
        <row r="479">
          <cell r="B479">
            <v>1818.8910000000001</v>
          </cell>
          <cell r="C479">
            <v>0.5513906244031801</v>
          </cell>
          <cell r="D479">
            <v>718.94299999999998</v>
          </cell>
          <cell r="E479">
            <v>0.36920731221957415</v>
          </cell>
          <cell r="F479">
            <v>1126.3140000000001</v>
          </cell>
          <cell r="G479">
            <v>0.28987986208036082</v>
          </cell>
          <cell r="H479">
            <v>3664.1480000000001</v>
          </cell>
          <cell r="I479">
            <v>0.40126700634269752</v>
          </cell>
        </row>
        <row r="480">
          <cell r="B480">
            <v>38962.860999999997</v>
          </cell>
          <cell r="C480">
            <v>2.8683282976004903E-2</v>
          </cell>
          <cell r="D480">
            <v>38755.390000000007</v>
          </cell>
          <cell r="E480">
            <v>4.0958940638677659E-2</v>
          </cell>
          <cell r="F480">
            <v>37910.98000000001</v>
          </cell>
          <cell r="G480">
            <v>4.7003343305048025E-2</v>
          </cell>
          <cell r="H480">
            <v>115629.23100000001</v>
          </cell>
          <cell r="I480">
            <v>3.716616467522612E-2</v>
          </cell>
        </row>
        <row r="481">
          <cell r="B481">
            <v>130093.739</v>
          </cell>
          <cell r="C481">
            <v>3.2325748863303146E-2</v>
          </cell>
          <cell r="D481">
            <v>90203.11500000002</v>
          </cell>
          <cell r="E481">
            <v>3.2677781315683573E-2</v>
          </cell>
          <cell r="F481">
            <v>75094.978000000003</v>
          </cell>
          <cell r="G481">
            <v>3.177864152776589E-2</v>
          </cell>
          <cell r="H481">
            <v>295391.83200000005</v>
          </cell>
          <cell r="I481">
            <v>3.2290647245732801E-2</v>
          </cell>
        </row>
        <row r="482">
          <cell r="B482">
            <v>28162.34</v>
          </cell>
          <cell r="C482">
            <v>1.897999162900952E-2</v>
          </cell>
          <cell r="D482">
            <v>22439.734</v>
          </cell>
          <cell r="E482">
            <v>1.7178713799997997E-2</v>
          </cell>
          <cell r="F482">
            <v>21565.023000000001</v>
          </cell>
          <cell r="G482">
            <v>1.8431115798201964E-2</v>
          </cell>
          <cell r="H482">
            <v>72167.097000000009</v>
          </cell>
          <cell r="I482">
            <v>1.8223661241473819E-2</v>
          </cell>
        </row>
        <row r="483">
          <cell r="B483">
            <v>0</v>
          </cell>
          <cell r="C483">
            <v>0</v>
          </cell>
          <cell r="D483">
            <v>0</v>
          </cell>
          <cell r="E483">
            <v>0</v>
          </cell>
          <cell r="F483">
            <v>0</v>
          </cell>
          <cell r="G483">
            <v>0</v>
          </cell>
          <cell r="H483">
            <v>0</v>
          </cell>
          <cell r="I483">
            <v>0</v>
          </cell>
        </row>
        <row r="484">
          <cell r="B484">
            <v>38.299999999999997</v>
          </cell>
          <cell r="C484">
            <v>1.2779849080993711E-3</v>
          </cell>
          <cell r="D484">
            <v>12</v>
          </cell>
          <cell r="E484">
            <v>1.0267182900622911E-3</v>
          </cell>
          <cell r="F484">
            <v>14.2</v>
          </cell>
          <cell r="G484">
            <v>1.6588006030557908E-3</v>
          </cell>
          <cell r="H484">
            <v>64.5</v>
          </cell>
          <cell r="I484">
            <v>1.284420963414892E-3</v>
          </cell>
        </row>
        <row r="485">
          <cell r="B485">
            <v>734.29600000000005</v>
          </cell>
          <cell r="C485">
            <v>4.144926101317041E-2</v>
          </cell>
          <cell r="D485">
            <v>169.185</v>
          </cell>
          <cell r="E485">
            <v>1.0082356677349627E-2</v>
          </cell>
          <cell r="F485">
            <v>99.475999999999999</v>
          </cell>
          <cell r="G485">
            <v>1.2898919133958613E-2</v>
          </cell>
          <cell r="H485">
            <v>1002.957</v>
          </cell>
          <cell r="I485">
            <v>2.3762358081346368E-2</v>
          </cell>
        </row>
        <row r="486">
          <cell r="B486">
            <v>692.77300000000002</v>
          </cell>
          <cell r="C486">
            <v>4.5919065685581205E-2</v>
          </cell>
          <cell r="D486">
            <v>386.55700000000002</v>
          </cell>
          <cell r="E486">
            <v>3.4959637746753557E-2</v>
          </cell>
          <cell r="F486">
            <v>306.06600000000003</v>
          </cell>
          <cell r="G486">
            <v>3.5645995593427925E-2</v>
          </cell>
          <cell r="H486">
            <v>1385.396</v>
          </cell>
          <cell r="I486">
            <v>3.9890090304353573E-2</v>
          </cell>
        </row>
        <row r="487">
          <cell r="B487">
            <v>51906.868000000002</v>
          </cell>
          <cell r="C487">
            <v>3.4846763720989916E-2</v>
          </cell>
          <cell r="D487">
            <v>30530.222000000002</v>
          </cell>
          <cell r="E487">
            <v>3.6069928641416643E-2</v>
          </cell>
          <cell r="F487">
            <v>26101.893</v>
          </cell>
          <cell r="G487">
            <v>3.7788280816419724E-2</v>
          </cell>
          <cell r="H487">
            <v>108538.98299999999</v>
          </cell>
          <cell r="I487">
            <v>3.5860111463078909E-2</v>
          </cell>
        </row>
        <row r="488">
          <cell r="B488">
            <v>45872.855000000003</v>
          </cell>
          <cell r="C488">
            <v>5.6839459384145752E-2</v>
          </cell>
          <cell r="D488">
            <v>35180.708000000006</v>
          </cell>
          <cell r="E488">
            <v>7.8953454111897817E-2</v>
          </cell>
          <cell r="F488">
            <v>26026.634000000002</v>
          </cell>
          <cell r="G488">
            <v>7.1550246928661021E-2</v>
          </cell>
          <cell r="H488">
            <v>107080.19700000001</v>
          </cell>
          <cell r="I488">
            <v>6.6246051126587657E-2</v>
          </cell>
        </row>
        <row r="489">
          <cell r="B489">
            <v>2686.3069999999998</v>
          </cell>
          <cell r="C489">
            <v>3.0834442957548315E-2</v>
          </cell>
          <cell r="D489">
            <v>1484.7089999999998</v>
          </cell>
          <cell r="E489">
            <v>3.1067301280855619E-2</v>
          </cell>
          <cell r="F489">
            <v>981.68599999999992</v>
          </cell>
          <cell r="G489">
            <v>2.31663426117074E-2</v>
          </cell>
          <cell r="H489">
            <v>5152.7019999999993</v>
          </cell>
          <cell r="I489">
            <v>2.9064356363628117E-2</v>
          </cell>
        </row>
        <row r="493">
          <cell r="L493">
            <v>6.1314394201266387E-2</v>
          </cell>
        </row>
        <row r="494">
          <cell r="L494">
            <v>3.0897523530311163E-2</v>
          </cell>
        </row>
        <row r="495">
          <cell r="L495">
            <v>3.2384105913436448E-2</v>
          </cell>
        </row>
        <row r="497">
          <cell r="B497">
            <v>3704.2529999999992</v>
          </cell>
          <cell r="C497">
            <v>6.1812261965936026E-2</v>
          </cell>
          <cell r="D497">
            <v>3704.3329999999992</v>
          </cell>
          <cell r="E497">
            <v>6.1829952154612247E-2</v>
          </cell>
          <cell r="F497">
            <v>3660.1859999999992</v>
          </cell>
          <cell r="G497">
            <v>6.1314394201266387E-2</v>
          </cell>
          <cell r="H497">
            <v>3660.1859999999992</v>
          </cell>
          <cell r="I497">
            <v>6.1314394201266387E-2</v>
          </cell>
        </row>
        <row r="498">
          <cell r="B498">
            <v>369987.70300000015</v>
          </cell>
          <cell r="C498">
            <v>3.3498439285855934E-2</v>
          </cell>
          <cell r="D498">
            <v>268026.90299999993</v>
          </cell>
          <cell r="E498">
            <v>2.9578278770333394E-2</v>
          </cell>
          <cell r="F498">
            <v>238975.68700000001</v>
          </cell>
          <cell r="G498">
            <v>2.887120723369296E-2</v>
          </cell>
          <cell r="H498">
            <v>876990.29300000018</v>
          </cell>
          <cell r="I498">
            <v>3.0897523530311163E-2</v>
          </cell>
        </row>
        <row r="499">
          <cell r="B499">
            <v>209034.826</v>
          </cell>
          <cell r="C499">
            <v>3.8562012713596716E-2</v>
          </cell>
          <cell r="D499">
            <v>104282.704</v>
          </cell>
          <cell r="E499">
            <v>2.8198365578418459E-2</v>
          </cell>
          <cell r="F499">
            <v>82742.282000000007</v>
          </cell>
          <cell r="G499">
            <v>2.6595481703477624E-2</v>
          </cell>
          <cell r="H499">
            <v>396059.81200000003</v>
          </cell>
          <cell r="I499">
            <v>3.2384105913436448E-2</v>
          </cell>
        </row>
        <row r="500">
          <cell r="B500">
            <v>2262.2829999999999</v>
          </cell>
          <cell r="C500">
            <v>5.399123882884522E-3</v>
          </cell>
          <cell r="D500">
            <v>963.2</v>
          </cell>
          <cell r="E500">
            <v>2.9478028521449364E-3</v>
          </cell>
          <cell r="F500">
            <v>815.04500000000007</v>
          </cell>
          <cell r="G500">
            <v>2.8722432563954006E-3</v>
          </cell>
          <cell r="H500">
            <v>4040.5280000000002</v>
          </cell>
          <cell r="I500">
            <v>3.9246445379953346E-3</v>
          </cell>
        </row>
        <row r="501">
          <cell r="B501">
            <v>2182.2460000000001</v>
          </cell>
          <cell r="C501">
            <v>5.4520155793145363E-2</v>
          </cell>
          <cell r="D501">
            <v>1914.1850000000002</v>
          </cell>
          <cell r="E501">
            <v>6.1100882330850641E-2</v>
          </cell>
          <cell r="F501">
            <v>1381.4309999999998</v>
          </cell>
          <cell r="G501">
            <v>4.8156025367414146E-2</v>
          </cell>
          <cell r="H501">
            <v>5477.8620000000001</v>
          </cell>
          <cell r="I501">
            <v>5.4756035873004177E-2</v>
          </cell>
        </row>
        <row r="502">
          <cell r="B502">
            <v>44411.478000000003</v>
          </cell>
          <cell r="C502">
            <v>8.2193249787252232E-2</v>
          </cell>
          <cell r="D502">
            <v>17583.771000000001</v>
          </cell>
          <cell r="E502">
            <v>6.8458786927045073E-2</v>
          </cell>
          <cell r="F502">
            <v>9038.0299999999988</v>
          </cell>
          <cell r="G502">
            <v>3.766550821789439E-2</v>
          </cell>
          <cell r="H502">
            <v>71033.27900000001</v>
          </cell>
          <cell r="I502">
            <v>6.8489774715807486E-2</v>
          </cell>
        </row>
        <row r="503">
          <cell r="B503">
            <v>0</v>
          </cell>
          <cell r="C503">
            <v>0</v>
          </cell>
          <cell r="D503">
            <v>0</v>
          </cell>
          <cell r="E503">
            <v>0</v>
          </cell>
          <cell r="F503">
            <v>0</v>
          </cell>
          <cell r="G503">
            <v>0</v>
          </cell>
          <cell r="H503">
            <v>0</v>
          </cell>
          <cell r="I503">
            <v>0</v>
          </cell>
        </row>
        <row r="504">
          <cell r="B504">
            <v>0</v>
          </cell>
          <cell r="C504">
            <v>0</v>
          </cell>
          <cell r="D504">
            <v>0</v>
          </cell>
          <cell r="E504">
            <v>0</v>
          </cell>
          <cell r="F504">
            <v>0</v>
          </cell>
          <cell r="G504">
            <v>0</v>
          </cell>
          <cell r="H504">
            <v>0</v>
          </cell>
          <cell r="I504">
            <v>0</v>
          </cell>
        </row>
        <row r="505">
          <cell r="B505">
            <v>0</v>
          </cell>
          <cell r="C505">
            <v>0</v>
          </cell>
          <cell r="D505">
            <v>0</v>
          </cell>
          <cell r="E505">
            <v>0</v>
          </cell>
          <cell r="F505">
            <v>0</v>
          </cell>
          <cell r="G505">
            <v>0</v>
          </cell>
          <cell r="H505">
            <v>0</v>
          </cell>
          <cell r="I505">
            <v>0</v>
          </cell>
        </row>
        <row r="506">
          <cell r="B506">
            <v>130573.82100000001</v>
          </cell>
          <cell r="C506">
            <v>5.107798891063553E-2</v>
          </cell>
          <cell r="D506">
            <v>66403.328999999998</v>
          </cell>
          <cell r="E506">
            <v>4.2131654624696223E-2</v>
          </cell>
          <cell r="F506">
            <v>56623.377</v>
          </cell>
          <cell r="G506">
            <v>4.7692854389082134E-2</v>
          </cell>
          <cell r="H506">
            <v>253600.52700000003</v>
          </cell>
          <cell r="I506">
            <v>4.7671926682574348E-2</v>
          </cell>
        </row>
        <row r="507">
          <cell r="B507">
            <v>0</v>
          </cell>
          <cell r="C507">
            <v>0</v>
          </cell>
          <cell r="D507">
            <v>0</v>
          </cell>
          <cell r="E507">
            <v>0</v>
          </cell>
          <cell r="F507">
            <v>0</v>
          </cell>
          <cell r="G507">
            <v>0</v>
          </cell>
          <cell r="H507">
            <v>0</v>
          </cell>
          <cell r="I507">
            <v>0</v>
          </cell>
        </row>
        <row r="508">
          <cell r="B508">
            <v>0</v>
          </cell>
          <cell r="C508">
            <v>0</v>
          </cell>
          <cell r="D508">
            <v>0</v>
          </cell>
          <cell r="E508">
            <v>0</v>
          </cell>
          <cell r="F508">
            <v>0</v>
          </cell>
          <cell r="G508">
            <v>0</v>
          </cell>
          <cell r="H508">
            <v>0</v>
          </cell>
          <cell r="I508">
            <v>0</v>
          </cell>
        </row>
        <row r="509">
          <cell r="B509">
            <v>0</v>
          </cell>
          <cell r="C509">
            <v>0</v>
          </cell>
          <cell r="D509">
            <v>0</v>
          </cell>
          <cell r="E509">
            <v>0</v>
          </cell>
          <cell r="F509">
            <v>0</v>
          </cell>
          <cell r="G509">
            <v>0</v>
          </cell>
          <cell r="H509">
            <v>0</v>
          </cell>
          <cell r="I509">
            <v>0</v>
          </cell>
        </row>
        <row r="510">
          <cell r="B510">
            <v>0</v>
          </cell>
          <cell r="C510">
            <v>0</v>
          </cell>
          <cell r="D510">
            <v>0</v>
          </cell>
          <cell r="E510">
            <v>0</v>
          </cell>
          <cell r="F510">
            <v>0</v>
          </cell>
          <cell r="G510">
            <v>0</v>
          </cell>
          <cell r="H510">
            <v>0</v>
          </cell>
          <cell r="I510">
            <v>0</v>
          </cell>
        </row>
        <row r="511">
          <cell r="B511">
            <v>91.43</v>
          </cell>
          <cell r="C511">
            <v>4.6801185280144226E-4</v>
          </cell>
          <cell r="D511">
            <v>0</v>
          </cell>
          <cell r="E511">
            <v>0</v>
          </cell>
          <cell r="F511">
            <v>0</v>
          </cell>
          <cell r="G511">
            <v>0</v>
          </cell>
          <cell r="H511">
            <v>91.43</v>
          </cell>
          <cell r="I511">
            <v>1.3795002925039293E-4</v>
          </cell>
        </row>
        <row r="512">
          <cell r="B512">
            <v>0</v>
          </cell>
          <cell r="C512">
            <v>0</v>
          </cell>
          <cell r="D512">
            <v>0</v>
          </cell>
          <cell r="E512">
            <v>0</v>
          </cell>
          <cell r="F512">
            <v>0</v>
          </cell>
          <cell r="G512">
            <v>0</v>
          </cell>
          <cell r="H512">
            <v>0</v>
          </cell>
          <cell r="I512">
            <v>0</v>
          </cell>
        </row>
        <row r="513">
          <cell r="B513">
            <v>0</v>
          </cell>
          <cell r="C513">
            <v>0</v>
          </cell>
          <cell r="D513">
            <v>0</v>
          </cell>
          <cell r="E513">
            <v>0</v>
          </cell>
          <cell r="F513">
            <v>0</v>
          </cell>
          <cell r="G513">
            <v>0</v>
          </cell>
          <cell r="H513">
            <v>0</v>
          </cell>
          <cell r="I513">
            <v>0</v>
          </cell>
        </row>
        <row r="514">
          <cell r="B514">
            <v>39.94</v>
          </cell>
          <cell r="C514">
            <v>1.2107675247534356E-2</v>
          </cell>
          <cell r="D514">
            <v>32.58</v>
          </cell>
          <cell r="E514">
            <v>1.6731193199062685E-2</v>
          </cell>
          <cell r="F514">
            <v>32.83</v>
          </cell>
          <cell r="G514">
            <v>8.4494695725155205E-3</v>
          </cell>
          <cell r="H514">
            <v>105.35</v>
          </cell>
          <cell r="I514">
            <v>1.1537055576959004E-2</v>
          </cell>
        </row>
        <row r="515">
          <cell r="B515">
            <v>29473.628000000001</v>
          </cell>
          <cell r="C515">
            <v>2.1697595878636879E-2</v>
          </cell>
          <cell r="D515">
            <v>17385.638999999996</v>
          </cell>
          <cell r="E515">
            <v>1.8374150170246743E-2</v>
          </cell>
          <cell r="F515">
            <v>14851.569</v>
          </cell>
          <cell r="G515">
            <v>1.841348855465115E-2</v>
          </cell>
          <cell r="H515">
            <v>61710.835999999996</v>
          </cell>
          <cell r="I515">
            <v>1.983542632936711E-2</v>
          </cell>
        </row>
        <row r="516">
          <cell r="B516">
            <v>159063.15299999999</v>
          </cell>
          <cell r="C516">
            <v>3.9524081457011272E-2</v>
          </cell>
          <cell r="D516">
            <v>78311.15800000001</v>
          </cell>
          <cell r="E516">
            <v>2.8369695389144196E-2</v>
          </cell>
          <cell r="F516">
            <v>57738.648000000008</v>
          </cell>
          <cell r="G516">
            <v>2.4433801646361188E-2</v>
          </cell>
          <cell r="H516">
            <v>295112.95899999997</v>
          </cell>
          <cell r="I516">
            <v>3.2260162348407131E-2</v>
          </cell>
        </row>
        <row r="517">
          <cell r="B517">
            <v>27570.550000000003</v>
          </cell>
          <cell r="C517">
            <v>1.8581155124438822E-2</v>
          </cell>
          <cell r="D517">
            <v>13022.746999999999</v>
          </cell>
          <cell r="E517">
            <v>9.9695497104726159E-3</v>
          </cell>
          <cell r="F517">
            <v>9344.3850000000002</v>
          </cell>
          <cell r="G517">
            <v>7.9864251477024372E-3</v>
          </cell>
          <cell r="H517">
            <v>49937.682000000008</v>
          </cell>
          <cell r="I517">
            <v>1.2610281385607694E-2</v>
          </cell>
        </row>
        <row r="518">
          <cell r="B518">
            <v>284.80099999999999</v>
          </cell>
          <cell r="C518">
            <v>3.025163771998031E-3</v>
          </cell>
          <cell r="D518">
            <v>100.6</v>
          </cell>
          <cell r="E518">
            <v>1.344785379471966E-3</v>
          </cell>
          <cell r="F518">
            <v>89.1</v>
          </cell>
          <cell r="G518">
            <v>1.2495946005171583E-3</v>
          </cell>
          <cell r="H518">
            <v>474.50099999999998</v>
          </cell>
          <cell r="I518">
            <v>1.9749924033710987E-3</v>
          </cell>
        </row>
        <row r="519">
          <cell r="B519">
            <v>3767.3209999999999</v>
          </cell>
          <cell r="C519">
            <v>0.12570703347169271</v>
          </cell>
          <cell r="D519">
            <v>974.1</v>
          </cell>
          <cell r="E519">
            <v>8.3343857195806476E-2</v>
          </cell>
          <cell r="F519">
            <v>619.9</v>
          </cell>
          <cell r="G519">
            <v>7.2414823509456688E-2</v>
          </cell>
          <cell r="H519">
            <v>5361.3209999999999</v>
          </cell>
          <cell r="I519">
            <v>0.10676268347281381</v>
          </cell>
        </row>
        <row r="520">
          <cell r="B520">
            <v>1015.4</v>
          </cell>
          <cell r="C520">
            <v>5.7316912570371116E-2</v>
          </cell>
          <cell r="D520">
            <v>836.54899999999998</v>
          </cell>
          <cell r="E520">
            <v>4.9853033047138645E-2</v>
          </cell>
          <cell r="F520">
            <v>303.64300000000003</v>
          </cell>
          <cell r="G520">
            <v>3.9372979438182028E-2</v>
          </cell>
          <cell r="H520">
            <v>2155.5920000000001</v>
          </cell>
          <cell r="I520">
            <v>5.1070932234667674E-2</v>
          </cell>
        </row>
        <row r="521">
          <cell r="B521">
            <v>1989.12</v>
          </cell>
          <cell r="C521">
            <v>0.131844820650492</v>
          </cell>
          <cell r="D521">
            <v>1762.82</v>
          </cell>
          <cell r="E521">
            <v>0.15942680798105352</v>
          </cell>
          <cell r="F521">
            <v>1251.99</v>
          </cell>
          <cell r="G521">
            <v>0.14581309267614118</v>
          </cell>
          <cell r="H521">
            <v>5003.9299999999994</v>
          </cell>
          <cell r="I521">
            <v>0.14407954085089311</v>
          </cell>
        </row>
        <row r="522">
          <cell r="B522">
            <v>69036.068999999989</v>
          </cell>
          <cell r="C522">
            <v>4.6346151816922497E-2</v>
          </cell>
          <cell r="D522">
            <v>37851.111000000004</v>
          </cell>
          <cell r="E522">
            <v>4.4719192437196846E-2</v>
          </cell>
          <cell r="F522">
            <v>28325.484000000004</v>
          </cell>
          <cell r="G522">
            <v>4.1007422092068334E-2</v>
          </cell>
          <cell r="H522">
            <v>135212.66399999999</v>
          </cell>
          <cell r="I522">
            <v>4.4672808499226842E-2</v>
          </cell>
        </row>
        <row r="523">
          <cell r="B523">
            <v>45306.057000000001</v>
          </cell>
          <cell r="C523">
            <v>5.6137159692966399E-2</v>
          </cell>
          <cell r="D523">
            <v>20191.465</v>
          </cell>
          <cell r="E523">
            <v>4.5314207585859002E-2</v>
          </cell>
          <cell r="F523">
            <v>14865.332</v>
          </cell>
          <cell r="G523">
            <v>4.0866528313900537E-2</v>
          </cell>
          <cell r="H523">
            <v>80362.853999999992</v>
          </cell>
          <cell r="I523">
            <v>4.9717145503220345E-2</v>
          </cell>
        </row>
        <row r="524">
          <cell r="B524">
            <v>10093.834999999999</v>
          </cell>
          <cell r="C524">
            <v>0.11586083777111278</v>
          </cell>
          <cell r="D524">
            <v>3571.7659999999996</v>
          </cell>
          <cell r="E524">
            <v>7.4738639306905622E-2</v>
          </cell>
          <cell r="F524">
            <v>2938.8139999999999</v>
          </cell>
          <cell r="G524">
            <v>6.9351678638670894E-2</v>
          </cell>
          <cell r="H524">
            <v>16604.414999999997</v>
          </cell>
          <cell r="I524">
            <v>9.3658945300848395E-2</v>
          </cell>
        </row>
        <row r="528">
          <cell r="L528">
            <v>2.1008008006783898E-2</v>
          </cell>
        </row>
        <row r="529">
          <cell r="L529">
            <v>2.935281624040113E-2</v>
          </cell>
        </row>
        <row r="530">
          <cell r="L530">
            <v>3.9773501805709363E-2</v>
          </cell>
        </row>
        <row r="532">
          <cell r="B532">
            <v>1278.0039999999997</v>
          </cell>
          <cell r="C532">
            <v>2.1325843035428223E-2</v>
          </cell>
          <cell r="D532">
            <v>1269.9399999999994</v>
          </cell>
          <cell r="E532">
            <v>2.1196887385455967E-2</v>
          </cell>
          <cell r="F532">
            <v>1254.0809999999994</v>
          </cell>
          <cell r="G532">
            <v>2.1008008006783898E-2</v>
          </cell>
          <cell r="H532">
            <v>1254.0809999999994</v>
          </cell>
          <cell r="I532">
            <v>2.1008008006783898E-2</v>
          </cell>
        </row>
        <row r="533">
          <cell r="B533">
            <v>366420.74399999983</v>
          </cell>
          <cell r="C533">
            <v>3.3175489202575334E-2</v>
          </cell>
          <cell r="D533">
            <v>248045.79300000003</v>
          </cell>
          <cell r="E533">
            <v>2.7373250711188551E-2</v>
          </cell>
          <cell r="F533">
            <v>218679.03500000006</v>
          </cell>
          <cell r="G533">
            <v>2.6419121611936186E-2</v>
          </cell>
          <cell r="H533">
            <v>833145.57199999993</v>
          </cell>
          <cell r="I533">
            <v>2.935281624040113E-2</v>
          </cell>
        </row>
        <row r="534">
          <cell r="B534">
            <v>238464.342</v>
          </cell>
          <cell r="C534">
            <v>4.3991066770584321E-2</v>
          </cell>
          <cell r="D534">
            <v>133048.18</v>
          </cell>
          <cell r="E534">
            <v>3.5976639224690826E-2</v>
          </cell>
          <cell r="F534">
            <v>114920.10299999997</v>
          </cell>
          <cell r="G534">
            <v>3.6938254817509911E-2</v>
          </cell>
          <cell r="H534">
            <v>486432.625</v>
          </cell>
          <cell r="I534">
            <v>3.9773501805709363E-2</v>
          </cell>
        </row>
        <row r="535">
          <cell r="B535">
            <v>26850.842999999997</v>
          </cell>
          <cell r="C535">
            <v>6.4081738543269207E-2</v>
          </cell>
          <cell r="D535">
            <v>20634.214</v>
          </cell>
          <cell r="E535">
            <v>6.314949634652095E-2</v>
          </cell>
          <cell r="F535">
            <v>19460</v>
          </cell>
          <cell r="G535">
            <v>6.8577629173179999E-2</v>
          </cell>
          <cell r="H535">
            <v>66945.057000000001</v>
          </cell>
          <cell r="I535">
            <v>6.5025054225793341E-2</v>
          </cell>
        </row>
        <row r="536">
          <cell r="B536">
            <v>4820.5060000000003</v>
          </cell>
          <cell r="C536">
            <v>0.12043314004094496</v>
          </cell>
          <cell r="D536">
            <v>3023.2840000000001</v>
          </cell>
          <cell r="E536">
            <v>9.6503378689491048E-2</v>
          </cell>
          <cell r="F536">
            <v>2397.7279999999996</v>
          </cell>
          <cell r="G536">
            <v>8.358365375625651E-2</v>
          </cell>
          <cell r="H536">
            <v>10241.518</v>
          </cell>
          <cell r="I536">
            <v>0.10237295627418472</v>
          </cell>
        </row>
        <row r="537">
          <cell r="B537">
            <v>0</v>
          </cell>
          <cell r="C537">
            <v>0</v>
          </cell>
          <cell r="D537">
            <v>0</v>
          </cell>
          <cell r="E537">
            <v>0</v>
          </cell>
          <cell r="F537">
            <v>0</v>
          </cell>
          <cell r="G537">
            <v>0</v>
          </cell>
          <cell r="H537">
            <v>0</v>
          </cell>
          <cell r="I537">
            <v>0</v>
          </cell>
        </row>
        <row r="538">
          <cell r="B538">
            <v>224.79</v>
          </cell>
          <cell r="C538">
            <v>0.29675600106139871</v>
          </cell>
          <cell r="D538">
            <v>283.61</v>
          </cell>
          <cell r="E538">
            <v>0.28569960692504986</v>
          </cell>
          <cell r="F538">
            <v>309.27999999999997</v>
          </cell>
          <cell r="G538">
            <v>0.49255937213331968</v>
          </cell>
          <cell r="H538">
            <v>817.68</v>
          </cell>
          <cell r="I538">
            <v>0.34384026448216021</v>
          </cell>
        </row>
        <row r="539">
          <cell r="B539">
            <v>0</v>
          </cell>
          <cell r="C539">
            <v>0</v>
          </cell>
          <cell r="D539">
            <v>0</v>
          </cell>
          <cell r="E539">
            <v>0</v>
          </cell>
          <cell r="F539">
            <v>0</v>
          </cell>
          <cell r="G539">
            <v>0</v>
          </cell>
          <cell r="H539">
            <v>0</v>
          </cell>
          <cell r="I539">
            <v>0</v>
          </cell>
        </row>
        <row r="540">
          <cell r="B540">
            <v>0</v>
          </cell>
          <cell r="C540">
            <v>0</v>
          </cell>
          <cell r="D540">
            <v>0</v>
          </cell>
          <cell r="E540">
            <v>0</v>
          </cell>
          <cell r="F540">
            <v>0</v>
          </cell>
          <cell r="G540">
            <v>0</v>
          </cell>
          <cell r="H540">
            <v>0</v>
          </cell>
          <cell r="I540">
            <v>0</v>
          </cell>
        </row>
        <row r="541">
          <cell r="B541">
            <v>137923.67600000001</v>
          </cell>
          <cell r="C541">
            <v>5.3953112034931472E-2</v>
          </cell>
          <cell r="D541">
            <v>68810.641000000003</v>
          </cell>
          <cell r="E541">
            <v>4.3659048496137325E-2</v>
          </cell>
          <cell r="F541">
            <v>53011.640999999996</v>
          </cell>
          <cell r="G541">
            <v>4.4650753965792191E-2</v>
          </cell>
          <cell r="H541">
            <v>259745.95800000001</v>
          </cell>
          <cell r="I541">
            <v>4.882714721594815E-2</v>
          </cell>
        </row>
        <row r="542">
          <cell r="B542">
            <v>0</v>
          </cell>
          <cell r="C542">
            <v>0</v>
          </cell>
          <cell r="D542">
            <v>0</v>
          </cell>
          <cell r="E542">
            <v>0</v>
          </cell>
          <cell r="F542">
            <v>0</v>
          </cell>
          <cell r="G542">
            <v>0</v>
          </cell>
          <cell r="H542">
            <v>0</v>
          </cell>
          <cell r="I542">
            <v>0</v>
          </cell>
        </row>
        <row r="543">
          <cell r="B543">
            <v>0</v>
          </cell>
          <cell r="C543">
            <v>0</v>
          </cell>
          <cell r="D543">
            <v>0</v>
          </cell>
          <cell r="E543">
            <v>0</v>
          </cell>
          <cell r="F543">
            <v>0</v>
          </cell>
          <cell r="G543">
            <v>0</v>
          </cell>
          <cell r="H543">
            <v>0</v>
          </cell>
          <cell r="I543">
            <v>0</v>
          </cell>
        </row>
        <row r="544">
          <cell r="B544">
            <v>0</v>
          </cell>
          <cell r="C544">
            <v>0</v>
          </cell>
          <cell r="D544">
            <v>0</v>
          </cell>
          <cell r="E544">
            <v>0</v>
          </cell>
          <cell r="F544">
            <v>0</v>
          </cell>
          <cell r="G544">
            <v>0</v>
          </cell>
          <cell r="H544">
            <v>0</v>
          </cell>
          <cell r="I544">
            <v>0</v>
          </cell>
        </row>
        <row r="545">
          <cell r="B545">
            <v>0</v>
          </cell>
          <cell r="C545">
            <v>0</v>
          </cell>
          <cell r="D545">
            <v>0</v>
          </cell>
          <cell r="E545">
            <v>0</v>
          </cell>
          <cell r="F545">
            <v>0</v>
          </cell>
          <cell r="G545">
            <v>0</v>
          </cell>
          <cell r="H545">
            <v>0</v>
          </cell>
          <cell r="I545">
            <v>0</v>
          </cell>
        </row>
        <row r="546">
          <cell r="B546">
            <v>25295.977999999999</v>
          </cell>
          <cell r="C546">
            <v>0.12948504355468141</v>
          </cell>
          <cell r="D546">
            <v>17978.258999999998</v>
          </cell>
          <cell r="E546">
            <v>7.6707824428020613E-2</v>
          </cell>
          <cell r="F546">
            <v>22988.779000000002</v>
          </cell>
          <cell r="G546">
            <v>9.8645355198400828E-2</v>
          </cell>
          <cell r="H546">
            <v>66263.016000000003</v>
          </cell>
          <cell r="I546">
            <v>9.9977961231753856E-2</v>
          </cell>
        </row>
        <row r="547">
          <cell r="B547">
            <v>30</v>
          </cell>
          <cell r="C547">
            <v>1.188349290461198E-4</v>
          </cell>
          <cell r="D547">
            <v>60</v>
          </cell>
          <cell r="E547">
            <v>2.1765576951411937E-4</v>
          </cell>
          <cell r="F547">
            <v>5</v>
          </cell>
          <cell r="G547">
            <v>1.9339149319478734E-5</v>
          </cell>
          <cell r="H547">
            <v>95</v>
          </cell>
          <cell r="I547">
            <v>1.2076395266284922E-4</v>
          </cell>
        </row>
        <row r="548">
          <cell r="B548">
            <v>0</v>
          </cell>
          <cell r="C548">
            <v>0</v>
          </cell>
          <cell r="D548">
            <v>0</v>
          </cell>
          <cell r="E548">
            <v>0</v>
          </cell>
          <cell r="F548">
            <v>0</v>
          </cell>
          <cell r="G548">
            <v>0</v>
          </cell>
          <cell r="H548">
            <v>0</v>
          </cell>
          <cell r="I548">
            <v>0</v>
          </cell>
        </row>
        <row r="549">
          <cell r="B549">
            <v>7.3220000000000001</v>
          </cell>
          <cell r="C549">
            <v>2.2196394131809355E-3</v>
          </cell>
          <cell r="D549">
            <v>401.74099999999999</v>
          </cell>
          <cell r="E549">
            <v>0.20631081298295401</v>
          </cell>
          <cell r="F549">
            <v>24.620999999999999</v>
          </cell>
          <cell r="G549">
            <v>6.3367161238167711E-3</v>
          </cell>
          <cell r="H549">
            <v>433.68399999999997</v>
          </cell>
          <cell r="I549">
            <v>4.7493463795328796E-2</v>
          </cell>
        </row>
        <row r="550">
          <cell r="B550">
            <v>43311.227000000014</v>
          </cell>
          <cell r="C550">
            <v>3.1884418859256365E-2</v>
          </cell>
          <cell r="D550">
            <v>21856.431</v>
          </cell>
          <cell r="E550">
            <v>2.3099142078104595E-2</v>
          </cell>
          <cell r="F550">
            <v>16723.053999999996</v>
          </cell>
          <cell r="G550">
            <v>2.0733820340989771E-2</v>
          </cell>
          <cell r="H550">
            <v>81890.712</v>
          </cell>
          <cell r="I550">
            <v>2.6321749796671356E-2</v>
          </cell>
        </row>
        <row r="551">
          <cell r="B551">
            <v>186461.49200000003</v>
          </cell>
          <cell r="C551">
            <v>4.6332032651231654E-2</v>
          </cell>
          <cell r="D551">
            <v>90771.729999999981</v>
          </cell>
          <cell r="E551">
            <v>3.2883772834078659E-2</v>
          </cell>
          <cell r="F551">
            <v>74418.48000000001</v>
          </cell>
          <cell r="G551">
            <v>3.1492361565925435E-2</v>
          </cell>
          <cell r="H551">
            <v>351651.70200000005</v>
          </cell>
          <cell r="I551">
            <v>3.8440673818778949E-2</v>
          </cell>
        </row>
        <row r="552">
          <cell r="B552">
            <v>26785.21</v>
          </cell>
          <cell r="C552">
            <v>1.805187571704844E-2</v>
          </cell>
          <cell r="D552">
            <v>14332.1</v>
          </cell>
          <cell r="E552">
            <v>1.0971923466336601E-2</v>
          </cell>
          <cell r="F552">
            <v>10401.93</v>
          </cell>
          <cell r="G552">
            <v>8.8902838802810916E-3</v>
          </cell>
          <cell r="H552">
            <v>51519.24</v>
          </cell>
          <cell r="I552">
            <v>1.3009656979526106E-2</v>
          </cell>
        </row>
        <row r="553">
          <cell r="B553">
            <v>1347</v>
          </cell>
          <cell r="C553">
            <v>1.4307869708608284E-2</v>
          </cell>
          <cell r="D553">
            <v>1205</v>
          </cell>
          <cell r="E553">
            <v>1.6108015728267585E-2</v>
          </cell>
          <cell r="F553">
            <v>1657</v>
          </cell>
          <cell r="G553">
            <v>2.3238813165622128E-2</v>
          </cell>
          <cell r="H553">
            <v>4209</v>
          </cell>
          <cell r="I553">
            <v>1.7518915715222842E-2</v>
          </cell>
        </row>
        <row r="554">
          <cell r="B554">
            <v>909.87</v>
          </cell>
          <cell r="C554">
            <v>3.0360316666641639E-2</v>
          </cell>
          <cell r="D554">
            <v>289.64999999999998</v>
          </cell>
          <cell r="E554">
            <v>2.4782412726378548E-2</v>
          </cell>
          <cell r="F554">
            <v>134.25000000000003</v>
          </cell>
          <cell r="G554">
            <v>1.568267471550986E-2</v>
          </cell>
          <cell r="H554">
            <v>1333.77</v>
          </cell>
          <cell r="I554">
            <v>2.6560033308122174E-2</v>
          </cell>
        </row>
        <row r="555">
          <cell r="B555">
            <v>154.94</v>
          </cell>
          <cell r="C555">
            <v>8.7459941241415217E-3</v>
          </cell>
          <cell r="D555">
            <v>61.53</v>
          </cell>
          <cell r="E555">
            <v>3.6667991036872212E-3</v>
          </cell>
          <cell r="F555">
            <v>47.38</v>
          </cell>
          <cell r="G555">
            <v>6.1437008782717351E-3</v>
          </cell>
          <cell r="H555">
            <v>263.85000000000002</v>
          </cell>
          <cell r="I555">
            <v>6.2512133419112088E-3</v>
          </cell>
        </row>
        <row r="556">
          <cell r="B556">
            <v>2617.38</v>
          </cell>
          <cell r="C556">
            <v>0.17348777181577016</v>
          </cell>
          <cell r="D556">
            <v>1256.8500000000001</v>
          </cell>
          <cell r="E556">
            <v>0.11366763686081796</v>
          </cell>
          <cell r="F556">
            <v>961</v>
          </cell>
          <cell r="G556">
            <v>0.11192292435384602</v>
          </cell>
          <cell r="H556">
            <v>4835.2300000000005</v>
          </cell>
          <cell r="I556">
            <v>0.13922211507924057</v>
          </cell>
        </row>
        <row r="557">
          <cell r="B557">
            <v>101345.62300000001</v>
          </cell>
          <cell r="C557">
            <v>6.8036603149269612E-2</v>
          </cell>
          <cell r="D557">
            <v>48485.224999999999</v>
          </cell>
          <cell r="E557">
            <v>5.7282865676935808E-2</v>
          </cell>
          <cell r="F557">
            <v>40242.449000000001</v>
          </cell>
          <cell r="G557">
            <v>5.8259872705494924E-2</v>
          </cell>
          <cell r="H557">
            <v>190073.29699999999</v>
          </cell>
          <cell r="I557">
            <v>6.2798171018194474E-2</v>
          </cell>
        </row>
        <row r="558">
          <cell r="B558">
            <v>52588.175999999999</v>
          </cell>
          <cell r="C558">
            <v>6.5160180107349058E-2</v>
          </cell>
          <cell r="D558">
            <v>24968.004999999997</v>
          </cell>
          <cell r="E558">
            <v>5.6033842099855818E-2</v>
          </cell>
          <cell r="F558">
            <v>20935.455000000002</v>
          </cell>
          <cell r="G558">
            <v>5.7554003134399602E-2</v>
          </cell>
          <cell r="H558">
            <v>98491.635999999999</v>
          </cell>
          <cell r="I558">
            <v>6.0932666700242076E-2</v>
          </cell>
        </row>
        <row r="559">
          <cell r="B559">
            <v>713.29300000000001</v>
          </cell>
          <cell r="C559">
            <v>8.1874455602127787E-3</v>
          </cell>
          <cell r="D559">
            <v>173.36999999999998</v>
          </cell>
          <cell r="E559">
            <v>3.6277398621965234E-3</v>
          </cell>
          <cell r="F559">
            <v>39.015999999999998</v>
          </cell>
          <cell r="G559">
            <v>9.2072009108653478E-4</v>
          </cell>
          <cell r="H559">
            <v>925.67899999999997</v>
          </cell>
          <cell r="I559">
            <v>5.2213895417058693E-3</v>
          </cell>
        </row>
        <row r="563">
          <cell r="L563">
            <v>3.6314251392892551E-2</v>
          </cell>
        </row>
        <row r="564">
          <cell r="L564">
            <v>3.2070223901558302E-2</v>
          </cell>
        </row>
        <row r="565">
          <cell r="L565">
            <v>4.9175475251771288E-2</v>
          </cell>
        </row>
        <row r="567">
          <cell r="B567">
            <v>2168.1649999999986</v>
          </cell>
          <cell r="C567">
            <v>3.6179813572499941E-2</v>
          </cell>
          <cell r="D567">
            <v>2168.1649999999986</v>
          </cell>
          <cell r="E567">
            <v>3.6189386378952651E-2</v>
          </cell>
          <cell r="F567">
            <v>2167.7929999999988</v>
          </cell>
          <cell r="G567">
            <v>3.6314251392892551E-2</v>
          </cell>
          <cell r="H567">
            <v>2167.7929999999988</v>
          </cell>
          <cell r="I567">
            <v>3.6314251392892551E-2</v>
          </cell>
        </row>
        <row r="568">
          <cell r="B568">
            <v>389585.44899999996</v>
          </cell>
          <cell r="C568">
            <v>3.5272806107232754E-2</v>
          </cell>
          <cell r="D568">
            <v>269667.799</v>
          </cell>
          <cell r="E568">
            <v>2.9759360888500938E-2</v>
          </cell>
          <cell r="F568">
            <v>251022.78199999995</v>
          </cell>
          <cell r="G568">
            <v>3.0326644733110985E-2</v>
          </cell>
          <cell r="H568">
            <v>910276.0299999998</v>
          </cell>
          <cell r="I568">
            <v>3.2070223901558302E-2</v>
          </cell>
        </row>
        <row r="569">
          <cell r="B569">
            <v>281093.62400000001</v>
          </cell>
          <cell r="C569">
            <v>5.1855167437023036E-2</v>
          </cell>
          <cell r="D569">
            <v>167860.61</v>
          </cell>
          <cell r="E569">
            <v>4.539002792827778E-2</v>
          </cell>
          <cell r="F569">
            <v>152465.16399999999</v>
          </cell>
          <cell r="G569">
            <v>4.9006195883982445E-2</v>
          </cell>
          <cell r="H569">
            <v>601419.39800000004</v>
          </cell>
          <cell r="I569">
            <v>4.9175475251771288E-2</v>
          </cell>
        </row>
        <row r="570">
          <cell r="B570">
            <v>0</v>
          </cell>
          <cell r="C570">
            <v>0</v>
          </cell>
          <cell r="D570">
            <v>0</v>
          </cell>
          <cell r="E570">
            <v>0</v>
          </cell>
          <cell r="F570">
            <v>0</v>
          </cell>
          <cell r="G570">
            <v>0</v>
          </cell>
          <cell r="H570">
            <v>0</v>
          </cell>
          <cell r="I570">
            <v>0</v>
          </cell>
        </row>
        <row r="571">
          <cell r="B571">
            <v>3533</v>
          </cell>
          <cell r="C571">
            <v>8.8266726307291918E-2</v>
          </cell>
          <cell r="D571">
            <v>2825</v>
          </cell>
          <cell r="E571">
            <v>9.0174143348032199E-2</v>
          </cell>
          <cell r="F571">
            <v>2489</v>
          </cell>
          <cell r="G571">
            <v>8.6765352116387889E-2</v>
          </cell>
          <cell r="H571">
            <v>8847</v>
          </cell>
          <cell r="I571">
            <v>8.8433525592369416E-2</v>
          </cell>
        </row>
        <row r="572">
          <cell r="B572">
            <v>0</v>
          </cell>
          <cell r="C572">
            <v>0</v>
          </cell>
          <cell r="D572">
            <v>0</v>
          </cell>
          <cell r="E572">
            <v>0</v>
          </cell>
          <cell r="F572">
            <v>0</v>
          </cell>
          <cell r="G572">
            <v>0</v>
          </cell>
          <cell r="H572">
            <v>0</v>
          </cell>
          <cell r="I572">
            <v>0</v>
          </cell>
        </row>
        <row r="573">
          <cell r="B573">
            <v>0</v>
          </cell>
          <cell r="C573">
            <v>0</v>
          </cell>
          <cell r="D573">
            <v>0</v>
          </cell>
          <cell r="E573">
            <v>0</v>
          </cell>
          <cell r="F573">
            <v>0</v>
          </cell>
          <cell r="G573">
            <v>0</v>
          </cell>
          <cell r="H573">
            <v>0</v>
          </cell>
          <cell r="I573">
            <v>0</v>
          </cell>
        </row>
        <row r="574">
          <cell r="B574">
            <v>34</v>
          </cell>
          <cell r="C574">
            <v>8.7029974146978273E-2</v>
          </cell>
          <cell r="D574">
            <v>32</v>
          </cell>
          <cell r="E574">
            <v>4.5561978528917614E-2</v>
          </cell>
          <cell r="F574">
            <v>230</v>
          </cell>
          <cell r="G574">
            <v>0.2891117982753853</v>
          </cell>
          <cell r="H574">
            <v>296</v>
          </cell>
          <cell r="I574">
            <v>0.15673400227687909</v>
          </cell>
        </row>
        <row r="575">
          <cell r="B575">
            <v>0</v>
          </cell>
          <cell r="C575">
            <v>0</v>
          </cell>
          <cell r="D575">
            <v>0</v>
          </cell>
          <cell r="E575">
            <v>0</v>
          </cell>
          <cell r="F575">
            <v>0</v>
          </cell>
          <cell r="G575">
            <v>0</v>
          </cell>
          <cell r="H575">
            <v>0</v>
          </cell>
          <cell r="I575">
            <v>0</v>
          </cell>
        </row>
        <row r="576">
          <cell r="B576">
            <v>0</v>
          </cell>
          <cell r="C576">
            <v>0</v>
          </cell>
          <cell r="D576">
            <v>0</v>
          </cell>
          <cell r="E576">
            <v>0</v>
          </cell>
          <cell r="F576">
            <v>0</v>
          </cell>
          <cell r="G576">
            <v>0</v>
          </cell>
          <cell r="H576">
            <v>0</v>
          </cell>
          <cell r="I576">
            <v>0</v>
          </cell>
        </row>
        <row r="577">
          <cell r="B577">
            <v>0</v>
          </cell>
          <cell r="C577">
            <v>0</v>
          </cell>
          <cell r="D577">
            <v>0</v>
          </cell>
          <cell r="E577">
            <v>0</v>
          </cell>
          <cell r="F577">
            <v>0</v>
          </cell>
          <cell r="G577">
            <v>0</v>
          </cell>
          <cell r="H577">
            <v>0</v>
          </cell>
          <cell r="I577">
            <v>0</v>
          </cell>
        </row>
        <row r="578">
          <cell r="B578">
            <v>0</v>
          </cell>
          <cell r="C578">
            <v>0</v>
          </cell>
          <cell r="D578">
            <v>0</v>
          </cell>
          <cell r="E578">
            <v>0</v>
          </cell>
          <cell r="F578">
            <v>0</v>
          </cell>
          <cell r="G578">
            <v>0</v>
          </cell>
          <cell r="H578">
            <v>0</v>
          </cell>
          <cell r="I578">
            <v>0</v>
          </cell>
        </row>
        <row r="579">
          <cell r="B579">
            <v>0</v>
          </cell>
          <cell r="C579">
            <v>0</v>
          </cell>
          <cell r="D579">
            <v>0</v>
          </cell>
          <cell r="E579">
            <v>0</v>
          </cell>
          <cell r="F579">
            <v>0</v>
          </cell>
          <cell r="G579">
            <v>0</v>
          </cell>
          <cell r="H579">
            <v>0</v>
          </cell>
          <cell r="I579">
            <v>0</v>
          </cell>
        </row>
        <row r="580">
          <cell r="B580">
            <v>0</v>
          </cell>
          <cell r="C580">
            <v>0</v>
          </cell>
          <cell r="D580">
            <v>0</v>
          </cell>
          <cell r="E580">
            <v>0</v>
          </cell>
          <cell r="F580">
            <v>0</v>
          </cell>
          <cell r="G580">
            <v>0</v>
          </cell>
          <cell r="H580">
            <v>0</v>
          </cell>
          <cell r="I580">
            <v>0</v>
          </cell>
        </row>
        <row r="581">
          <cell r="B581">
            <v>64159</v>
          </cell>
          <cell r="C581">
            <v>0.32841706730709541</v>
          </cell>
          <cell r="D581">
            <v>56962</v>
          </cell>
          <cell r="E581">
            <v>0.24303972342755276</v>
          </cell>
          <cell r="F581">
            <v>59605</v>
          </cell>
          <cell r="G581">
            <v>0.25576636308525474</v>
          </cell>
          <cell r="H581">
            <v>180726</v>
          </cell>
          <cell r="I581">
            <v>0.27268026890852581</v>
          </cell>
        </row>
        <row r="582">
          <cell r="B582">
            <v>0</v>
          </cell>
          <cell r="C582">
            <v>0</v>
          </cell>
          <cell r="D582">
            <v>0</v>
          </cell>
          <cell r="E582">
            <v>0</v>
          </cell>
          <cell r="F582">
            <v>0</v>
          </cell>
          <cell r="G582">
            <v>0</v>
          </cell>
          <cell r="H582">
            <v>0</v>
          </cell>
          <cell r="I582">
            <v>0</v>
          </cell>
        </row>
        <row r="583">
          <cell r="B583">
            <v>0</v>
          </cell>
          <cell r="C583">
            <v>0</v>
          </cell>
          <cell r="D583">
            <v>0</v>
          </cell>
          <cell r="E583">
            <v>0</v>
          </cell>
          <cell r="F583">
            <v>0</v>
          </cell>
          <cell r="G583">
            <v>0</v>
          </cell>
          <cell r="H583">
            <v>0</v>
          </cell>
          <cell r="I583">
            <v>0</v>
          </cell>
        </row>
        <row r="584">
          <cell r="B584">
            <v>185.89</v>
          </cell>
          <cell r="C584">
            <v>5.6351921676618962E-2</v>
          </cell>
          <cell r="D584">
            <v>9.4700000000000006</v>
          </cell>
          <cell r="E584">
            <v>4.863241239874882E-3</v>
          </cell>
          <cell r="F584">
            <v>0</v>
          </cell>
          <cell r="G584">
            <v>0</v>
          </cell>
          <cell r="H584">
            <v>195.35999999999999</v>
          </cell>
          <cell r="I584">
            <v>2.1394201969764697E-2</v>
          </cell>
        </row>
        <row r="585">
          <cell r="B585">
            <v>213181.734</v>
          </cell>
          <cell r="C585">
            <v>0.15693796206693872</v>
          </cell>
          <cell r="D585">
            <v>108032.13999999998</v>
          </cell>
          <cell r="E585">
            <v>0.11417462214492778</v>
          </cell>
          <cell r="F585">
            <v>90141.164000000004</v>
          </cell>
          <cell r="G585">
            <v>0.11176013063784254</v>
          </cell>
          <cell r="H585">
            <v>411355.03799999994</v>
          </cell>
          <cell r="I585">
            <v>0.13221993219250841</v>
          </cell>
        </row>
        <row r="586">
          <cell r="B586">
            <v>658728.0070000001</v>
          </cell>
          <cell r="C586">
            <v>0.16368102175544513</v>
          </cell>
          <cell r="D586">
            <v>336176.19100000005</v>
          </cell>
          <cell r="E586">
            <v>0.12178617171965149</v>
          </cell>
          <cell r="F586">
            <v>276991.19</v>
          </cell>
          <cell r="G586">
            <v>0.11721694270100581</v>
          </cell>
          <cell r="H586">
            <v>1271895.388</v>
          </cell>
          <cell r="I586">
            <v>0.13903676695902153</v>
          </cell>
        </row>
        <row r="587">
          <cell r="B587">
            <v>18685.495000000003</v>
          </cell>
          <cell r="C587">
            <v>1.2593077801201861E-2</v>
          </cell>
          <cell r="D587">
            <v>6947.74</v>
          </cell>
          <cell r="E587">
            <v>5.3188347516418015E-3</v>
          </cell>
          <cell r="F587">
            <v>6559.6180000000004</v>
          </cell>
          <cell r="G587">
            <v>5.6063505682312498E-3</v>
          </cell>
          <cell r="H587">
            <v>32192.853000000003</v>
          </cell>
          <cell r="I587">
            <v>8.129350796368659E-3</v>
          </cell>
        </row>
        <row r="588">
          <cell r="B588">
            <v>1108.202</v>
          </cell>
          <cell r="C588">
            <v>1.1771351022137428E-2</v>
          </cell>
          <cell r="D588">
            <v>453</v>
          </cell>
          <cell r="E588">
            <v>6.0555445019960302E-3</v>
          </cell>
          <cell r="F588">
            <v>331.81200000000001</v>
          </cell>
          <cell r="G588">
            <v>4.6535407809966262E-3</v>
          </cell>
          <cell r="H588">
            <v>1893.0140000000001</v>
          </cell>
          <cell r="I588">
            <v>7.8791999795050742E-3</v>
          </cell>
        </row>
        <row r="589">
          <cell r="B589">
            <v>13424.162</v>
          </cell>
          <cell r="C589">
            <v>0.44793411070185563</v>
          </cell>
          <cell r="D589">
            <v>4142.4369999999999</v>
          </cell>
          <cell r="E589">
            <v>0.35442631944423053</v>
          </cell>
          <cell r="F589">
            <v>2458.136</v>
          </cell>
          <cell r="G589">
            <v>0.2871519351544472</v>
          </cell>
          <cell r="H589">
            <v>20024.735000000001</v>
          </cell>
          <cell r="I589">
            <v>0.39876262667950241</v>
          </cell>
        </row>
        <row r="590">
          <cell r="B590">
            <v>2755.2820000000002</v>
          </cell>
          <cell r="C590">
            <v>0.15552910921874857</v>
          </cell>
          <cell r="D590">
            <v>914.41399999999999</v>
          </cell>
          <cell r="E590">
            <v>5.4493294906534151E-2</v>
          </cell>
          <cell r="F590">
            <v>701.77300000000002</v>
          </cell>
          <cell r="G590">
            <v>9.0997961090067331E-2</v>
          </cell>
          <cell r="H590">
            <v>4371.4690000000001</v>
          </cell>
          <cell r="I590">
            <v>0.10357015477184478</v>
          </cell>
        </row>
        <row r="591">
          <cell r="B591">
            <v>136</v>
          </cell>
          <cell r="C591">
            <v>9.0144866113994679E-3</v>
          </cell>
          <cell r="D591">
            <v>68</v>
          </cell>
          <cell r="E591">
            <v>6.1498184401763308E-3</v>
          </cell>
          <cell r="F591">
            <v>59</v>
          </cell>
          <cell r="G591">
            <v>6.8714386439926271E-3</v>
          </cell>
          <cell r="H591">
            <v>263</v>
          </cell>
          <cell r="I591">
            <v>7.5726317601934679E-3</v>
          </cell>
        </row>
        <row r="592">
          <cell r="B592">
            <v>384060.2730000001</v>
          </cell>
          <cell r="C592">
            <v>0.25783211554682678</v>
          </cell>
          <cell r="D592">
            <v>217617.44</v>
          </cell>
          <cell r="E592">
            <v>0.25710410923077365</v>
          </cell>
          <cell r="F592">
            <v>183245.867</v>
          </cell>
          <cell r="G592">
            <v>0.26528904553567434</v>
          </cell>
          <cell r="H592">
            <v>784923.58000000007</v>
          </cell>
          <cell r="I592">
            <v>0.25933030042117622</v>
          </cell>
        </row>
        <row r="593">
          <cell r="B593">
            <v>231137.19499999998</v>
          </cell>
          <cell r="C593">
            <v>0.28639406043874693</v>
          </cell>
          <cell r="D593">
            <v>103410.79800000001</v>
          </cell>
          <cell r="E593">
            <v>0.23207718544401473</v>
          </cell>
          <cell r="F593">
            <v>81531.689000000013</v>
          </cell>
          <cell r="G593">
            <v>0.22414010511158675</v>
          </cell>
          <cell r="H593">
            <v>416079.68200000003</v>
          </cell>
          <cell r="I593">
            <v>0.25741114285124389</v>
          </cell>
        </row>
        <row r="594">
          <cell r="B594">
            <v>7421.3980000000001</v>
          </cell>
          <cell r="C594">
            <v>8.5185599894674419E-2</v>
          </cell>
          <cell r="D594">
            <v>2622.3620000000001</v>
          </cell>
          <cell r="E594">
            <v>5.4872510587237716E-2</v>
          </cell>
          <cell r="F594">
            <v>2103.2950000000001</v>
          </cell>
          <cell r="G594">
            <v>4.9634661779317538E-2</v>
          </cell>
          <cell r="H594">
            <v>12147.055</v>
          </cell>
          <cell r="I594">
            <v>6.8516738458500176E-2</v>
          </cell>
        </row>
        <row r="598">
          <cell r="L598">
            <v>0.1061252329095692</v>
          </cell>
        </row>
        <row r="599">
          <cell r="L599">
            <v>0.15314908787235787</v>
          </cell>
        </row>
        <row r="600">
          <cell r="L600">
            <v>0.25138494497599451</v>
          </cell>
        </row>
        <row r="602">
          <cell r="B602">
            <v>6360.1160000000064</v>
          </cell>
          <cell r="C602">
            <v>0.10613021203620315</v>
          </cell>
          <cell r="D602">
            <v>6360.1160000000064</v>
          </cell>
          <cell r="E602">
            <v>0.1061582929984384</v>
          </cell>
          <cell r="F602">
            <v>6335.1860000000061</v>
          </cell>
          <cell r="G602">
            <v>0.1061252329095692</v>
          </cell>
          <cell r="H602">
            <v>6335.1860000000061</v>
          </cell>
          <cell r="I602">
            <v>0.1061252329095692</v>
          </cell>
        </row>
        <row r="603">
          <cell r="B603">
            <v>1675000.1540000008</v>
          </cell>
          <cell r="C603">
            <v>0.1516533941739365</v>
          </cell>
          <cell r="D603">
            <v>1337729.5079999997</v>
          </cell>
          <cell r="E603">
            <v>0.14762598777976008</v>
          </cell>
          <cell r="F603">
            <v>1334229.1909999996</v>
          </cell>
          <cell r="G603">
            <v>0.1611913243316819</v>
          </cell>
          <cell r="H603">
            <v>4346958.8530000001</v>
          </cell>
          <cell r="I603">
            <v>0.15314908787235787</v>
          </cell>
        </row>
        <row r="604">
          <cell r="B604">
            <v>1307882.077</v>
          </cell>
          <cell r="C604">
            <v>0.24127350569401906</v>
          </cell>
          <cell r="D604">
            <v>957145.33000000007</v>
          </cell>
          <cell r="E604">
            <v>0.25881505649312642</v>
          </cell>
          <cell r="F604">
            <v>809427.522</v>
          </cell>
          <cell r="G604">
            <v>0.26017066886845386</v>
          </cell>
          <cell r="H604">
            <v>3074454.929</v>
          </cell>
          <cell r="I604">
            <v>0.25138494497599451</v>
          </cell>
        </row>
        <row r="605">
          <cell r="B605">
            <v>40228.133000000002</v>
          </cell>
          <cell r="C605">
            <v>9.6007738043452126E-2</v>
          </cell>
          <cell r="D605">
            <v>26919.467999999997</v>
          </cell>
          <cell r="E605">
            <v>8.2385054556296036E-2</v>
          </cell>
          <cell r="F605">
            <v>24224.798999999999</v>
          </cell>
          <cell r="G605">
            <v>8.5368925108778082E-2</v>
          </cell>
          <cell r="H605">
            <v>91372.4</v>
          </cell>
          <cell r="I605">
            <v>8.8751814263760789E-2</v>
          </cell>
        </row>
        <row r="606">
          <cell r="B606">
            <v>2448.4409999999998</v>
          </cell>
          <cell r="C606">
            <v>6.1170640143377336E-2</v>
          </cell>
          <cell r="D606">
            <v>1733.171</v>
          </cell>
          <cell r="E606">
            <v>5.532290626571764E-2</v>
          </cell>
          <cell r="F606">
            <v>1529.298</v>
          </cell>
          <cell r="G606">
            <v>5.3310598417391622E-2</v>
          </cell>
          <cell r="H606">
            <v>5710.91</v>
          </cell>
          <cell r="I606">
            <v>5.7085555062814333E-2</v>
          </cell>
        </row>
        <row r="607">
          <cell r="B607">
            <v>0</v>
          </cell>
          <cell r="C607">
            <v>0</v>
          </cell>
          <cell r="D607">
            <v>0</v>
          </cell>
          <cell r="E607">
            <v>0</v>
          </cell>
          <cell r="F607">
            <v>0</v>
          </cell>
          <cell r="G607">
            <v>0</v>
          </cell>
          <cell r="H607">
            <v>0</v>
          </cell>
          <cell r="I607">
            <v>0</v>
          </cell>
        </row>
        <row r="608">
          <cell r="B608">
            <v>0</v>
          </cell>
          <cell r="C608">
            <v>0</v>
          </cell>
          <cell r="D608">
            <v>0</v>
          </cell>
          <cell r="E608">
            <v>0</v>
          </cell>
          <cell r="F608">
            <v>0</v>
          </cell>
          <cell r="G608">
            <v>0</v>
          </cell>
          <cell r="H608">
            <v>0</v>
          </cell>
          <cell r="I608">
            <v>0</v>
          </cell>
        </row>
        <row r="609">
          <cell r="B609">
            <v>0</v>
          </cell>
          <cell r="C609">
            <v>0</v>
          </cell>
          <cell r="D609">
            <v>0</v>
          </cell>
          <cell r="E609">
            <v>0</v>
          </cell>
          <cell r="F609">
            <v>0</v>
          </cell>
          <cell r="G609">
            <v>0</v>
          </cell>
          <cell r="H609">
            <v>0</v>
          </cell>
          <cell r="I609">
            <v>0</v>
          </cell>
        </row>
        <row r="610">
          <cell r="B610">
            <v>0</v>
          </cell>
          <cell r="C610">
            <v>0</v>
          </cell>
          <cell r="D610">
            <v>0</v>
          </cell>
          <cell r="E610">
            <v>0</v>
          </cell>
          <cell r="F610">
            <v>0</v>
          </cell>
          <cell r="G610">
            <v>0</v>
          </cell>
          <cell r="H610">
            <v>0</v>
          </cell>
          <cell r="I610">
            <v>0</v>
          </cell>
        </row>
        <row r="611">
          <cell r="B611">
            <v>808548.60199999996</v>
          </cell>
          <cell r="C611">
            <v>0.31628879518403508</v>
          </cell>
          <cell r="D611">
            <v>445259.34400000004</v>
          </cell>
          <cell r="E611">
            <v>0.28250862091306916</v>
          </cell>
          <cell r="F611">
            <v>343032.76900000003</v>
          </cell>
          <cell r="G611">
            <v>0.28893034589937389</v>
          </cell>
          <cell r="H611">
            <v>1596840.7150000001</v>
          </cell>
          <cell r="I611">
            <v>0.30017474486253565</v>
          </cell>
        </row>
        <row r="612">
          <cell r="B612">
            <v>0</v>
          </cell>
          <cell r="C612">
            <v>0</v>
          </cell>
          <cell r="D612">
            <v>0</v>
          </cell>
          <cell r="E612">
            <v>0</v>
          </cell>
          <cell r="F612">
            <v>0</v>
          </cell>
          <cell r="G612">
            <v>0</v>
          </cell>
          <cell r="H612">
            <v>0</v>
          </cell>
          <cell r="I612">
            <v>0</v>
          </cell>
        </row>
        <row r="613">
          <cell r="B613">
            <v>0</v>
          </cell>
          <cell r="C613">
            <v>0</v>
          </cell>
          <cell r="D613">
            <v>0</v>
          </cell>
          <cell r="E613">
            <v>0</v>
          </cell>
          <cell r="F613">
            <v>0</v>
          </cell>
          <cell r="G613">
            <v>0</v>
          </cell>
          <cell r="H613">
            <v>0</v>
          </cell>
          <cell r="I613">
            <v>0</v>
          </cell>
        </row>
        <row r="614">
          <cell r="B614">
            <v>9603</v>
          </cell>
          <cell r="C614">
            <v>0.32481597059547873</v>
          </cell>
          <cell r="D614">
            <v>19733.63</v>
          </cell>
          <cell r="E614">
            <v>0.55286148584968575</v>
          </cell>
          <cell r="F614">
            <v>27531.23</v>
          </cell>
          <cell r="G614">
            <v>0.63583499708113278</v>
          </cell>
          <cell r="H614">
            <v>56867.86</v>
          </cell>
          <cell r="I614">
            <v>0.52385066597217689</v>
          </cell>
        </row>
        <row r="615">
          <cell r="B615">
            <v>1563.8510000000001</v>
          </cell>
          <cell r="C615">
            <v>0.25148315223963552</v>
          </cell>
          <cell r="D615">
            <v>1520.6130000000001</v>
          </cell>
          <cell r="E615">
            <v>0.53455883102552082</v>
          </cell>
          <cell r="F615">
            <v>1556.067</v>
          </cell>
          <cell r="G615">
            <v>9.1242942756079651E-2</v>
          </cell>
          <cell r="H615">
            <v>4640.5309999999999</v>
          </cell>
          <cell r="I615">
            <v>0.17768080561979901</v>
          </cell>
        </row>
        <row r="616">
          <cell r="B616">
            <v>8904.1421214926722</v>
          </cell>
          <cell r="C616">
            <v>4.5578519653146125E-2</v>
          </cell>
          <cell r="D616">
            <v>8387.310435369116</v>
          </cell>
          <cell r="E616">
            <v>3.5786131254400076E-2</v>
          </cell>
          <cell r="F616">
            <v>9250.6791599552835</v>
          </cell>
          <cell r="G616">
            <v>3.9694867289830092E-2</v>
          </cell>
          <cell r="H616">
            <v>26542.131716817072</v>
          </cell>
          <cell r="I616">
            <v>4.0046897590535896E-2</v>
          </cell>
        </row>
        <row r="617">
          <cell r="B617">
            <v>26465.14</v>
          </cell>
          <cell r="C617">
            <v>0.10483276780318757</v>
          </cell>
          <cell r="D617">
            <v>43150.909999999996</v>
          </cell>
          <cell r="E617">
            <v>0.15653407535474179</v>
          </cell>
          <cell r="F617">
            <v>83386.12</v>
          </cell>
          <cell r="G617">
            <v>0.32252332517039439</v>
          </cell>
          <cell r="H617">
            <v>153002.16999999998</v>
          </cell>
          <cell r="I617">
            <v>0.19449628226519167</v>
          </cell>
        </row>
        <row r="618">
          <cell r="B618">
            <v>0</v>
          </cell>
          <cell r="C618">
            <v>0</v>
          </cell>
          <cell r="D618">
            <v>0</v>
          </cell>
          <cell r="E618">
            <v>0</v>
          </cell>
          <cell r="F618">
            <v>0</v>
          </cell>
          <cell r="G618">
            <v>0</v>
          </cell>
          <cell r="H618">
            <v>0</v>
          </cell>
          <cell r="I618">
            <v>0</v>
          </cell>
        </row>
        <row r="619">
          <cell r="B619">
            <v>275.142</v>
          </cell>
          <cell r="C619">
            <v>8.3408362117103105E-2</v>
          </cell>
          <cell r="D619">
            <v>94.069000000000017</v>
          </cell>
          <cell r="E619">
            <v>4.8308367496704363E-2</v>
          </cell>
          <cell r="F619">
            <v>369.53800000000001</v>
          </cell>
          <cell r="G619">
            <v>9.5108135451971984E-2</v>
          </cell>
          <cell r="H619">
            <v>738.74900000000002</v>
          </cell>
          <cell r="I619">
            <v>8.0901644712129919E-2</v>
          </cell>
        </row>
        <row r="620">
          <cell r="B620">
            <v>409845.62587850739</v>
          </cell>
          <cell r="C620">
            <v>0.30171598701520058</v>
          </cell>
          <cell r="D620">
            <v>410346.81456463091</v>
          </cell>
          <cell r="E620">
            <v>0.43367827853166185</v>
          </cell>
          <cell r="F620">
            <v>318547.0218400447</v>
          </cell>
          <cell r="G620">
            <v>0.39494560748227159</v>
          </cell>
          <cell r="H620">
            <v>1138739.4622831831</v>
          </cell>
          <cell r="I620">
            <v>0.36601971673923195</v>
          </cell>
        </row>
        <row r="621">
          <cell r="B621">
            <v>576280.33200000017</v>
          </cell>
          <cell r="C621">
            <v>0.14319438760302652</v>
          </cell>
          <cell r="D621">
            <v>517531.74999999988</v>
          </cell>
          <cell r="E621">
            <v>0.18748564670325424</v>
          </cell>
          <cell r="F621">
            <v>452508.60000000009</v>
          </cell>
          <cell r="G621">
            <v>0.19149228045091388</v>
          </cell>
          <cell r="H621">
            <v>1546320.682</v>
          </cell>
          <cell r="I621">
            <v>0.16903546497265015</v>
          </cell>
        </row>
        <row r="622">
          <cell r="B622">
            <v>465974.87200000003</v>
          </cell>
          <cell r="C622">
            <v>0.31404347685202233</v>
          </cell>
          <cell r="D622">
            <v>446149.35599999997</v>
          </cell>
          <cell r="E622">
            <v>0.34154915110746942</v>
          </cell>
          <cell r="F622">
            <v>407730.72500000003</v>
          </cell>
          <cell r="G622">
            <v>0.34847782017018208</v>
          </cell>
          <cell r="H622">
            <v>1319854.953</v>
          </cell>
          <cell r="I622">
            <v>0.33329024654204042</v>
          </cell>
        </row>
        <row r="623">
          <cell r="B623">
            <v>5328.96</v>
          </cell>
          <cell r="C623">
            <v>5.6604354389298582E-2</v>
          </cell>
          <cell r="D623">
            <v>8151.85</v>
          </cell>
          <cell r="E623">
            <v>0.1089710605929279</v>
          </cell>
          <cell r="F623">
            <v>1684.98</v>
          </cell>
          <cell r="G623">
            <v>2.3631222334224485E-2</v>
          </cell>
          <cell r="H623">
            <v>15165.79</v>
          </cell>
          <cell r="I623">
            <v>6.312382911968864E-2</v>
          </cell>
        </row>
        <row r="624">
          <cell r="B624">
            <v>1277.9000000000001</v>
          </cell>
          <cell r="C624">
            <v>4.2640650497655003E-2</v>
          </cell>
          <cell r="D624">
            <v>502</v>
          </cell>
          <cell r="E624">
            <v>4.2951048467605842E-2</v>
          </cell>
          <cell r="F624">
            <v>393.90000000000003</v>
          </cell>
          <cell r="G624">
            <v>4.6014194193216632E-2</v>
          </cell>
          <cell r="H624">
            <v>2173.8000000000002</v>
          </cell>
          <cell r="I624">
            <v>4.3287973492578173E-2</v>
          </cell>
        </row>
        <row r="625">
          <cell r="B625">
            <v>6408.75</v>
          </cell>
          <cell r="C625">
            <v>0.3617586797669548</v>
          </cell>
          <cell r="D625">
            <v>9783.2199999999993</v>
          </cell>
          <cell r="E625">
            <v>0.58301807780228976</v>
          </cell>
          <cell r="F625">
            <v>2022.98</v>
          </cell>
          <cell r="G625">
            <v>0.26231709587855961</v>
          </cell>
          <cell r="H625">
            <v>18214.95</v>
          </cell>
          <cell r="I625">
            <v>0.43155405898141203</v>
          </cell>
        </row>
        <row r="626">
          <cell r="B626">
            <v>920.56799999999998</v>
          </cell>
          <cell r="C626">
            <v>6.1017999344726362E-2</v>
          </cell>
          <cell r="D626">
            <v>633.44000000000005</v>
          </cell>
          <cell r="E626">
            <v>5.7287367540371989E-2</v>
          </cell>
          <cell r="F626">
            <v>616.19000000000005</v>
          </cell>
          <cell r="G626">
            <v>7.1764606407488427E-2</v>
          </cell>
          <cell r="H626">
            <v>2170.1980000000003</v>
          </cell>
          <cell r="I626">
            <v>6.2487111409537437E-2</v>
          </cell>
        </row>
        <row r="627">
          <cell r="B627">
            <v>56488.100999999995</v>
          </cell>
          <cell r="C627">
            <v>3.7922293993820126E-2</v>
          </cell>
          <cell r="D627">
            <v>32076.567000000003</v>
          </cell>
          <cell r="E627">
            <v>3.7896857833251925E-2</v>
          </cell>
          <cell r="F627">
            <v>24324.220999999998</v>
          </cell>
          <cell r="G627">
            <v>3.5214706220298028E-2</v>
          </cell>
          <cell r="H627">
            <v>112888.889</v>
          </cell>
          <cell r="I627">
            <v>3.7297273574814528E-2</v>
          </cell>
        </row>
        <row r="628">
          <cell r="B628">
            <v>38365.572000000007</v>
          </cell>
          <cell r="C628">
            <v>4.7537446087528662E-2</v>
          </cell>
          <cell r="D628">
            <v>19781.532999999996</v>
          </cell>
          <cell r="E628">
            <v>4.4394227597082225E-2</v>
          </cell>
          <cell r="F628">
            <v>15466.008000000002</v>
          </cell>
          <cell r="G628">
            <v>4.2517856569568198E-2</v>
          </cell>
          <cell r="H628">
            <v>73613.113000000012</v>
          </cell>
          <cell r="I628">
            <v>4.5541362306097316E-2</v>
          </cell>
        </row>
        <row r="629">
          <cell r="B629">
            <v>1515.6090000000002</v>
          </cell>
          <cell r="C629">
            <v>1.7396730625519288E-2</v>
          </cell>
          <cell r="D629">
            <v>453.78399999999999</v>
          </cell>
          <cell r="E629">
            <v>9.4953585143161302E-3</v>
          </cell>
          <cell r="F629">
            <v>269.596</v>
          </cell>
          <cell r="G629">
            <v>6.3620682201293169E-3</v>
          </cell>
          <cell r="H629">
            <v>2238.989</v>
          </cell>
          <cell r="I629">
            <v>1.2629252417516744E-2</v>
          </cell>
        </row>
        <row r="633">
          <cell r="L633">
            <v>0.24612548318019725</v>
          </cell>
        </row>
        <row r="634">
          <cell r="L634">
            <v>0.19268825932403141</v>
          </cell>
        </row>
        <row r="635">
          <cell r="L635">
            <v>0.16266841266363305</v>
          </cell>
        </row>
        <row r="637">
          <cell r="B637">
            <v>14707.329</v>
          </cell>
          <cell r="C637">
            <v>0.24541878564104777</v>
          </cell>
          <cell r="D637">
            <v>14704.029</v>
          </cell>
          <cell r="E637">
            <v>0.2454286397983203</v>
          </cell>
          <cell r="F637">
            <v>14692.554</v>
          </cell>
          <cell r="G637">
            <v>0.24612548318019725</v>
          </cell>
          <cell r="H637">
            <v>14692.554</v>
          </cell>
          <cell r="I637">
            <v>0.24612548318019725</v>
          </cell>
        </row>
        <row r="638">
          <cell r="B638">
            <v>2123288.5290000001</v>
          </cell>
          <cell r="C638">
            <v>0.19224112395719495</v>
          </cell>
          <cell r="D638">
            <v>1805163.8580000002</v>
          </cell>
          <cell r="E638">
            <v>0.19921000175887024</v>
          </cell>
          <cell r="F638">
            <v>1540779.8910000001</v>
          </cell>
          <cell r="G638">
            <v>0.18614519365130164</v>
          </cell>
          <cell r="H638">
            <v>5469232.2779999999</v>
          </cell>
          <cell r="I638">
            <v>0.19268825932403141</v>
          </cell>
        </row>
        <row r="639">
          <cell r="B639">
            <v>853480.17900000012</v>
          </cell>
          <cell r="C639">
            <v>0.15744703475104577</v>
          </cell>
          <cell r="D639">
            <v>625921.76699999988</v>
          </cell>
          <cell r="E639">
            <v>0.16925118099503494</v>
          </cell>
          <cell r="F639">
            <v>510043.77499999991</v>
          </cell>
          <cell r="G639">
            <v>0.16394108982859759</v>
          </cell>
          <cell r="H639">
            <v>1989445.7209999999</v>
          </cell>
          <cell r="I639">
            <v>0.16266841266363305</v>
          </cell>
        </row>
        <row r="640">
          <cell r="B640">
            <v>78727.45</v>
          </cell>
          <cell r="C640">
            <v>0.18788951494291256</v>
          </cell>
          <cell r="D640">
            <v>73034.440000000017</v>
          </cell>
          <cell r="E640">
            <v>0.22351653917858005</v>
          </cell>
          <cell r="F640">
            <v>67660.710000000006</v>
          </cell>
          <cell r="G640">
            <v>0.23843839054337473</v>
          </cell>
          <cell r="H640">
            <v>219422.60000000003</v>
          </cell>
          <cell r="I640">
            <v>0.21312949906614559</v>
          </cell>
        </row>
        <row r="641">
          <cell r="B641">
            <v>1746.2</v>
          </cell>
          <cell r="C641">
            <v>4.3626197984090898E-2</v>
          </cell>
          <cell r="D641">
            <v>1691.05</v>
          </cell>
          <cell r="E641">
            <v>5.3978401808385791E-2</v>
          </cell>
          <cell r="F641">
            <v>1258.01</v>
          </cell>
          <cell r="G641">
            <v>4.3853628210501053E-2</v>
          </cell>
          <cell r="H641">
            <v>4695.26</v>
          </cell>
          <cell r="I641">
            <v>4.6933242384178647E-2</v>
          </cell>
        </row>
        <row r="642">
          <cell r="B642">
            <v>0</v>
          </cell>
          <cell r="C642">
            <v>0</v>
          </cell>
          <cell r="D642">
            <v>0</v>
          </cell>
          <cell r="E642">
            <v>0</v>
          </cell>
          <cell r="F642">
            <v>0</v>
          </cell>
          <cell r="G642">
            <v>0</v>
          </cell>
          <cell r="H642">
            <v>0</v>
          </cell>
          <cell r="I642">
            <v>0</v>
          </cell>
        </row>
        <row r="643">
          <cell r="B643">
            <v>0</v>
          </cell>
          <cell r="C643">
            <v>0</v>
          </cell>
          <cell r="D643">
            <v>0</v>
          </cell>
          <cell r="E643">
            <v>0</v>
          </cell>
          <cell r="F643">
            <v>0</v>
          </cell>
          <cell r="G643">
            <v>0</v>
          </cell>
          <cell r="H643">
            <v>0</v>
          </cell>
          <cell r="I643">
            <v>0</v>
          </cell>
        </row>
        <row r="644">
          <cell r="B644">
            <v>318.66999999999996</v>
          </cell>
          <cell r="C644">
            <v>0.81570123121816374</v>
          </cell>
          <cell r="D644">
            <v>218.54999999999998</v>
          </cell>
          <cell r="E644">
            <v>0.31117407523421703</v>
          </cell>
          <cell r="F644">
            <v>192.17999999999998</v>
          </cell>
          <cell r="G644">
            <v>0.24157176257636323</v>
          </cell>
          <cell r="H644">
            <v>729.39999999999986</v>
          </cell>
          <cell r="I644">
            <v>0.3862222339890391</v>
          </cell>
        </row>
        <row r="645">
          <cell r="B645">
            <v>11.25</v>
          </cell>
          <cell r="C645">
            <v>2.5555984643692783E-2</v>
          </cell>
          <cell r="D645">
            <v>12.51</v>
          </cell>
          <cell r="E645">
            <v>0.16471362738643847</v>
          </cell>
          <cell r="F645">
            <v>11.01</v>
          </cell>
          <cell r="G645">
            <v>0.16330465737169983</v>
          </cell>
          <cell r="H645">
            <v>34.769999999999996</v>
          </cell>
          <cell r="I645">
            <v>5.9580520237156855E-2</v>
          </cell>
        </row>
        <row r="646">
          <cell r="B646">
            <v>706467.50000000012</v>
          </cell>
          <cell r="C646">
            <v>0.27635661462893396</v>
          </cell>
          <cell r="D646">
            <v>483550.06999999995</v>
          </cell>
          <cell r="E646">
            <v>0.30680336136442321</v>
          </cell>
          <cell r="F646">
            <v>365011.83999999997</v>
          </cell>
          <cell r="G646">
            <v>0.30744292300706377</v>
          </cell>
          <cell r="H646">
            <v>1555029.4100000001</v>
          </cell>
          <cell r="I646">
            <v>0.29231503932468894</v>
          </cell>
        </row>
        <row r="647">
          <cell r="B647">
            <v>0</v>
          </cell>
          <cell r="C647">
            <v>0</v>
          </cell>
          <cell r="D647">
            <v>0</v>
          </cell>
          <cell r="E647">
            <v>0</v>
          </cell>
          <cell r="F647">
            <v>0</v>
          </cell>
          <cell r="G647">
            <v>0</v>
          </cell>
          <cell r="H647">
            <v>0</v>
          </cell>
          <cell r="I647">
            <v>0</v>
          </cell>
        </row>
        <row r="648">
          <cell r="B648">
            <v>0</v>
          </cell>
          <cell r="C648">
            <v>0</v>
          </cell>
          <cell r="D648">
            <v>0</v>
          </cell>
          <cell r="E648">
            <v>0</v>
          </cell>
          <cell r="F648">
            <v>0</v>
          </cell>
          <cell r="G648">
            <v>0</v>
          </cell>
          <cell r="H648">
            <v>0</v>
          </cell>
          <cell r="I648">
            <v>0</v>
          </cell>
        </row>
        <row r="649">
          <cell r="B649">
            <v>309</v>
          </cell>
          <cell r="C649">
            <v>1.0451747882328744E-2</v>
          </cell>
          <cell r="D649">
            <v>101</v>
          </cell>
          <cell r="E649">
            <v>2.8296370242483649E-3</v>
          </cell>
          <cell r="F649">
            <v>94</v>
          </cell>
          <cell r="G649">
            <v>2.1709342345266262E-3</v>
          </cell>
          <cell r="H649">
            <v>504</v>
          </cell>
          <cell r="I649">
            <v>4.6427056627412599E-3</v>
          </cell>
        </row>
        <row r="650">
          <cell r="B650">
            <v>0</v>
          </cell>
          <cell r="C650">
            <v>0</v>
          </cell>
          <cell r="D650">
            <v>0</v>
          </cell>
          <cell r="E650">
            <v>0</v>
          </cell>
          <cell r="F650">
            <v>0</v>
          </cell>
          <cell r="G650">
            <v>0</v>
          </cell>
          <cell r="H650">
            <v>0</v>
          </cell>
          <cell r="I650">
            <v>0</v>
          </cell>
        </row>
        <row r="651">
          <cell r="B651">
            <v>1923.15</v>
          </cell>
          <cell r="C651">
            <v>9.8442195637656535E-3</v>
          </cell>
          <cell r="D651">
            <v>2826.44</v>
          </cell>
          <cell r="E651">
            <v>1.2059569465337807E-2</v>
          </cell>
          <cell r="F651">
            <v>1828.06</v>
          </cell>
          <cell r="G651">
            <v>7.8442455784184344E-3</v>
          </cell>
          <cell r="H651">
            <v>6577.65</v>
          </cell>
          <cell r="I651">
            <v>9.9243903521693856E-3</v>
          </cell>
        </row>
        <row r="652">
          <cell r="B652">
            <v>7569</v>
          </cell>
          <cell r="C652">
            <v>2.9982052598336025E-2</v>
          </cell>
          <cell r="D652">
            <v>25684</v>
          </cell>
          <cell r="E652">
            <v>9.3171179736677365E-2</v>
          </cell>
          <cell r="F652">
            <v>13265</v>
          </cell>
          <cell r="G652">
            <v>5.1306763144577085E-2</v>
          </cell>
          <cell r="H652">
            <v>46518</v>
          </cell>
          <cell r="I652">
            <v>5.913365842074126E-2</v>
          </cell>
        </row>
        <row r="653">
          <cell r="B653">
            <v>0</v>
          </cell>
          <cell r="C653">
            <v>0</v>
          </cell>
          <cell r="D653">
            <v>0</v>
          </cell>
          <cell r="E653">
            <v>0</v>
          </cell>
          <cell r="F653">
            <v>0</v>
          </cell>
          <cell r="G653">
            <v>0</v>
          </cell>
          <cell r="H653">
            <v>0</v>
          </cell>
          <cell r="I653">
            <v>0</v>
          </cell>
        </row>
        <row r="654">
          <cell r="B654">
            <v>235.18899999999999</v>
          </cell>
          <cell r="C654">
            <v>7.1296745963754571E-2</v>
          </cell>
          <cell r="D654">
            <v>70.141000000000005</v>
          </cell>
          <cell r="E654">
            <v>3.6020338311094413E-2</v>
          </cell>
          <cell r="F654">
            <v>272.99700000000001</v>
          </cell>
          <cell r="G654">
            <v>7.0261341604874183E-2</v>
          </cell>
          <cell r="H654">
            <v>578.327</v>
          </cell>
          <cell r="I654">
            <v>6.3333561847707359E-2</v>
          </cell>
        </row>
        <row r="655">
          <cell r="B655">
            <v>56172.76999999999</v>
          </cell>
          <cell r="C655">
            <v>4.1352698854841254E-2</v>
          </cell>
          <cell r="D655">
            <v>38733.565999999999</v>
          </cell>
          <cell r="E655">
            <v>4.0935875771558564E-2</v>
          </cell>
          <cell r="F655">
            <v>60449.967999999986</v>
          </cell>
          <cell r="G655">
            <v>7.494795963288646E-2</v>
          </cell>
          <cell r="H655">
            <v>155356.30399999997</v>
          </cell>
          <cell r="I655">
            <v>4.9935452548313573E-2</v>
          </cell>
        </row>
        <row r="656">
          <cell r="B656">
            <v>357369.39900000003</v>
          </cell>
          <cell r="C656">
            <v>8.879930373515961E-2</v>
          </cell>
          <cell r="D656">
            <v>304553.49699999992</v>
          </cell>
          <cell r="E656">
            <v>0.11033025382651905</v>
          </cell>
          <cell r="F656">
            <v>251075.60500000001</v>
          </cell>
          <cell r="G656">
            <v>0.10625000313152692</v>
          </cell>
          <cell r="H656">
            <v>912998.50099999993</v>
          </cell>
          <cell r="I656">
            <v>9.9804088461301177E-2</v>
          </cell>
        </row>
        <row r="657">
          <cell r="B657">
            <v>245034.94699999999</v>
          </cell>
          <cell r="C657">
            <v>0.16514115101496504</v>
          </cell>
          <cell r="D657">
            <v>241294.149</v>
          </cell>
          <cell r="E657">
            <v>0.18472247163380248</v>
          </cell>
          <cell r="F657">
            <v>190132.87899999999</v>
          </cell>
          <cell r="G657">
            <v>0.16250208079511541</v>
          </cell>
          <cell r="H657">
            <v>676461.97499999998</v>
          </cell>
          <cell r="I657">
            <v>0.1708204207679066</v>
          </cell>
        </row>
        <row r="658">
          <cell r="B658">
            <v>20846.580000000002</v>
          </cell>
          <cell r="C658">
            <v>0.22143292539723777</v>
          </cell>
          <cell r="D658">
            <v>17326.25</v>
          </cell>
          <cell r="E658">
            <v>0.23161120955344086</v>
          </cell>
          <cell r="F658">
            <v>24704.340000000004</v>
          </cell>
          <cell r="G658">
            <v>0.34646924661436657</v>
          </cell>
          <cell r="H658">
            <v>62877.170000000006</v>
          </cell>
          <cell r="I658">
            <v>0.26171058247606044</v>
          </cell>
        </row>
        <row r="659">
          <cell r="B659">
            <v>3652.39</v>
          </cell>
          <cell r="C659">
            <v>0.12187204434707734</v>
          </cell>
          <cell r="D659">
            <v>2460.8200000000002</v>
          </cell>
          <cell r="E659">
            <v>0.21054740854592394</v>
          </cell>
          <cell r="F659">
            <v>2068.9</v>
          </cell>
          <cell r="G659">
            <v>0.24168257518747369</v>
          </cell>
          <cell r="H659">
            <v>8182.1100000000006</v>
          </cell>
          <cell r="I659">
            <v>0.16293447455762206</v>
          </cell>
        </row>
        <row r="660">
          <cell r="B660">
            <v>22.804000000000002</v>
          </cell>
          <cell r="C660">
            <v>1.2872315090158982E-3</v>
          </cell>
          <cell r="D660">
            <v>2.9489999999999998</v>
          </cell>
          <cell r="E660">
            <v>1.757417610397142E-4</v>
          </cell>
          <cell r="F660">
            <v>3.9750000000000001</v>
          </cell>
          <cell r="G660">
            <v>5.1543290399177176E-4</v>
          </cell>
          <cell r="H660">
            <v>29.728000000000002</v>
          </cell>
          <cell r="I660">
            <v>7.0432469292528474E-4</v>
          </cell>
        </row>
        <row r="661">
          <cell r="B661">
            <v>1997.4</v>
          </cell>
          <cell r="C661">
            <v>0.13239364380595073</v>
          </cell>
          <cell r="D661">
            <v>1769.6</v>
          </cell>
          <cell r="E661">
            <v>0.16003998105494169</v>
          </cell>
          <cell r="F661">
            <v>1273.2</v>
          </cell>
          <cell r="G661">
            <v>0.14828331663612565</v>
          </cell>
          <cell r="H661">
            <v>5040.2</v>
          </cell>
          <cell r="I661">
            <v>0.14512387299516014</v>
          </cell>
        </row>
        <row r="662">
          <cell r="B662">
            <v>59229.184000000008</v>
          </cell>
          <cell r="C662">
            <v>3.9762471899384047E-2</v>
          </cell>
          <cell r="D662">
            <v>29351.806</v>
          </cell>
          <cell r="E662">
            <v>3.4677689140835757E-2</v>
          </cell>
          <cell r="F662">
            <v>22916.985999999997</v>
          </cell>
          <cell r="G662">
            <v>3.3177421363039035E-2</v>
          </cell>
          <cell r="H662">
            <v>111497.976</v>
          </cell>
          <cell r="I662">
            <v>3.6837730894048425E-2</v>
          </cell>
        </row>
        <row r="663">
          <cell r="B663">
            <v>23985.214000000004</v>
          </cell>
          <cell r="C663">
            <v>2.9719244572264887E-2</v>
          </cell>
          <cell r="D663">
            <v>11439.991</v>
          </cell>
          <cell r="E663">
            <v>2.5673923459954919E-2</v>
          </cell>
          <cell r="F663">
            <v>9234.2249999999985</v>
          </cell>
          <cell r="G663">
            <v>2.5385959588351485E-2</v>
          </cell>
          <cell r="H663">
            <v>44659.43</v>
          </cell>
          <cell r="I663">
            <v>2.7628926411708624E-2</v>
          </cell>
        </row>
        <row r="664">
          <cell r="B664">
            <v>2600.88</v>
          </cell>
          <cell r="C664">
            <v>2.9853879694103566E-2</v>
          </cell>
          <cell r="D664">
            <v>907.93200000000002</v>
          </cell>
          <cell r="E664">
            <v>1.8998333671130036E-2</v>
          </cell>
          <cell r="F664">
            <v>741.1</v>
          </cell>
          <cell r="G664">
            <v>1.7488867631336658E-2</v>
          </cell>
          <cell r="H664">
            <v>4249.9120000000003</v>
          </cell>
          <cell r="I664">
            <v>2.3972074628429804E-2</v>
          </cell>
        </row>
        <row r="668">
          <cell r="L668">
            <v>0.10521090753105022</v>
          </cell>
        </row>
        <row r="669">
          <cell r="L669">
            <v>2.0917263494161707E-2</v>
          </cell>
        </row>
        <row r="670">
          <cell r="L670">
            <v>1.4185053867491911E-2</v>
          </cell>
        </row>
        <row r="672">
          <cell r="B672">
            <v>6295.6659999999974</v>
          </cell>
          <cell r="C672">
            <v>0.10505474546205039</v>
          </cell>
          <cell r="D672">
            <v>6295.6659999999974</v>
          </cell>
          <cell r="E672">
            <v>0.10508254186689453</v>
          </cell>
          <cell r="F672">
            <v>6280.6049999999977</v>
          </cell>
          <cell r="G672">
            <v>0.10521090753105022</v>
          </cell>
          <cell r="H672">
            <v>6280.6049999999977</v>
          </cell>
          <cell r="I672">
            <v>0.10521090753105022</v>
          </cell>
        </row>
        <row r="673">
          <cell r="B673">
            <v>239278.51099999994</v>
          </cell>
          <cell r="C673">
            <v>2.1664116423738295E-2</v>
          </cell>
          <cell r="D673">
            <v>182129.946</v>
          </cell>
          <cell r="E673">
            <v>2.009906563451867E-2</v>
          </cell>
          <cell r="F673">
            <v>172303.75499999995</v>
          </cell>
          <cell r="G673">
            <v>2.0816416432138798E-2</v>
          </cell>
          <cell r="H673">
            <v>593712.21199999982</v>
          </cell>
          <cell r="I673">
            <v>2.0917263494161707E-2</v>
          </cell>
        </row>
        <row r="674">
          <cell r="B674">
            <v>86800.364000000001</v>
          </cell>
          <cell r="C674">
            <v>1.6012627197885307E-2</v>
          </cell>
          <cell r="D674">
            <v>46879.385000000002</v>
          </cell>
          <cell r="E674">
            <v>1.2676330643683988E-2</v>
          </cell>
          <cell r="F674">
            <v>39804.421999999999</v>
          </cell>
          <cell r="G674">
            <v>1.2794157369487368E-2</v>
          </cell>
          <cell r="H674">
            <v>173484.171</v>
          </cell>
          <cell r="I674">
            <v>1.4185053867491911E-2</v>
          </cell>
        </row>
        <row r="675">
          <cell r="B675">
            <v>30253.600000000002</v>
          </cell>
          <cell r="C675">
            <v>7.2202697144095246E-2</v>
          </cell>
          <cell r="D675">
            <v>12054.39</v>
          </cell>
          <cell r="E675">
            <v>3.6891575189854031E-2</v>
          </cell>
          <cell r="F675">
            <v>10341.43</v>
          </cell>
          <cell r="G675">
            <v>3.6443512418314436E-2</v>
          </cell>
          <cell r="H675">
            <v>52649.420000000006</v>
          </cell>
          <cell r="I675">
            <v>5.1139420053919277E-2</v>
          </cell>
        </row>
        <row r="676">
          <cell r="B676">
            <v>6382.7110000000002</v>
          </cell>
          <cell r="C676">
            <v>0.15946249785891353</v>
          </cell>
          <cell r="D676">
            <v>5261.4930000000004</v>
          </cell>
          <cell r="E676">
            <v>0.16794712354218339</v>
          </cell>
          <cell r="F676">
            <v>4270.893</v>
          </cell>
          <cell r="G676">
            <v>0.14888129168196712</v>
          </cell>
          <cell r="H676">
            <v>15915.097000000002</v>
          </cell>
          <cell r="I676">
            <v>0.15908535524522913</v>
          </cell>
        </row>
        <row r="677">
          <cell r="B677">
            <v>0</v>
          </cell>
          <cell r="C677">
            <v>0</v>
          </cell>
          <cell r="D677">
            <v>0</v>
          </cell>
          <cell r="E677">
            <v>0</v>
          </cell>
          <cell r="F677">
            <v>0</v>
          </cell>
          <cell r="G677">
            <v>0</v>
          </cell>
          <cell r="H677">
            <v>0</v>
          </cell>
          <cell r="I677">
            <v>0</v>
          </cell>
        </row>
        <row r="678">
          <cell r="B678">
            <v>14</v>
          </cell>
          <cell r="C678">
            <v>1.8482067773742526E-2</v>
          </cell>
          <cell r="D678">
            <v>1</v>
          </cell>
          <cell r="E678">
            <v>1.0073678887382316E-3</v>
          </cell>
          <cell r="F678">
            <v>0</v>
          </cell>
          <cell r="G678">
            <v>0</v>
          </cell>
          <cell r="H678">
            <v>15</v>
          </cell>
          <cell r="I678">
            <v>6.3076068477061964E-3</v>
          </cell>
        </row>
        <row r="679">
          <cell r="B679">
            <v>0</v>
          </cell>
          <cell r="C679">
            <v>0</v>
          </cell>
          <cell r="D679">
            <v>0</v>
          </cell>
          <cell r="E679">
            <v>0</v>
          </cell>
          <cell r="F679">
            <v>0</v>
          </cell>
          <cell r="G679">
            <v>0</v>
          </cell>
          <cell r="H679">
            <v>0</v>
          </cell>
          <cell r="I679">
            <v>0</v>
          </cell>
        </row>
        <row r="680">
          <cell r="B680">
            <v>24</v>
          </cell>
          <cell r="C680">
            <v>5.4519433906544609E-2</v>
          </cell>
          <cell r="D680">
            <v>26.9</v>
          </cell>
          <cell r="E680">
            <v>0.35418038183015144</v>
          </cell>
          <cell r="F680">
            <v>21.7</v>
          </cell>
          <cell r="G680">
            <v>0.32186294867991694</v>
          </cell>
          <cell r="H680">
            <v>72.599999999999994</v>
          </cell>
          <cell r="I680">
            <v>0.12440453750985297</v>
          </cell>
        </row>
        <row r="681">
          <cell r="B681">
            <v>13735.888000000001</v>
          </cell>
          <cell r="C681">
            <v>5.3732174609620381E-3</v>
          </cell>
          <cell r="D681">
            <v>5917.9629999999997</v>
          </cell>
          <cell r="E681">
            <v>3.7548354420262747E-3</v>
          </cell>
          <cell r="F681">
            <v>515</v>
          </cell>
          <cell r="G681">
            <v>4.3377525876595638E-4</v>
          </cell>
          <cell r="H681">
            <v>20168.851000000002</v>
          </cell>
          <cell r="I681">
            <v>3.7913485335295308E-3</v>
          </cell>
        </row>
        <row r="682">
          <cell r="B682">
            <v>3790.79</v>
          </cell>
          <cell r="C682">
            <v>0.2090621408355007</v>
          </cell>
          <cell r="D682">
            <v>1851.73</v>
          </cell>
          <cell r="E682">
            <v>0.21372568256185043</v>
          </cell>
          <cell r="F682">
            <v>1315.37</v>
          </cell>
          <cell r="G682">
            <v>0.1729484745370492</v>
          </cell>
          <cell r="H682">
            <v>6957.89</v>
          </cell>
          <cell r="I682">
            <v>0.20225266169350187</v>
          </cell>
        </row>
        <row r="683">
          <cell r="B683">
            <v>0</v>
          </cell>
          <cell r="C683">
            <v>0</v>
          </cell>
          <cell r="D683">
            <v>0</v>
          </cell>
          <cell r="E683">
            <v>0</v>
          </cell>
          <cell r="F683">
            <v>0</v>
          </cell>
          <cell r="G683">
            <v>0</v>
          </cell>
          <cell r="H683">
            <v>0</v>
          </cell>
          <cell r="I683">
            <v>0</v>
          </cell>
        </row>
        <row r="684">
          <cell r="B684">
            <v>2420.0129999999999</v>
          </cell>
          <cell r="C684">
            <v>8.1855552582388441E-2</v>
          </cell>
          <cell r="D684">
            <v>1595.604</v>
          </cell>
          <cell r="E684">
            <v>4.4702773806324633E-2</v>
          </cell>
          <cell r="F684">
            <v>3245.3009999999999</v>
          </cell>
          <cell r="G684">
            <v>7.4950372789824402E-2</v>
          </cell>
          <cell r="H684">
            <v>7260.9179999999997</v>
          </cell>
          <cell r="I684">
            <v>6.6885526022420511E-2</v>
          </cell>
        </row>
        <row r="685">
          <cell r="B685">
            <v>0</v>
          </cell>
          <cell r="C685">
            <v>0</v>
          </cell>
          <cell r="D685">
            <v>0</v>
          </cell>
          <cell r="E685">
            <v>0</v>
          </cell>
          <cell r="F685">
            <v>0</v>
          </cell>
          <cell r="G685">
            <v>0</v>
          </cell>
          <cell r="H685">
            <v>0</v>
          </cell>
          <cell r="I685">
            <v>0</v>
          </cell>
        </row>
        <row r="686">
          <cell r="B686">
            <v>140</v>
          </cell>
          <cell r="C686">
            <v>7.1663195222795482E-4</v>
          </cell>
          <cell r="D686">
            <v>122</v>
          </cell>
          <cell r="E686">
            <v>5.2053731010430525E-4</v>
          </cell>
          <cell r="F686">
            <v>133</v>
          </cell>
          <cell r="G686">
            <v>5.70705918804444E-4</v>
          </cell>
          <cell r="H686">
            <v>395</v>
          </cell>
          <cell r="I686">
            <v>5.9597792359078201E-4</v>
          </cell>
        </row>
        <row r="687">
          <cell r="B687">
            <v>0</v>
          </cell>
          <cell r="C687">
            <v>0</v>
          </cell>
          <cell r="D687">
            <v>0</v>
          </cell>
          <cell r="E687">
            <v>0</v>
          </cell>
          <cell r="F687">
            <v>0</v>
          </cell>
          <cell r="G687">
            <v>0</v>
          </cell>
          <cell r="H687">
            <v>0</v>
          </cell>
          <cell r="I687">
            <v>0</v>
          </cell>
        </row>
        <row r="688">
          <cell r="B688">
            <v>0</v>
          </cell>
          <cell r="C688">
            <v>0</v>
          </cell>
          <cell r="D688">
            <v>0</v>
          </cell>
          <cell r="E688">
            <v>0</v>
          </cell>
          <cell r="F688">
            <v>0</v>
          </cell>
          <cell r="G688">
            <v>0</v>
          </cell>
          <cell r="H688">
            <v>0</v>
          </cell>
          <cell r="I688">
            <v>0</v>
          </cell>
        </row>
        <row r="689">
          <cell r="B689">
            <v>6</v>
          </cell>
          <cell r="C689">
            <v>1.8188796065399635E-3</v>
          </cell>
          <cell r="D689">
            <v>378</v>
          </cell>
          <cell r="E689">
            <v>0.19411881612172177</v>
          </cell>
          <cell r="F689">
            <v>1308</v>
          </cell>
          <cell r="G689">
            <v>0.33664045692507766</v>
          </cell>
          <cell r="H689">
            <v>1692</v>
          </cell>
          <cell r="I689">
            <v>0.18529376398874831</v>
          </cell>
        </row>
        <row r="690">
          <cell r="B690">
            <v>30033.361999999994</v>
          </cell>
          <cell r="C690">
            <v>2.2109655165384094E-2</v>
          </cell>
          <cell r="D690">
            <v>19670.305</v>
          </cell>
          <cell r="E690">
            <v>2.0788717513607377E-2</v>
          </cell>
          <cell r="F690">
            <v>18653.727999999999</v>
          </cell>
          <cell r="G690">
            <v>2.3127536695252578E-2</v>
          </cell>
          <cell r="H690">
            <v>68357.39499999999</v>
          </cell>
          <cell r="I690">
            <v>2.1971798803535048E-2</v>
          </cell>
        </row>
        <row r="691">
          <cell r="B691">
            <v>62697.794000000016</v>
          </cell>
          <cell r="C691">
            <v>1.5579175129458885E-2</v>
          </cell>
          <cell r="D691">
            <v>30220.573999999997</v>
          </cell>
          <cell r="E691">
            <v>1.0947973453094525E-2</v>
          </cell>
          <cell r="F691">
            <v>24483.206999999999</v>
          </cell>
          <cell r="G691">
            <v>1.0360786825226695E-2</v>
          </cell>
          <cell r="H691">
            <v>117401.57500000001</v>
          </cell>
          <cell r="I691">
            <v>1.2833709106819318E-2</v>
          </cell>
        </row>
        <row r="692">
          <cell r="B692">
            <v>3871.5499999999997</v>
          </cell>
          <cell r="C692">
            <v>2.6092287285535147E-3</v>
          </cell>
          <cell r="D692">
            <v>2183.1799999999998</v>
          </cell>
          <cell r="E692">
            <v>1.6713310591774228E-3</v>
          </cell>
          <cell r="F692">
            <v>1914.566</v>
          </cell>
          <cell r="G692">
            <v>1.6363343386789034E-3</v>
          </cell>
          <cell r="H692">
            <v>7969.2959999999994</v>
          </cell>
          <cell r="I692">
            <v>2.0124094867919147E-3</v>
          </cell>
        </row>
        <row r="693">
          <cell r="B693">
            <v>3790.79</v>
          </cell>
          <cell r="C693">
            <v>4.0265871872824939E-2</v>
          </cell>
          <cell r="D693">
            <v>1851.73</v>
          </cell>
          <cell r="E693">
            <v>2.4753274659340196E-2</v>
          </cell>
          <cell r="F693">
            <v>1315.37</v>
          </cell>
          <cell r="G693">
            <v>1.8447578559845731E-2</v>
          </cell>
          <cell r="H693">
            <v>6957.89</v>
          </cell>
          <cell r="I693">
            <v>2.8960486687049626E-2</v>
          </cell>
        </row>
        <row r="694">
          <cell r="B694">
            <v>121.03</v>
          </cell>
          <cell r="C694">
            <v>4.0384990450983522E-3</v>
          </cell>
          <cell r="D694">
            <v>18</v>
          </cell>
          <cell r="E694">
            <v>1.5400774350934365E-3</v>
          </cell>
          <cell r="F694">
            <v>16.45</v>
          </cell>
          <cell r="G694">
            <v>1.9216387267794199E-3</v>
          </cell>
          <cell r="H694">
            <v>155.47999999999999</v>
          </cell>
          <cell r="I694">
            <v>3.0961514944456959E-3</v>
          </cell>
        </row>
        <row r="695">
          <cell r="B695">
            <v>115.8</v>
          </cell>
          <cell r="C695">
            <v>6.5366343073163038E-3</v>
          </cell>
          <cell r="D695">
            <v>27.4</v>
          </cell>
          <cell r="E695">
            <v>1.6328668201044997E-3</v>
          </cell>
          <cell r="F695">
            <v>22.2</v>
          </cell>
          <cell r="G695">
            <v>2.8786441430483857E-3</v>
          </cell>
          <cell r="H695">
            <v>165.39999999999998</v>
          </cell>
          <cell r="I695">
            <v>3.9187064117950105E-3</v>
          </cell>
        </row>
        <row r="696">
          <cell r="B696">
            <v>1350.7249999999999</v>
          </cell>
          <cell r="C696">
            <v>8.9530091383695193E-2</v>
          </cell>
          <cell r="D696">
            <v>914.02299999999991</v>
          </cell>
          <cell r="E696">
            <v>8.2662875002136621E-2</v>
          </cell>
          <cell r="F696">
            <v>451.1</v>
          </cell>
          <cell r="G696">
            <v>5.253738936110295E-2</v>
          </cell>
          <cell r="H696">
            <v>2715.8479999999995</v>
          </cell>
          <cell r="I696">
            <v>7.8198162816189756E-2</v>
          </cell>
        </row>
        <row r="697">
          <cell r="B697">
            <v>40382.108000000007</v>
          </cell>
          <cell r="C697">
            <v>2.7109818608811016E-2</v>
          </cell>
          <cell r="D697">
            <v>19388.530999999999</v>
          </cell>
          <cell r="E697">
            <v>2.2906578590614065E-2</v>
          </cell>
          <cell r="F697">
            <v>16548.395</v>
          </cell>
          <cell r="G697">
            <v>2.395747302009996E-2</v>
          </cell>
          <cell r="H697">
            <v>76319.034000000014</v>
          </cell>
          <cell r="I697">
            <v>2.5214987190312167E-2</v>
          </cell>
        </row>
        <row r="698">
          <cell r="B698">
            <v>12895.881000000001</v>
          </cell>
          <cell r="C698">
            <v>1.5978837687828169E-2</v>
          </cell>
          <cell r="D698">
            <v>5793.1200000000008</v>
          </cell>
          <cell r="E698">
            <v>1.3001069622723835E-2</v>
          </cell>
          <cell r="F698">
            <v>4183.1260000000002</v>
          </cell>
          <cell r="G698">
            <v>1.149990038026823E-2</v>
          </cell>
          <cell r="H698">
            <v>22872.127000000004</v>
          </cell>
          <cell r="I698">
            <v>1.4150030884009358E-2</v>
          </cell>
        </row>
        <row r="699">
          <cell r="B699">
            <v>169.91</v>
          </cell>
          <cell r="C699">
            <v>1.9502909395378242E-3</v>
          </cell>
          <cell r="D699">
            <v>44.59</v>
          </cell>
          <cell r="E699">
            <v>9.3303870597763764E-4</v>
          </cell>
          <cell r="F699">
            <v>32</v>
          </cell>
          <cell r="G699">
            <v>7.5515283254995664E-4</v>
          </cell>
          <cell r="H699">
            <v>246.5</v>
          </cell>
          <cell r="I699">
            <v>1.3904091180965503E-3</v>
          </cell>
        </row>
        <row r="703">
          <cell r="L703">
            <v>2.9836580818089785E-2</v>
          </cell>
        </row>
        <row r="704">
          <cell r="L704">
            <v>5.2452737614377257E-2</v>
          </cell>
        </row>
        <row r="705">
          <cell r="L705">
            <v>4.9563893620765978E-2</v>
          </cell>
        </row>
        <row r="707">
          <cell r="B707">
            <v>1785.8559999999998</v>
          </cell>
          <cell r="C707">
            <v>2.980028602404821E-2</v>
          </cell>
          <cell r="D707">
            <v>1785.8559999999998</v>
          </cell>
          <cell r="E707">
            <v>2.9808170873144295E-2</v>
          </cell>
          <cell r="F707">
            <v>1781.1059999999998</v>
          </cell>
          <cell r="G707">
            <v>2.9836580818089785E-2</v>
          </cell>
          <cell r="H707">
            <v>1781.1059999999998</v>
          </cell>
          <cell r="I707">
            <v>2.9836580818089785E-2</v>
          </cell>
        </row>
        <row r="708">
          <cell r="B708">
            <v>572327.58399999992</v>
          </cell>
          <cell r="C708">
            <v>5.1818156843565694E-2</v>
          </cell>
          <cell r="D708">
            <v>490449.60399999993</v>
          </cell>
          <cell r="E708">
            <v>5.4123876922577516E-2</v>
          </cell>
          <cell r="F708">
            <v>426032.8029999999</v>
          </cell>
          <cell r="G708">
            <v>5.1470011439967461E-2</v>
          </cell>
          <cell r="H708">
            <v>1488809.9909999997</v>
          </cell>
          <cell r="I708">
            <v>5.2452737614377257E-2</v>
          </cell>
        </row>
        <row r="709">
          <cell r="B709">
            <v>262784.451</v>
          </cell>
          <cell r="C709">
            <v>4.8477555316057873E-2</v>
          </cell>
          <cell r="D709">
            <v>179290.18300000002</v>
          </cell>
          <cell r="E709">
            <v>4.8480619804944322E-2</v>
          </cell>
          <cell r="F709">
            <v>164095.147</v>
          </cell>
          <cell r="G709">
            <v>5.2744369313720049E-2</v>
          </cell>
          <cell r="H709">
            <v>606169.78099999996</v>
          </cell>
          <cell r="I709">
            <v>4.9563893620765978E-2</v>
          </cell>
        </row>
        <row r="710">
          <cell r="B710">
            <v>14405.75</v>
          </cell>
          <cell r="C710">
            <v>3.4380503622165617E-2</v>
          </cell>
          <cell r="D710">
            <v>1707.2</v>
          </cell>
          <cell r="E710">
            <v>5.2247602047153612E-3</v>
          </cell>
          <cell r="F710">
            <v>1988.25</v>
          </cell>
          <cell r="G710">
            <v>7.0066531964838195E-3</v>
          </cell>
          <cell r="H710">
            <v>18101.2</v>
          </cell>
          <cell r="I710">
            <v>1.7582052571139505E-2</v>
          </cell>
        </row>
        <row r="711">
          <cell r="B711">
            <v>356.56</v>
          </cell>
          <cell r="C711">
            <v>8.9081188599286747E-3</v>
          </cell>
          <cell r="D711">
            <v>247.86</v>
          </cell>
          <cell r="E711">
            <v>7.911703777077261E-3</v>
          </cell>
          <cell r="F711">
            <v>430.96</v>
          </cell>
          <cell r="G711">
            <v>1.5023059922892134E-2</v>
          </cell>
          <cell r="H711">
            <v>1035.3800000000001</v>
          </cell>
          <cell r="I711">
            <v>1.0349531335800549E-2</v>
          </cell>
        </row>
        <row r="712">
          <cell r="B712">
            <v>18197.25</v>
          </cell>
          <cell r="C712">
            <v>3.3678030591350182E-2</v>
          </cell>
          <cell r="D712">
            <v>16178.4</v>
          </cell>
          <cell r="E712">
            <v>6.2987264701098861E-2</v>
          </cell>
          <cell r="F712">
            <v>18267.37</v>
          </cell>
          <cell r="G712">
            <v>7.6128290662270143E-2</v>
          </cell>
          <cell r="H712">
            <v>52643.020000000004</v>
          </cell>
          <cell r="I712">
            <v>5.0758019774924758E-2</v>
          </cell>
        </row>
        <row r="713">
          <cell r="B713">
            <v>23.4</v>
          </cell>
          <cell r="C713">
            <v>3.0891456136112504E-2</v>
          </cell>
          <cell r="D713">
            <v>127.3</v>
          </cell>
          <cell r="E713">
            <v>0.12823793223637686</v>
          </cell>
          <cell r="F713">
            <v>102.4</v>
          </cell>
          <cell r="G713">
            <v>0.16308225461216999</v>
          </cell>
          <cell r="H713">
            <v>253.1</v>
          </cell>
          <cell r="I713">
            <v>0.10643035287696256</v>
          </cell>
        </row>
        <row r="714">
          <cell r="B714">
            <v>0</v>
          </cell>
          <cell r="C714">
            <v>0</v>
          </cell>
          <cell r="D714">
            <v>0</v>
          </cell>
          <cell r="E714">
            <v>0</v>
          </cell>
          <cell r="F714">
            <v>0</v>
          </cell>
          <cell r="G714">
            <v>0</v>
          </cell>
          <cell r="H714">
            <v>0</v>
          </cell>
          <cell r="I714">
            <v>0</v>
          </cell>
        </row>
        <row r="715">
          <cell r="B715">
            <v>0</v>
          </cell>
          <cell r="C715">
            <v>0</v>
          </cell>
          <cell r="D715">
            <v>0</v>
          </cell>
          <cell r="E715">
            <v>0</v>
          </cell>
          <cell r="F715">
            <v>0</v>
          </cell>
          <cell r="G715">
            <v>0</v>
          </cell>
          <cell r="H715">
            <v>0</v>
          </cell>
          <cell r="I715">
            <v>0</v>
          </cell>
        </row>
        <row r="716">
          <cell r="B716">
            <v>166918.00599999999</v>
          </cell>
          <cell r="C716">
            <v>6.5295141048628685E-2</v>
          </cell>
          <cell r="D716">
            <v>123960.12700000001</v>
          </cell>
          <cell r="E716">
            <v>7.8650352876095744E-2</v>
          </cell>
          <cell r="F716">
            <v>109780.273</v>
          </cell>
          <cell r="G716">
            <v>9.246595403489774E-2</v>
          </cell>
          <cell r="H716">
            <v>400658.40600000002</v>
          </cell>
          <cell r="I716">
            <v>7.5315924542968732E-2</v>
          </cell>
        </row>
        <row r="717">
          <cell r="B717">
            <v>0</v>
          </cell>
          <cell r="C717">
            <v>0</v>
          </cell>
          <cell r="D717">
            <v>0</v>
          </cell>
          <cell r="E717">
            <v>0</v>
          </cell>
          <cell r="F717">
            <v>0</v>
          </cell>
          <cell r="G717">
            <v>0</v>
          </cell>
          <cell r="H717">
            <v>0</v>
          </cell>
          <cell r="I717">
            <v>0</v>
          </cell>
        </row>
        <row r="718">
          <cell r="B718">
            <v>0</v>
          </cell>
          <cell r="C718">
            <v>0</v>
          </cell>
          <cell r="D718">
            <v>0</v>
          </cell>
          <cell r="E718">
            <v>0</v>
          </cell>
          <cell r="F718">
            <v>0</v>
          </cell>
          <cell r="G718">
            <v>0</v>
          </cell>
          <cell r="H718">
            <v>0</v>
          </cell>
          <cell r="I718">
            <v>0</v>
          </cell>
        </row>
        <row r="719">
          <cell r="B719">
            <v>2300</v>
          </cell>
          <cell r="C719">
            <v>7.7796181648401658E-2</v>
          </cell>
          <cell r="D719">
            <v>1197</v>
          </cell>
          <cell r="E719">
            <v>3.3535401168567257E-2</v>
          </cell>
          <cell r="F719">
            <v>1341</v>
          </cell>
          <cell r="G719">
            <v>3.0970455409576655E-2</v>
          </cell>
          <cell r="H719">
            <v>4838</v>
          </cell>
          <cell r="I719">
            <v>4.4566289675282172E-2</v>
          </cell>
        </row>
        <row r="720">
          <cell r="B720">
            <v>2399</v>
          </cell>
          <cell r="C720">
            <v>0.38578360868323486</v>
          </cell>
          <cell r="D720">
            <v>1324</v>
          </cell>
          <cell r="E720">
            <v>0.46544116897447907</v>
          </cell>
          <cell r="F720">
            <v>1042</v>
          </cell>
          <cell r="G720">
            <v>6.109964824897321E-2</v>
          </cell>
          <cell r="H720">
            <v>4765</v>
          </cell>
          <cell r="I720">
            <v>0.18244658612954903</v>
          </cell>
        </row>
        <row r="721">
          <cell r="B721">
            <v>2168.6</v>
          </cell>
          <cell r="C721">
            <v>1.110062894001102E-2</v>
          </cell>
          <cell r="D721">
            <v>2372.1999999999998</v>
          </cell>
          <cell r="E721">
            <v>1.0121463992044531E-2</v>
          </cell>
          <cell r="F721">
            <v>2355.1999999999998</v>
          </cell>
          <cell r="G721">
            <v>1.0106214886979145E-2</v>
          </cell>
          <cell r="H721">
            <v>6895.9999999999991</v>
          </cell>
          <cell r="I721">
            <v>1.0404718382486159E-2</v>
          </cell>
        </row>
        <row r="722">
          <cell r="B722">
            <v>7797</v>
          </cell>
          <cell r="C722">
            <v>3.0885198059086533E-2</v>
          </cell>
          <cell r="D722">
            <v>4976</v>
          </cell>
          <cell r="E722">
            <v>1.8050918485037631E-2</v>
          </cell>
          <cell r="F722">
            <v>3689</v>
          </cell>
          <cell r="G722">
            <v>1.4268424367911411E-2</v>
          </cell>
          <cell r="H722">
            <v>16462</v>
          </cell>
          <cell r="I722">
            <v>2.0926486197219197E-2</v>
          </cell>
        </row>
        <row r="723">
          <cell r="B723">
            <v>0</v>
          </cell>
          <cell r="C723">
            <v>0</v>
          </cell>
          <cell r="D723">
            <v>0</v>
          </cell>
          <cell r="E723">
            <v>0</v>
          </cell>
          <cell r="F723">
            <v>0</v>
          </cell>
          <cell r="G723">
            <v>0</v>
          </cell>
          <cell r="H723">
            <v>0</v>
          </cell>
          <cell r="I723">
            <v>0</v>
          </cell>
        </row>
        <row r="724">
          <cell r="B724">
            <v>151.91999999999999</v>
          </cell>
          <cell r="C724">
            <v>4.605403163759187E-2</v>
          </cell>
          <cell r="D724">
            <v>53.52</v>
          </cell>
          <cell r="E724">
            <v>2.7484759361996167E-2</v>
          </cell>
          <cell r="F724">
            <v>98.06</v>
          </cell>
          <cell r="G724">
            <v>2.5237739454184338E-2</v>
          </cell>
          <cell r="H724">
            <v>303.5</v>
          </cell>
          <cell r="I724">
            <v>3.3236795136279619E-2</v>
          </cell>
        </row>
        <row r="725">
          <cell r="B725">
            <v>48066.964999999997</v>
          </cell>
          <cell r="C725">
            <v>3.5385449720766744E-2</v>
          </cell>
          <cell r="D725">
            <v>27146.576000000005</v>
          </cell>
          <cell r="E725">
            <v>2.8690073688520529E-2</v>
          </cell>
          <cell r="F725">
            <v>25000.634000000002</v>
          </cell>
          <cell r="G725">
            <v>3.0996650119460269E-2</v>
          </cell>
          <cell r="H725">
            <v>100214.175</v>
          </cell>
          <cell r="I725">
            <v>3.2211375087688059E-2</v>
          </cell>
        </row>
        <row r="726">
          <cell r="B726">
            <v>240848.008</v>
          </cell>
          <cell r="C726">
            <v>5.9846017807473638E-2</v>
          </cell>
          <cell r="D726">
            <v>168663.88399999999</v>
          </cell>
          <cell r="E726">
            <v>6.1101676114021335E-2</v>
          </cell>
          <cell r="F726">
            <v>152594.027</v>
          </cell>
          <cell r="G726">
            <v>6.4574636180214737E-2</v>
          </cell>
          <cell r="H726">
            <v>562105.91899999999</v>
          </cell>
          <cell r="I726">
            <v>6.1446397560401905E-2</v>
          </cell>
        </row>
        <row r="727">
          <cell r="B727">
            <v>134401.943</v>
          </cell>
          <cell r="C727">
            <v>9.0580106378327016E-2</v>
          </cell>
          <cell r="D727">
            <v>116022.01199999999</v>
          </cell>
          <cell r="E727">
            <v>8.8820524282860622E-2</v>
          </cell>
          <cell r="F727">
            <v>111223.493</v>
          </cell>
          <cell r="G727">
            <v>9.5060092398858348E-2</v>
          </cell>
          <cell r="H727">
            <v>361647.44799999997</v>
          </cell>
          <cell r="I727">
            <v>9.1323343395613071E-2</v>
          </cell>
        </row>
        <row r="728">
          <cell r="B728">
            <v>1772.34</v>
          </cell>
          <cell r="C728">
            <v>1.8825842464257461E-2</v>
          </cell>
          <cell r="D728">
            <v>2095.35</v>
          </cell>
          <cell r="E728">
            <v>2.8009901042510773E-2</v>
          </cell>
          <cell r="F728">
            <v>2041.2</v>
          </cell>
          <cell r="G728">
            <v>2.862707630275672E-2</v>
          </cell>
          <cell r="H728">
            <v>5908.8899999999994</v>
          </cell>
          <cell r="I728">
            <v>2.4594285074963911E-2</v>
          </cell>
        </row>
        <row r="729">
          <cell r="B729">
            <v>1338.52</v>
          </cell>
          <cell r="C729">
            <v>4.4663403634181989E-2</v>
          </cell>
          <cell r="D729">
            <v>517.04999999999995</v>
          </cell>
          <cell r="E729">
            <v>4.4238724323058962E-2</v>
          </cell>
          <cell r="F729">
            <v>422.32</v>
          </cell>
          <cell r="G729">
            <v>4.9334131738205757E-2</v>
          </cell>
          <cell r="H729">
            <v>2277.89</v>
          </cell>
          <cell r="I729">
            <v>4.5360770051986792E-2</v>
          </cell>
        </row>
        <row r="730">
          <cell r="B730">
            <v>1195.559</v>
          </cell>
          <cell r="C730">
            <v>6.7486459203979055E-2</v>
          </cell>
          <cell r="D730">
            <v>459.97999999999996</v>
          </cell>
          <cell r="E730">
            <v>2.7411900726703197E-2</v>
          </cell>
          <cell r="F730">
            <v>328.56</v>
          </cell>
          <cell r="G730">
            <v>4.2603933317116108E-2</v>
          </cell>
          <cell r="H730">
            <v>1984.0989999999999</v>
          </cell>
          <cell r="I730">
            <v>4.7007868639274912E-2</v>
          </cell>
        </row>
        <row r="731">
          <cell r="B731">
            <v>737.63</v>
          </cell>
          <cell r="C731">
            <v>4.8892321758577863E-2</v>
          </cell>
          <cell r="D731">
            <v>665.03</v>
          </cell>
          <cell r="E731">
            <v>6.0144319959859777E-2</v>
          </cell>
          <cell r="F731">
            <v>607.76</v>
          </cell>
          <cell r="G731">
            <v>7.0782805936829812E-2</v>
          </cell>
          <cell r="H731">
            <v>2010.4199999999998</v>
          </cell>
          <cell r="I731">
            <v>5.7886579252198291E-2</v>
          </cell>
        </row>
        <row r="732">
          <cell r="B732">
            <v>64802.108999999997</v>
          </cell>
          <cell r="C732">
            <v>4.3503757170338886E-2</v>
          </cell>
          <cell r="D732">
            <v>32411.780999999999</v>
          </cell>
          <cell r="E732">
            <v>3.8292896390049964E-2</v>
          </cell>
          <cell r="F732">
            <v>24610.577999999998</v>
          </cell>
          <cell r="G732">
            <v>3.5629271506032192E-2</v>
          </cell>
          <cell r="H732">
            <v>121824.46799999999</v>
          </cell>
          <cell r="I732">
            <v>4.0249492676841185E-2</v>
          </cell>
        </row>
        <row r="733">
          <cell r="B733">
            <v>36382.340000000004</v>
          </cell>
          <cell r="C733">
            <v>4.5080092283991943E-2</v>
          </cell>
          <cell r="D733">
            <v>16456.681</v>
          </cell>
          <cell r="E733">
            <v>3.6932508810443507E-2</v>
          </cell>
          <cell r="F733">
            <v>13360.115999999998</v>
          </cell>
          <cell r="G733">
            <v>3.672851429022881E-2</v>
          </cell>
          <cell r="H733">
            <v>66199.137000000002</v>
          </cell>
          <cell r="I733">
            <v>4.0954644622459749E-2</v>
          </cell>
        </row>
        <row r="734">
          <cell r="B734">
            <v>217.56700000000001</v>
          </cell>
          <cell r="C734">
            <v>2.4973159251511145E-3</v>
          </cell>
          <cell r="D734">
            <v>36</v>
          </cell>
          <cell r="E734">
            <v>7.5329431296691969E-4</v>
          </cell>
          <cell r="F734">
            <v>0</v>
          </cell>
          <cell r="G734">
            <v>0</v>
          </cell>
          <cell r="H734">
            <v>253.56700000000001</v>
          </cell>
          <cell r="I734">
            <v>1.4302712732186128E-3</v>
          </cell>
        </row>
        <row r="738">
          <cell r="B738" t="str">
            <v>Duben</v>
          </cell>
          <cell r="E738" t="str">
            <v>Květen</v>
          </cell>
          <cell r="H738" t="str">
            <v>Červen</v>
          </cell>
          <cell r="K738" t="str">
            <v xml:space="preserve">II. čtvrtletí </v>
          </cell>
        </row>
        <row r="740">
          <cell r="B740">
            <v>10083.635095</v>
          </cell>
          <cell r="C740">
            <v>6829.8792257999994</v>
          </cell>
          <cell r="D740">
            <v>0.67732312419621521</v>
          </cell>
          <cell r="E740">
            <v>8206.2265299999981</v>
          </cell>
          <cell r="F740">
            <v>5147.0131665999997</v>
          </cell>
          <cell r="G740">
            <v>0.62720827261881607</v>
          </cell>
          <cell r="H740">
            <v>7377.9933969999993</v>
          </cell>
          <cell r="I740">
            <v>4466.6524461999998</v>
          </cell>
          <cell r="J740">
            <v>0.6054020660978372</v>
          </cell>
          <cell r="K740">
            <v>25667.855021999996</v>
          </cell>
          <cell r="L740">
            <v>16443.544838599999</v>
          </cell>
          <cell r="M740">
            <v>0.64062793032398646</v>
          </cell>
        </row>
        <row r="741">
          <cell r="B741">
            <v>1274.6001800000006</v>
          </cell>
          <cell r="C741">
            <v>831.34900119999998</v>
          </cell>
          <cell r="D741">
            <v>0.65224296547643634</v>
          </cell>
          <cell r="E741">
            <v>1197.9645289999994</v>
          </cell>
          <cell r="F741">
            <v>764.81897219999996</v>
          </cell>
          <cell r="G741">
            <v>0.63843206846736311</v>
          </cell>
          <cell r="H741">
            <v>1118.0918579999998</v>
          </cell>
          <cell r="I741">
            <v>714.98644459999991</v>
          </cell>
          <cell r="J741">
            <v>0.63947021837627949</v>
          </cell>
          <cell r="K741">
            <v>3590.656567</v>
          </cell>
          <cell r="L741">
            <v>2311.1544180000001</v>
          </cell>
          <cell r="M741">
            <v>0.64365788676107605</v>
          </cell>
        </row>
        <row r="742">
          <cell r="B742">
            <v>158.15310100000002</v>
          </cell>
          <cell r="C742">
            <v>154.13816399999999</v>
          </cell>
          <cell r="D742">
            <v>0.97461360558462884</v>
          </cell>
          <cell r="E742">
            <v>132.603003</v>
          </cell>
          <cell r="F742">
            <v>128.47187099999999</v>
          </cell>
          <cell r="G742">
            <v>0.96884586392059302</v>
          </cell>
          <cell r="H742">
            <v>118.82947900000002</v>
          </cell>
          <cell r="I742">
            <v>115.272116</v>
          </cell>
          <cell r="J742">
            <v>0.97006329548916037</v>
          </cell>
          <cell r="K742">
            <v>409.58558300000004</v>
          </cell>
          <cell r="L742">
            <v>397.88215099999996</v>
          </cell>
          <cell r="M742">
            <v>0.97142616223383993</v>
          </cell>
        </row>
        <row r="743">
          <cell r="B743">
            <v>850.51813999999968</v>
          </cell>
          <cell r="C743">
            <v>612.96455400000002</v>
          </cell>
          <cell r="D743">
            <v>0.72069545042272731</v>
          </cell>
          <cell r="E743">
            <v>495.04194000000012</v>
          </cell>
          <cell r="F743">
            <v>316.75631660000005</v>
          </cell>
          <cell r="G743">
            <v>0.63985753732299933</v>
          </cell>
          <cell r="H743">
            <v>453.72790399999991</v>
          </cell>
          <cell r="I743">
            <v>303.73173139999994</v>
          </cell>
          <cell r="J743">
            <v>0.66941382428178808</v>
          </cell>
          <cell r="K743">
            <v>1799.2879839999996</v>
          </cell>
          <cell r="L743">
            <v>1233.4526020000001</v>
          </cell>
          <cell r="M743">
            <v>0.68552261392748803</v>
          </cell>
        </row>
        <row r="744">
          <cell r="B744">
            <v>0.98770100000000005</v>
          </cell>
          <cell r="D744">
            <v>0</v>
          </cell>
          <cell r="E744">
            <v>1.2490760000000001</v>
          </cell>
          <cell r="G744">
            <v>0</v>
          </cell>
          <cell r="H744">
            <v>0.94362400000000002</v>
          </cell>
          <cell r="J744">
            <v>0</v>
          </cell>
          <cell r="K744">
            <v>3.1804009999999998</v>
          </cell>
          <cell r="L744">
            <v>0</v>
          </cell>
          <cell r="M744">
            <v>0</v>
          </cell>
        </row>
        <row r="745">
          <cell r="B745">
            <v>0.66566999999999998</v>
          </cell>
          <cell r="D745">
            <v>0</v>
          </cell>
          <cell r="E745">
            <v>0.86033999999999999</v>
          </cell>
          <cell r="G745">
            <v>0</v>
          </cell>
          <cell r="H745">
            <v>1.0805400000000001</v>
          </cell>
          <cell r="J745">
            <v>0</v>
          </cell>
          <cell r="K745">
            <v>2.6065499999999999</v>
          </cell>
          <cell r="L745">
            <v>0</v>
          </cell>
          <cell r="M745">
            <v>0</v>
          </cell>
        </row>
        <row r="746">
          <cell r="B746">
            <v>0.44020999999999999</v>
          </cell>
          <cell r="D746">
            <v>0</v>
          </cell>
          <cell r="E746">
            <v>7.594999999999999E-2</v>
          </cell>
          <cell r="G746">
            <v>0</v>
          </cell>
          <cell r="H746">
            <v>6.7419999999999994E-2</v>
          </cell>
          <cell r="J746">
            <v>0</v>
          </cell>
          <cell r="K746">
            <v>0.58357999999999999</v>
          </cell>
          <cell r="L746">
            <v>0</v>
          </cell>
          <cell r="M746">
            <v>0</v>
          </cell>
        </row>
        <row r="747">
          <cell r="B747">
            <v>4562.7366089999996</v>
          </cell>
          <cell r="C747">
            <v>3874.1891989999999</v>
          </cell>
          <cell r="D747">
            <v>0.84909332512382163</v>
          </cell>
          <cell r="E747">
            <v>3424.751553999999</v>
          </cell>
          <cell r="F747">
            <v>2779.1480889999998</v>
          </cell>
          <cell r="G747">
            <v>0.81148896355826006</v>
          </cell>
          <cell r="H747">
            <v>2762.7100449999998</v>
          </cell>
          <cell r="I747">
            <v>2232.9195199999999</v>
          </cell>
          <cell r="J747">
            <v>0.80823520515342395</v>
          </cell>
          <cell r="K747">
            <v>10750.198207999998</v>
          </cell>
          <cell r="L747">
            <v>8886.2568080000001</v>
          </cell>
          <cell r="M747">
            <v>0.82661329922150606</v>
          </cell>
        </row>
        <row r="748">
          <cell r="B748">
            <v>51.671999999999997</v>
          </cell>
          <cell r="C748">
            <v>0</v>
          </cell>
          <cell r="D748">
            <v>0</v>
          </cell>
          <cell r="E748">
            <v>29.064</v>
          </cell>
          <cell r="F748">
            <v>0</v>
          </cell>
          <cell r="G748">
            <v>0</v>
          </cell>
          <cell r="H748">
            <v>18.777999999999999</v>
          </cell>
          <cell r="I748">
            <v>0</v>
          </cell>
          <cell r="J748">
            <v>0</v>
          </cell>
          <cell r="K748">
            <v>99.513999999999982</v>
          </cell>
          <cell r="L748">
            <v>0</v>
          </cell>
          <cell r="M748">
            <v>0</v>
          </cell>
        </row>
        <row r="749">
          <cell r="B749">
            <v>2.3257999999999997E-2</v>
          </cell>
          <cell r="D749">
            <v>0</v>
          </cell>
          <cell r="E749">
            <v>0</v>
          </cell>
          <cell r="G749">
            <v>0</v>
          </cell>
          <cell r="H749">
            <v>0</v>
          </cell>
          <cell r="J749">
            <v>0</v>
          </cell>
          <cell r="K749">
            <v>2.3257999999999997E-2</v>
          </cell>
          <cell r="L749">
            <v>0</v>
          </cell>
          <cell r="M749">
            <v>0</v>
          </cell>
        </row>
        <row r="750">
          <cell r="B750">
            <v>316.53535499999998</v>
          </cell>
          <cell r="C750">
            <v>63.56915</v>
          </cell>
          <cell r="D750">
            <v>0.20082796122411034</v>
          </cell>
          <cell r="E750">
            <v>460.0769590000001</v>
          </cell>
          <cell r="F750">
            <v>56.2117</v>
          </cell>
          <cell r="G750">
            <v>0.12217890702933461</v>
          </cell>
          <cell r="H750">
            <v>621.96336699999995</v>
          </cell>
          <cell r="I750">
            <v>48.314830000000001</v>
          </cell>
          <cell r="J750">
            <v>7.7681150632783177E-2</v>
          </cell>
          <cell r="K750">
            <v>1398.575681</v>
          </cell>
          <cell r="L750">
            <v>168.09568000000002</v>
          </cell>
          <cell r="M750">
            <v>0.12019062127536022</v>
          </cell>
        </row>
        <row r="751">
          <cell r="B751">
            <v>32.896505999999995</v>
          </cell>
          <cell r="C751">
            <v>21.683007</v>
          </cell>
          <cell r="D751">
            <v>0.65912796331622581</v>
          </cell>
          <cell r="E751">
            <v>27.94107</v>
          </cell>
          <cell r="F751">
            <v>18.533972000000002</v>
          </cell>
          <cell r="G751">
            <v>0.66332363077004575</v>
          </cell>
          <cell r="H751">
            <v>41.570392999999996</v>
          </cell>
          <cell r="I751">
            <v>15.157583000000001</v>
          </cell>
          <cell r="J751">
            <v>0.3646244816593387</v>
          </cell>
          <cell r="K751">
            <v>102.40796899999999</v>
          </cell>
          <cell r="L751">
            <v>55.374562000000005</v>
          </cell>
          <cell r="M751">
            <v>0.54072512657681948</v>
          </cell>
        </row>
        <row r="752">
          <cell r="B752">
            <v>228.71372418481167</v>
          </cell>
          <cell r="C752">
            <v>159.70353</v>
          </cell>
          <cell r="D752">
            <v>0.69826824152866263</v>
          </cell>
          <cell r="E752">
            <v>261.18719347502412</v>
          </cell>
          <cell r="F752">
            <v>206.49125100000001</v>
          </cell>
          <cell r="G752">
            <v>0.7905871963042691</v>
          </cell>
          <cell r="H752">
            <v>257.8071408216594</v>
          </cell>
          <cell r="I752">
            <v>204.06373500000001</v>
          </cell>
          <cell r="J752">
            <v>0.79153639557704525</v>
          </cell>
          <cell r="K752">
            <v>747.70805848149519</v>
          </cell>
          <cell r="L752">
            <v>570.2585160000001</v>
          </cell>
          <cell r="M752">
            <v>0.76267536444387973</v>
          </cell>
        </row>
        <row r="753">
          <cell r="B753">
            <v>786.64545299999986</v>
          </cell>
          <cell r="C753">
            <v>358.69579900000002</v>
          </cell>
          <cell r="D753">
            <v>0.45598153225453153</v>
          </cell>
          <cell r="E753">
            <v>840.50036099999977</v>
          </cell>
          <cell r="F753">
            <v>317.95065199999999</v>
          </cell>
          <cell r="G753">
            <v>0.37828734733880748</v>
          </cell>
          <cell r="H753">
            <v>800.19189500000016</v>
          </cell>
          <cell r="I753">
            <v>331.71410100000003</v>
          </cell>
          <cell r="J753">
            <v>0.41454319029312331</v>
          </cell>
          <cell r="K753">
            <v>2427.3377089999994</v>
          </cell>
          <cell r="L753">
            <v>1008.3605520000001</v>
          </cell>
          <cell r="M753">
            <v>0.41541831952811326</v>
          </cell>
        </row>
        <row r="754">
          <cell r="B754">
            <v>0</v>
          </cell>
          <cell r="C754">
            <v>0</v>
          </cell>
          <cell r="D754">
            <v>0</v>
          </cell>
          <cell r="E754">
            <v>0</v>
          </cell>
          <cell r="F754">
            <v>0</v>
          </cell>
          <cell r="G754">
            <v>0</v>
          </cell>
          <cell r="H754">
            <v>0</v>
          </cell>
          <cell r="I754">
            <v>0</v>
          </cell>
          <cell r="J754">
            <v>0</v>
          </cell>
          <cell r="K754">
            <v>0</v>
          </cell>
          <cell r="L754">
            <v>0</v>
          </cell>
          <cell r="M754">
            <v>0</v>
          </cell>
        </row>
        <row r="755">
          <cell r="B755">
            <v>4.8034859999999968</v>
          </cell>
          <cell r="C755">
            <v>1.8079146000000001</v>
          </cell>
          <cell r="D755">
            <v>0.37637553226968939</v>
          </cell>
          <cell r="E755">
            <v>3.5836230000000002</v>
          </cell>
          <cell r="F755">
            <v>0.63882280000000002</v>
          </cell>
          <cell r="G755">
            <v>0.17826172005258364</v>
          </cell>
          <cell r="H755">
            <v>8.6803689999999971</v>
          </cell>
          <cell r="I755">
            <v>2.4765372000000001</v>
          </cell>
          <cell r="J755">
            <v>0.2853032169484962</v>
          </cell>
          <cell r="K755">
            <v>17.067477999999994</v>
          </cell>
          <cell r="L755">
            <v>4.9232746000000001</v>
          </cell>
          <cell r="M755">
            <v>0.28845940800392428</v>
          </cell>
        </row>
        <row r="756">
          <cell r="B756">
            <v>1814.2437018151882</v>
          </cell>
          <cell r="C756">
            <v>751.778907</v>
          </cell>
          <cell r="D756">
            <v>0.41437592218059222</v>
          </cell>
          <cell r="E756">
            <v>1331.3269315249756</v>
          </cell>
          <cell r="F756">
            <v>557.99152000000004</v>
          </cell>
          <cell r="G756">
            <v>0.41912433887358203</v>
          </cell>
          <cell r="H756">
            <v>1173.55136217834</v>
          </cell>
          <cell r="I756">
            <v>498.01584800000001</v>
          </cell>
          <cell r="J756">
            <v>0.42436646920641424</v>
          </cell>
          <cell r="K756">
            <v>4319.1219955185043</v>
          </cell>
          <cell r="L756">
            <v>1807.7862749999999</v>
          </cell>
          <cell r="M756">
            <v>0.41855411282101973</v>
          </cell>
        </row>
      </sheetData>
      <sheetData sheetId="6"/>
      <sheetData sheetId="7"/>
      <sheetData sheetId="8"/>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workbookViewId="0">
      <selection activeCell="A31" sqref="A31"/>
    </sheetView>
  </sheetViews>
  <sheetFormatPr defaultRowHeight="12.75" x14ac:dyDescent="0.2"/>
  <cols>
    <col min="1" max="3" width="9.140625" style="110" customWidth="1"/>
    <col min="4" max="8" width="9.140625" style="110"/>
    <col min="9" max="10" width="9.140625" style="110" customWidth="1"/>
    <col min="11" max="16384" width="9.140625" style="110"/>
  </cols>
  <sheetData>
    <row r="1" spans="1:10" s="98" customFormat="1" x14ac:dyDescent="0.2">
      <c r="A1" s="3"/>
      <c r="B1" s="3"/>
      <c r="C1" s="3"/>
      <c r="D1" s="3"/>
      <c r="E1" s="3"/>
      <c r="F1" s="3"/>
      <c r="G1" s="3"/>
      <c r="H1" s="3"/>
      <c r="I1" s="3"/>
      <c r="J1" s="3"/>
    </row>
    <row r="2" spans="1:10" s="98" customFormat="1" x14ac:dyDescent="0.2">
      <c r="A2" s="99"/>
      <c r="B2" s="99"/>
      <c r="C2" s="99"/>
      <c r="D2" s="99"/>
      <c r="E2" s="99"/>
      <c r="F2" s="99"/>
      <c r="G2" s="99"/>
      <c r="H2" s="99"/>
      <c r="I2" s="99"/>
      <c r="J2" s="99"/>
    </row>
    <row r="3" spans="1:10" s="98" customFormat="1" x14ac:dyDescent="0.2">
      <c r="A3" s="100"/>
      <c r="B3" s="100"/>
      <c r="C3" s="100"/>
      <c r="D3" s="100"/>
      <c r="E3" s="100"/>
      <c r="F3" s="100"/>
      <c r="G3" s="100"/>
      <c r="H3" s="100"/>
      <c r="I3" s="100"/>
      <c r="J3" s="100"/>
    </row>
    <row r="4" spans="1:10" s="98" customFormat="1" x14ac:dyDescent="0.2">
      <c r="A4" s="3"/>
      <c r="B4" s="3"/>
      <c r="C4" s="3"/>
      <c r="D4" s="101"/>
      <c r="E4" s="102"/>
      <c r="F4" s="102"/>
      <c r="G4" s="102"/>
      <c r="H4" s="3"/>
      <c r="I4" s="3"/>
      <c r="J4" s="103"/>
    </row>
    <row r="5" spans="1:10" s="98" customFormat="1" x14ac:dyDescent="0.2">
      <c r="A5" s="3"/>
      <c r="B5" s="3"/>
      <c r="C5" s="3"/>
      <c r="D5" s="3"/>
      <c r="E5" s="3"/>
      <c r="F5" s="3"/>
      <c r="G5" s="3"/>
      <c r="H5" s="3"/>
      <c r="I5" s="3"/>
      <c r="J5" s="3"/>
    </row>
    <row r="6" spans="1:10" s="98" customFormat="1" x14ac:dyDescent="0.2">
      <c r="A6" s="3"/>
      <c r="B6" s="3"/>
      <c r="C6" s="3"/>
      <c r="D6" s="3"/>
      <c r="E6" s="3"/>
      <c r="F6" s="3"/>
      <c r="G6" s="3"/>
      <c r="H6" s="3"/>
      <c r="I6" s="3"/>
      <c r="J6" s="3"/>
    </row>
    <row r="7" spans="1:10" s="98" customFormat="1" x14ac:dyDescent="0.2">
      <c r="A7" s="3"/>
      <c r="B7" s="3"/>
      <c r="C7" s="3"/>
      <c r="D7" s="3"/>
      <c r="E7" s="3"/>
      <c r="F7" s="3"/>
      <c r="G7" s="3"/>
      <c r="H7" s="3"/>
      <c r="I7" s="3"/>
      <c r="J7" s="3"/>
    </row>
    <row r="8" spans="1:10" s="98" customFormat="1" x14ac:dyDescent="0.2">
      <c r="A8" s="3"/>
      <c r="B8" s="3"/>
      <c r="C8" s="3"/>
      <c r="D8" s="3"/>
      <c r="E8" s="3"/>
      <c r="F8" s="3"/>
      <c r="G8" s="3"/>
      <c r="H8" s="3"/>
      <c r="I8" s="3"/>
      <c r="J8" s="3"/>
    </row>
    <row r="9" spans="1:10" s="98" customFormat="1" x14ac:dyDescent="0.2">
      <c r="A9" s="3"/>
      <c r="B9" s="3"/>
      <c r="C9" s="3"/>
      <c r="D9" s="3"/>
      <c r="E9" s="3"/>
      <c r="F9" s="3"/>
      <c r="G9" s="3"/>
      <c r="H9" s="3"/>
      <c r="I9" s="3"/>
      <c r="J9" s="3"/>
    </row>
    <row r="10" spans="1:10" s="98" customFormat="1" x14ac:dyDescent="0.2">
      <c r="A10" s="3"/>
      <c r="B10" s="104"/>
      <c r="C10" s="3"/>
      <c r="D10" s="3"/>
      <c r="E10" s="3"/>
      <c r="F10" s="3"/>
      <c r="G10" s="3"/>
      <c r="H10" s="3"/>
      <c r="I10" s="105"/>
      <c r="J10" s="3"/>
    </row>
    <row r="11" spans="1:10" s="98" customFormat="1" x14ac:dyDescent="0.2">
      <c r="A11" s="3"/>
      <c r="B11" s="1"/>
      <c r="C11" s="106"/>
      <c r="D11" s="3"/>
      <c r="E11" s="3"/>
      <c r="F11" s="3"/>
      <c r="G11" s="3"/>
      <c r="H11" s="3"/>
      <c r="I11" s="3"/>
      <c r="J11" s="3"/>
    </row>
    <row r="12" spans="1:10" s="98" customFormat="1" x14ac:dyDescent="0.2">
      <c r="A12" s="3"/>
      <c r="B12" s="1"/>
      <c r="C12" s="106"/>
      <c r="D12" s="3"/>
      <c r="E12" s="3"/>
      <c r="F12" s="3"/>
      <c r="G12" s="3"/>
      <c r="H12" s="3"/>
      <c r="I12" s="3"/>
      <c r="J12" s="3"/>
    </row>
    <row r="13" spans="1:10" s="98" customFormat="1" x14ac:dyDescent="0.2">
      <c r="A13" s="3"/>
      <c r="B13" s="1"/>
      <c r="C13" s="106"/>
      <c r="D13" s="3"/>
      <c r="E13" s="3"/>
      <c r="F13" s="3"/>
      <c r="G13" s="3"/>
      <c r="H13" s="3"/>
      <c r="I13" s="3"/>
      <c r="J13" s="3"/>
    </row>
    <row r="14" spans="1:10" s="98" customFormat="1" x14ac:dyDescent="0.2">
      <c r="A14" s="107"/>
      <c r="B14" s="20"/>
      <c r="C14" s="108"/>
      <c r="D14" s="107"/>
      <c r="E14" s="107"/>
      <c r="F14" s="107"/>
      <c r="G14" s="107"/>
      <c r="H14" s="107"/>
      <c r="I14" s="107"/>
      <c r="J14" s="107"/>
    </row>
    <row r="15" spans="1:10" s="98" customFormat="1" x14ac:dyDescent="0.2">
      <c r="A15" s="107"/>
      <c r="B15" s="20"/>
      <c r="C15" s="108"/>
      <c r="D15" s="107"/>
      <c r="E15" s="107"/>
      <c r="F15" s="107"/>
      <c r="G15" s="107"/>
      <c r="H15" s="107"/>
      <c r="I15" s="107"/>
      <c r="J15" s="107"/>
    </row>
    <row r="16" spans="1:10" s="98" customFormat="1" x14ac:dyDescent="0.2">
      <c r="A16" s="107"/>
      <c r="B16" s="20"/>
      <c r="C16" s="108"/>
      <c r="D16" s="107"/>
      <c r="E16" s="107"/>
      <c r="F16" s="107"/>
      <c r="G16" s="107"/>
      <c r="H16" s="107"/>
      <c r="I16" s="107"/>
      <c r="J16" s="107"/>
    </row>
    <row r="17" spans="1:10" s="98" customFormat="1" x14ac:dyDescent="0.2">
      <c r="A17" s="107"/>
      <c r="B17" s="20"/>
      <c r="C17" s="108"/>
      <c r="D17" s="107"/>
      <c r="E17" s="107"/>
      <c r="F17" s="107"/>
      <c r="G17" s="107"/>
      <c r="H17" s="107"/>
      <c r="I17" s="107"/>
      <c r="J17" s="107"/>
    </row>
    <row r="18" spans="1:10" s="98" customFormat="1" x14ac:dyDescent="0.2">
      <c r="A18" s="107"/>
      <c r="B18" s="20"/>
      <c r="C18" s="108"/>
      <c r="D18" s="107"/>
      <c r="E18" s="107"/>
      <c r="F18" s="107"/>
      <c r="G18" s="107"/>
      <c r="H18" s="107"/>
      <c r="I18" s="107"/>
      <c r="J18" s="107"/>
    </row>
    <row r="19" spans="1:10" s="98" customFormat="1" x14ac:dyDescent="0.2">
      <c r="A19" s="107"/>
      <c r="B19" s="20"/>
      <c r="C19" s="108"/>
      <c r="D19" s="107"/>
      <c r="E19" s="107"/>
      <c r="F19" s="107"/>
      <c r="G19" s="107"/>
      <c r="H19" s="107"/>
      <c r="I19" s="107"/>
      <c r="J19" s="107"/>
    </row>
    <row r="20" spans="1:10" s="98" customFormat="1" x14ac:dyDescent="0.2">
      <c r="A20" s="107"/>
      <c r="B20" s="20"/>
      <c r="C20" s="108"/>
      <c r="D20" s="107"/>
      <c r="E20" s="107"/>
      <c r="F20" s="107"/>
      <c r="G20" s="107"/>
      <c r="H20" s="107"/>
      <c r="I20" s="107"/>
      <c r="J20" s="107"/>
    </row>
    <row r="22" spans="1:10" s="98" customFormat="1" x14ac:dyDescent="0.2">
      <c r="A22" s="107"/>
      <c r="B22" s="20"/>
      <c r="C22" s="108"/>
      <c r="D22" s="107"/>
      <c r="E22" s="107"/>
      <c r="F22" s="107"/>
      <c r="G22" s="107"/>
      <c r="H22" s="107"/>
      <c r="I22" s="107"/>
      <c r="J22" s="107"/>
    </row>
    <row r="23" spans="1:10" s="98" customFormat="1" x14ac:dyDescent="0.2">
      <c r="A23" s="107"/>
      <c r="B23" s="20"/>
      <c r="C23" s="108"/>
      <c r="D23" s="107"/>
      <c r="E23" s="107"/>
      <c r="F23" s="107"/>
      <c r="G23" s="107"/>
      <c r="H23" s="107"/>
      <c r="I23" s="107"/>
      <c r="J23" s="107"/>
    </row>
    <row r="24" spans="1:10" s="98" customFormat="1" x14ac:dyDescent="0.2">
      <c r="A24" s="107"/>
      <c r="B24" s="20"/>
      <c r="C24" s="108"/>
      <c r="D24" s="107"/>
      <c r="E24" s="107"/>
      <c r="F24" s="107"/>
      <c r="G24" s="107"/>
      <c r="H24" s="107"/>
      <c r="I24" s="107"/>
      <c r="J24" s="107"/>
    </row>
    <row r="25" spans="1:10" s="98" customFormat="1" ht="150.75" customHeight="1" x14ac:dyDescent="0.7">
      <c r="A25" s="363" t="s">
        <v>86</v>
      </c>
      <c r="B25" s="364"/>
      <c r="C25" s="364"/>
      <c r="D25" s="364"/>
      <c r="E25" s="364"/>
      <c r="F25" s="364"/>
      <c r="G25" s="364"/>
      <c r="H25" s="364"/>
      <c r="I25" s="364"/>
      <c r="J25" s="364"/>
    </row>
    <row r="26" spans="1:10" s="98" customFormat="1" x14ac:dyDescent="0.2">
      <c r="A26" s="107"/>
      <c r="B26" s="20"/>
      <c r="C26" s="108"/>
      <c r="D26" s="107"/>
      <c r="E26" s="107"/>
      <c r="F26" s="107"/>
      <c r="G26" s="107"/>
      <c r="H26" s="107"/>
      <c r="I26" s="107"/>
      <c r="J26" s="107"/>
    </row>
    <row r="27" spans="1:10" s="98" customFormat="1" x14ac:dyDescent="0.2"/>
    <row r="28" spans="1:10" s="98" customFormat="1" x14ac:dyDescent="0.2">
      <c r="A28" s="107"/>
      <c r="B28" s="20"/>
      <c r="C28" s="108"/>
      <c r="D28" s="107"/>
      <c r="E28" s="107"/>
      <c r="F28" s="107"/>
      <c r="G28" s="107"/>
      <c r="H28" s="107"/>
      <c r="I28" s="107"/>
      <c r="J28" s="107"/>
    </row>
    <row r="29" spans="1:10" s="98" customFormat="1" x14ac:dyDescent="0.2">
      <c r="A29" s="107"/>
      <c r="B29" s="20"/>
      <c r="C29" s="108"/>
      <c r="D29" s="107"/>
      <c r="E29" s="107"/>
      <c r="F29" s="107"/>
      <c r="G29" s="107"/>
      <c r="H29" s="107"/>
      <c r="I29" s="107"/>
      <c r="J29" s="107"/>
    </row>
    <row r="30" spans="1:10" s="98" customFormat="1" ht="21.75" customHeight="1" x14ac:dyDescent="0.2">
      <c r="A30" s="365" t="s">
        <v>291</v>
      </c>
      <c r="B30" s="365"/>
      <c r="C30" s="365"/>
      <c r="D30" s="365"/>
      <c r="E30" s="365"/>
      <c r="F30" s="365"/>
      <c r="G30" s="365"/>
      <c r="H30" s="365"/>
      <c r="I30" s="365"/>
      <c r="J30" s="365"/>
    </row>
    <row r="31" spans="1:10" s="98" customFormat="1" x14ac:dyDescent="0.2">
      <c r="A31" s="107"/>
      <c r="B31" s="20"/>
      <c r="C31" s="107"/>
      <c r="D31" s="107"/>
      <c r="E31" s="107"/>
      <c r="F31" s="107"/>
      <c r="G31" s="107"/>
      <c r="H31" s="107"/>
      <c r="I31" s="107"/>
      <c r="J31" s="107"/>
    </row>
    <row r="32" spans="1:10" s="98" customFormat="1" x14ac:dyDescent="0.2"/>
    <row r="33" spans="2:10" s="98" customFormat="1" x14ac:dyDescent="0.2"/>
    <row r="34" spans="2:10" s="98" customFormat="1" x14ac:dyDescent="0.2">
      <c r="B34" s="1"/>
      <c r="C34" s="106"/>
      <c r="D34" s="3"/>
      <c r="E34" s="3"/>
      <c r="F34" s="3"/>
      <c r="G34" s="3"/>
      <c r="H34" s="3"/>
      <c r="I34" s="3"/>
      <c r="J34" s="3"/>
    </row>
    <row r="35" spans="2:10" s="98" customFormat="1" x14ac:dyDescent="0.2">
      <c r="B35" s="1"/>
      <c r="C35" s="106"/>
      <c r="D35" s="3"/>
      <c r="E35" s="3"/>
      <c r="F35" s="3"/>
      <c r="G35" s="3"/>
      <c r="H35" s="3"/>
      <c r="I35" s="3"/>
      <c r="J35" s="3"/>
    </row>
    <row r="36" spans="2:10" s="98" customFormat="1" x14ac:dyDescent="0.2">
      <c r="B36" s="1"/>
      <c r="C36" s="106"/>
      <c r="D36" s="3"/>
      <c r="E36" s="3"/>
      <c r="F36" s="3"/>
      <c r="G36" s="3"/>
      <c r="H36" s="3"/>
      <c r="I36" s="3"/>
      <c r="J36" s="3"/>
    </row>
    <row r="37" spans="2:10" s="98" customFormat="1" x14ac:dyDescent="0.2">
      <c r="B37" s="1"/>
      <c r="C37" s="106"/>
      <c r="D37" s="3"/>
      <c r="E37" s="3"/>
      <c r="F37" s="3"/>
      <c r="G37" s="3"/>
      <c r="H37" s="3"/>
      <c r="I37" s="3"/>
      <c r="J37" s="3"/>
    </row>
    <row r="38" spans="2:10" s="98" customFormat="1" x14ac:dyDescent="0.2">
      <c r="B38" s="1"/>
      <c r="C38" s="106"/>
      <c r="D38" s="3"/>
      <c r="E38" s="3"/>
      <c r="F38" s="3"/>
      <c r="G38" s="3"/>
      <c r="H38" s="3"/>
      <c r="I38" s="3"/>
      <c r="J38" s="3"/>
    </row>
    <row r="39" spans="2:10" s="98" customFormat="1" x14ac:dyDescent="0.2"/>
    <row r="40" spans="2:10" s="98" customFormat="1" x14ac:dyDescent="0.2">
      <c r="B40" s="109"/>
      <c r="C40" s="109"/>
      <c r="D40" s="109"/>
      <c r="E40" s="109"/>
      <c r="F40" s="109"/>
      <c r="G40" s="109"/>
      <c r="H40" s="109"/>
      <c r="I40" s="109"/>
    </row>
    <row r="41" spans="2:10" s="98" customFormat="1" x14ac:dyDescent="0.2"/>
    <row r="42" spans="2:10" s="98" customFormat="1" x14ac:dyDescent="0.2"/>
    <row r="43" spans="2:10" s="98" customFormat="1" x14ac:dyDescent="0.2"/>
    <row r="44" spans="2:10" s="98" customFormat="1" x14ac:dyDescent="0.2"/>
    <row r="45" spans="2:10" s="98" customFormat="1" x14ac:dyDescent="0.2"/>
    <row r="46" spans="2:10" s="98" customFormat="1" x14ac:dyDescent="0.2"/>
    <row r="47" spans="2:10" s="98" customFormat="1" x14ac:dyDescent="0.2"/>
    <row r="48" spans="2:10" s="98" customFormat="1" x14ac:dyDescent="0.2"/>
    <row r="49" spans="1:10" s="98" customFormat="1" x14ac:dyDescent="0.2"/>
    <row r="50" spans="1:10" s="98" customFormat="1" x14ac:dyDescent="0.2"/>
    <row r="51" spans="1:10" s="98" customFormat="1" ht="18.75" x14ac:dyDescent="0.2">
      <c r="A51" s="366" t="s">
        <v>265</v>
      </c>
      <c r="B51" s="366"/>
      <c r="C51" s="366"/>
      <c r="D51" s="366"/>
      <c r="E51" s="366"/>
      <c r="F51" s="366"/>
      <c r="G51" s="366"/>
      <c r="H51" s="366"/>
      <c r="I51" s="366"/>
      <c r="J51" s="366"/>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5"/>
  <sheetViews>
    <sheetView showGridLines="0" zoomScaleNormal="100" workbookViewId="0">
      <selection activeCell="S15" sqref="S15"/>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195</v>
      </c>
      <c r="N1" s="113" t="str">
        <f>Obsah!$A$1</f>
        <v>II. čtvrtletí 2018</v>
      </c>
    </row>
    <row r="2" spans="1:14" ht="7.5" customHeight="1" x14ac:dyDescent="0.2"/>
    <row r="3" spans="1:14" x14ac:dyDescent="0.2">
      <c r="A3" s="377"/>
      <c r="B3" s="379" t="s">
        <v>48</v>
      </c>
      <c r="C3" s="379"/>
      <c r="D3" s="379"/>
      <c r="E3" s="379" t="s">
        <v>49</v>
      </c>
      <c r="F3" s="379"/>
      <c r="G3" s="379"/>
      <c r="H3" s="379" t="s">
        <v>50</v>
      </c>
      <c r="I3" s="379"/>
      <c r="J3" s="379"/>
      <c r="K3" s="379" t="s">
        <v>51</v>
      </c>
      <c r="L3" s="379"/>
      <c r="M3" s="404"/>
      <c r="N3" s="403" t="s">
        <v>7</v>
      </c>
    </row>
    <row r="4" spans="1:14" x14ac:dyDescent="0.2">
      <c r="A4" s="378"/>
      <c r="B4" s="190" t="s">
        <v>8</v>
      </c>
      <c r="C4" s="190" t="s">
        <v>9</v>
      </c>
      <c r="D4" s="190" t="s">
        <v>10</v>
      </c>
      <c r="E4" s="190" t="s">
        <v>11</v>
      </c>
      <c r="F4" s="190" t="s">
        <v>12</v>
      </c>
      <c r="G4" s="190" t="s">
        <v>13</v>
      </c>
      <c r="H4" s="190" t="s">
        <v>14</v>
      </c>
      <c r="I4" s="190" t="s">
        <v>15</v>
      </c>
      <c r="J4" s="190" t="s">
        <v>16</v>
      </c>
      <c r="K4" s="190" t="s">
        <v>17</v>
      </c>
      <c r="L4" s="190" t="s">
        <v>18</v>
      </c>
      <c r="M4" s="60" t="s">
        <v>19</v>
      </c>
      <c r="N4" s="404"/>
    </row>
    <row r="5" spans="1:14" x14ac:dyDescent="0.2">
      <c r="A5" s="408" t="s">
        <v>197</v>
      </c>
      <c r="B5" s="397">
        <f>SUM(B6:D6)</f>
        <v>37889.452401806338</v>
      </c>
      <c r="C5" s="398"/>
      <c r="D5" s="399"/>
      <c r="E5" s="398">
        <f t="shared" ref="E5" si="0">SUM(E6:G6)</f>
        <v>12230.067832000001</v>
      </c>
      <c r="F5" s="398"/>
      <c r="G5" s="398"/>
      <c r="H5" s="400">
        <f t="shared" ref="H5" si="1">SUM(H6:J6)</f>
        <v>0</v>
      </c>
      <c r="I5" s="401"/>
      <c r="J5" s="402"/>
      <c r="K5" s="400">
        <f t="shared" ref="K5" si="2">SUM(K6:M6)</f>
        <v>0</v>
      </c>
      <c r="L5" s="401"/>
      <c r="M5" s="402"/>
      <c r="N5" s="394">
        <f>SUM(N7:N20)</f>
        <v>50119.520233806332</v>
      </c>
    </row>
    <row r="6" spans="1:14" x14ac:dyDescent="0.2">
      <c r="A6" s="409"/>
      <c r="B6" s="214">
        <f>SUM(B7:B20)</f>
        <v>12351.639870099551</v>
      </c>
      <c r="C6" s="64">
        <f t="shared" ref="C6:M6" si="3">SUM(C7:C20)</f>
        <v>13028.737675299895</v>
      </c>
      <c r="D6" s="215">
        <f t="shared" si="3"/>
        <v>12509.074856406889</v>
      </c>
      <c r="E6" s="64">
        <f t="shared" si="3"/>
        <v>5420.7446990000008</v>
      </c>
      <c r="F6" s="64">
        <f t="shared" si="3"/>
        <v>3698.1825669999998</v>
      </c>
      <c r="G6" s="64">
        <f t="shared" si="3"/>
        <v>3111.140566</v>
      </c>
      <c r="H6" s="359">
        <f t="shared" si="3"/>
        <v>0</v>
      </c>
      <c r="I6" s="360">
        <f t="shared" si="3"/>
        <v>0</v>
      </c>
      <c r="J6" s="361">
        <f t="shared" si="3"/>
        <v>0</v>
      </c>
      <c r="K6" s="359">
        <f t="shared" si="3"/>
        <v>0</v>
      </c>
      <c r="L6" s="360">
        <f t="shared" si="3"/>
        <v>0</v>
      </c>
      <c r="M6" s="361">
        <f t="shared" si="3"/>
        <v>0</v>
      </c>
      <c r="N6" s="369"/>
    </row>
    <row r="7" spans="1:14" x14ac:dyDescent="0.2">
      <c r="A7" s="28" t="s">
        <v>218</v>
      </c>
      <c r="B7" s="223">
        <f>'[1]Podklady QZ'!B121</f>
        <v>623.1902060000001</v>
      </c>
      <c r="C7" s="14">
        <f>'[1]Podklady QZ'!C121</f>
        <v>734.42762300000004</v>
      </c>
      <c r="D7" s="246">
        <f>'[1]Podklady QZ'!D121</f>
        <v>689.46258599999999</v>
      </c>
      <c r="E7" s="14">
        <f>'[1]Podklady QZ'!E121</f>
        <v>281.09362400000003</v>
      </c>
      <c r="F7" s="14">
        <f>'[1]Podklady QZ'!F121</f>
        <v>167.86061000000001</v>
      </c>
      <c r="G7" s="14">
        <f>'[1]Podklady QZ'!G121</f>
        <v>152.46516399999999</v>
      </c>
      <c r="H7" s="309">
        <f>'[1]Podklady QZ'!H121</f>
        <v>0</v>
      </c>
      <c r="I7" s="53">
        <f>'[1]Podklady QZ'!I121</f>
        <v>0</v>
      </c>
      <c r="J7" s="310">
        <f>'[1]Podklady QZ'!J121</f>
        <v>0</v>
      </c>
      <c r="K7" s="309">
        <f>'[1]Podklady QZ'!K121</f>
        <v>0</v>
      </c>
      <c r="L7" s="53">
        <f>'[1]Podklady QZ'!L121</f>
        <v>0</v>
      </c>
      <c r="M7" s="310">
        <f>'[1]Podklady QZ'!M121</f>
        <v>0</v>
      </c>
      <c r="N7" s="40">
        <f t="shared" ref="N7:N20" si="4">SUM(B7:M7)</f>
        <v>2648.4998130000008</v>
      </c>
    </row>
    <row r="8" spans="1:14" x14ac:dyDescent="0.2">
      <c r="A8" s="48" t="s">
        <v>121</v>
      </c>
      <c r="B8" s="245">
        <f>'[1]Podklady QZ'!B112</f>
        <v>691.88573399999984</v>
      </c>
      <c r="C8" s="244">
        <f>'[1]Podklady QZ'!C112</f>
        <v>740.52347499999996</v>
      </c>
      <c r="D8" s="247">
        <f>'[1]Podklady QZ'!D112</f>
        <v>708.22212799999954</v>
      </c>
      <c r="E8" s="349">
        <f>'[1]Podklady QZ'!E112</f>
        <v>318.34545999999995</v>
      </c>
      <c r="F8" s="244">
        <f>'[1]Podklady QZ'!F112</f>
        <v>210.79527299999992</v>
      </c>
      <c r="G8" s="350">
        <f>'[1]Podklady QZ'!G112</f>
        <v>172.22193400000003</v>
      </c>
      <c r="H8" s="314">
        <f>'[1]Podklady QZ'!H112</f>
        <v>0</v>
      </c>
      <c r="I8" s="312">
        <f>'[1]Podklady QZ'!I112</f>
        <v>0</v>
      </c>
      <c r="J8" s="315">
        <f>'[1]Podklady QZ'!J112</f>
        <v>0</v>
      </c>
      <c r="K8" s="314">
        <f>'[1]Podklady QZ'!K112</f>
        <v>0</v>
      </c>
      <c r="L8" s="312">
        <f>'[1]Podklady QZ'!L112</f>
        <v>0</v>
      </c>
      <c r="M8" s="315">
        <f>'[1]Podklady QZ'!M112</f>
        <v>0</v>
      </c>
      <c r="N8" s="41">
        <f t="shared" si="4"/>
        <v>2841.9940039999992</v>
      </c>
    </row>
    <row r="9" spans="1:14" x14ac:dyDescent="0.2">
      <c r="A9" s="48" t="s">
        <v>122</v>
      </c>
      <c r="B9" s="208">
        <f>'[1]Podklady QZ'!B113</f>
        <v>816.89841786101977</v>
      </c>
      <c r="C9" s="16">
        <f>'[1]Podklady QZ'!C113</f>
        <v>854.3971994499243</v>
      </c>
      <c r="D9" s="218">
        <f>'[1]Podklady QZ'!D113</f>
        <v>781.05574349274139</v>
      </c>
      <c r="E9" s="351">
        <f>'[1]Podklady QZ'!E113</f>
        <v>279.47976900000009</v>
      </c>
      <c r="F9" s="16">
        <f>'[1]Podklady QZ'!F113</f>
        <v>212.54946199999998</v>
      </c>
      <c r="G9" s="6">
        <f>'[1]Podklady QZ'!G113</f>
        <v>188.17173600000001</v>
      </c>
      <c r="H9" s="319">
        <f>'[1]Podklady QZ'!H113</f>
        <v>0</v>
      </c>
      <c r="I9" s="317">
        <f>'[1]Podklady QZ'!I113</f>
        <v>0</v>
      </c>
      <c r="J9" s="320">
        <f>'[1]Podklady QZ'!J113</f>
        <v>0</v>
      </c>
      <c r="K9" s="319">
        <f>'[1]Podklady QZ'!K113</f>
        <v>0</v>
      </c>
      <c r="L9" s="317">
        <f>'[1]Podklady QZ'!L113</f>
        <v>0</v>
      </c>
      <c r="M9" s="320">
        <f>'[1]Podklady QZ'!M113</f>
        <v>0</v>
      </c>
      <c r="N9" s="41">
        <f t="shared" si="4"/>
        <v>3132.5523278036853</v>
      </c>
    </row>
    <row r="10" spans="1:14" x14ac:dyDescent="0.2">
      <c r="A10" s="48" t="s">
        <v>123</v>
      </c>
      <c r="B10" s="208">
        <f>'[1]Podklady QZ'!B114</f>
        <v>587.04667900000004</v>
      </c>
      <c r="C10" s="16">
        <f>'[1]Podklady QZ'!C114</f>
        <v>588.35751700000003</v>
      </c>
      <c r="D10" s="218">
        <f>'[1]Podklady QZ'!D114</f>
        <v>556.69537700000012</v>
      </c>
      <c r="E10" s="351">
        <f>'[1]Podklady QZ'!E114</f>
        <v>254.34729099999996</v>
      </c>
      <c r="F10" s="16">
        <f>'[1]Podklady QZ'!F114</f>
        <v>183.25688299999996</v>
      </c>
      <c r="G10" s="6">
        <f>'[1]Podklady QZ'!G114</f>
        <v>110.14446099999998</v>
      </c>
      <c r="H10" s="319">
        <f>'[1]Podklady QZ'!H114</f>
        <v>0</v>
      </c>
      <c r="I10" s="317">
        <f>'[1]Podklady QZ'!I114</f>
        <v>0</v>
      </c>
      <c r="J10" s="320">
        <f>'[1]Podklady QZ'!J114</f>
        <v>0</v>
      </c>
      <c r="K10" s="319">
        <f>'[1]Podklady QZ'!K114</f>
        <v>0</v>
      </c>
      <c r="L10" s="317">
        <f>'[1]Podklady QZ'!L114</f>
        <v>0</v>
      </c>
      <c r="M10" s="320">
        <f>'[1]Podklady QZ'!M114</f>
        <v>0</v>
      </c>
      <c r="N10" s="41">
        <f t="shared" si="4"/>
        <v>2279.8482079999999</v>
      </c>
    </row>
    <row r="11" spans="1:14" x14ac:dyDescent="0.2">
      <c r="A11" s="48" t="s">
        <v>217</v>
      </c>
      <c r="B11" s="208">
        <f>'[1]Podklady QZ'!B124</f>
        <v>225.39594200000005</v>
      </c>
      <c r="C11" s="16">
        <f>'[1]Podklady QZ'!C124</f>
        <v>229.32823799999994</v>
      </c>
      <c r="D11" s="218">
        <f>'[1]Podklady QZ'!D124</f>
        <v>219.15241400000008</v>
      </c>
      <c r="E11" s="351">
        <f>'[1]Podklady QZ'!E124</f>
        <v>86.800363999999988</v>
      </c>
      <c r="F11" s="16">
        <f>'[1]Podklady QZ'!F124</f>
        <v>46.879384999999992</v>
      </c>
      <c r="G11" s="6">
        <f>'[1]Podklady QZ'!G124</f>
        <v>39.804421999999995</v>
      </c>
      <c r="H11" s="319">
        <f>'[1]Podklady QZ'!H124</f>
        <v>0</v>
      </c>
      <c r="I11" s="317">
        <f>'[1]Podklady QZ'!I124</f>
        <v>0</v>
      </c>
      <c r="J11" s="320">
        <f>'[1]Podklady QZ'!J124</f>
        <v>0</v>
      </c>
      <c r="K11" s="319">
        <f>'[1]Podklady QZ'!K124</f>
        <v>0</v>
      </c>
      <c r="L11" s="317">
        <f>'[1]Podklady QZ'!L124</f>
        <v>0</v>
      </c>
      <c r="M11" s="320">
        <f>'[1]Podklady QZ'!M124</f>
        <v>0</v>
      </c>
      <c r="N11" s="41">
        <f t="shared" si="4"/>
        <v>847.36076500000001</v>
      </c>
    </row>
    <row r="12" spans="1:14" x14ac:dyDescent="0.2">
      <c r="A12" s="48" t="s">
        <v>124</v>
      </c>
      <c r="B12" s="208">
        <f>'[1]Podklady QZ'!B115</f>
        <v>411.07628548837721</v>
      </c>
      <c r="C12" s="16">
        <f>'[1]Podklady QZ'!C115</f>
        <v>414.45451965204614</v>
      </c>
      <c r="D12" s="218">
        <f>'[1]Podklady QZ'!D115</f>
        <v>418.30542018646878</v>
      </c>
      <c r="E12" s="351">
        <f>'[1]Podklady QZ'!E115</f>
        <v>194.13120500000002</v>
      </c>
      <c r="F12" s="16">
        <f>'[1]Podklady QZ'!F115</f>
        <v>135.963008</v>
      </c>
      <c r="G12" s="6">
        <f>'[1]Podklady QZ'!G115</f>
        <v>118.89370700000002</v>
      </c>
      <c r="H12" s="319">
        <f>'[1]Podklady QZ'!H115</f>
        <v>0</v>
      </c>
      <c r="I12" s="317">
        <f>'[1]Podklady QZ'!I115</f>
        <v>0</v>
      </c>
      <c r="J12" s="320">
        <f>'[1]Podklady QZ'!J115</f>
        <v>0</v>
      </c>
      <c r="K12" s="319">
        <f>'[1]Podklady QZ'!K115</f>
        <v>0</v>
      </c>
      <c r="L12" s="317">
        <f>'[1]Podklady QZ'!L115</f>
        <v>0</v>
      </c>
      <c r="M12" s="320">
        <f>'[1]Podklady QZ'!M115</f>
        <v>0</v>
      </c>
      <c r="N12" s="41">
        <f t="shared" si="4"/>
        <v>1692.824145326892</v>
      </c>
    </row>
    <row r="13" spans="1:14" x14ac:dyDescent="0.2">
      <c r="A13" s="48" t="s">
        <v>125</v>
      </c>
      <c r="B13" s="208">
        <f>'[1]Podklady QZ'!B116</f>
        <v>310.18591599999996</v>
      </c>
      <c r="C13" s="16">
        <f>'[1]Podklady QZ'!C116</f>
        <v>326.46190599999994</v>
      </c>
      <c r="D13" s="218">
        <f>'[1]Podklady QZ'!D116</f>
        <v>311.40625499999993</v>
      </c>
      <c r="E13" s="351">
        <f>'[1]Podklady QZ'!E116</f>
        <v>133.325467</v>
      </c>
      <c r="F13" s="16">
        <f>'[1]Podklady QZ'!F116</f>
        <v>84.278451000000004</v>
      </c>
      <c r="G13" s="6">
        <f>'[1]Podklady QZ'!G116</f>
        <v>69.518631999999997</v>
      </c>
      <c r="H13" s="319">
        <f>'[1]Podklady QZ'!H116</f>
        <v>0</v>
      </c>
      <c r="I13" s="317">
        <f>'[1]Podklady QZ'!I116</f>
        <v>0</v>
      </c>
      <c r="J13" s="320">
        <f>'[1]Podklady QZ'!J116</f>
        <v>0</v>
      </c>
      <c r="K13" s="319">
        <f>'[1]Podklady QZ'!K116</f>
        <v>0</v>
      </c>
      <c r="L13" s="317">
        <f>'[1]Podklady QZ'!L116</f>
        <v>0</v>
      </c>
      <c r="M13" s="320">
        <f>'[1]Podklady QZ'!M116</f>
        <v>0</v>
      </c>
      <c r="N13" s="41">
        <f t="shared" si="4"/>
        <v>1235.1766269999998</v>
      </c>
    </row>
    <row r="14" spans="1:14" x14ac:dyDescent="0.2">
      <c r="A14" s="48" t="s">
        <v>126</v>
      </c>
      <c r="B14" s="208">
        <f>'[1]Podklady QZ'!B117</f>
        <v>2189.4206870000007</v>
      </c>
      <c r="C14" s="16">
        <f>'[1]Podklady QZ'!C117</f>
        <v>2331.8730589999991</v>
      </c>
      <c r="D14" s="218">
        <f>'[1]Podklady QZ'!D117</f>
        <v>2203.5301359999999</v>
      </c>
      <c r="E14" s="351">
        <f>'[1]Podklady QZ'!E117</f>
        <v>820.21801399999993</v>
      </c>
      <c r="F14" s="16">
        <f>'[1]Podklady QZ'!F117</f>
        <v>541.31405000000018</v>
      </c>
      <c r="G14" s="6">
        <f>'[1]Podklady QZ'!G117</f>
        <v>476.87636499999979</v>
      </c>
      <c r="H14" s="319">
        <f>'[1]Podklady QZ'!H117</f>
        <v>0</v>
      </c>
      <c r="I14" s="317">
        <f>'[1]Podklady QZ'!I117</f>
        <v>0</v>
      </c>
      <c r="J14" s="320">
        <f>'[1]Podklady QZ'!J117</f>
        <v>0</v>
      </c>
      <c r="K14" s="319">
        <f>'[1]Podklady QZ'!K117</f>
        <v>0</v>
      </c>
      <c r="L14" s="317">
        <f>'[1]Podklady QZ'!L117</f>
        <v>0</v>
      </c>
      <c r="M14" s="320">
        <f>'[1]Podklady QZ'!M117</f>
        <v>0</v>
      </c>
      <c r="N14" s="41">
        <f t="shared" si="4"/>
        <v>8563.2323109999979</v>
      </c>
    </row>
    <row r="15" spans="1:14" x14ac:dyDescent="0.2">
      <c r="A15" s="48" t="s">
        <v>127</v>
      </c>
      <c r="B15" s="208">
        <f>'[1]Podklady QZ'!B118</f>
        <v>477.84918799999997</v>
      </c>
      <c r="C15" s="16">
        <f>'[1]Podklady QZ'!C118</f>
        <v>508.76342900000009</v>
      </c>
      <c r="D15" s="218">
        <f>'[1]Podklady QZ'!D118</f>
        <v>482.91870599999993</v>
      </c>
      <c r="E15" s="351">
        <f>'[1]Podklady QZ'!E118</f>
        <v>181.35762999999997</v>
      </c>
      <c r="F15" s="16">
        <f>'[1]Podklady QZ'!F118</f>
        <v>115.59728099999998</v>
      </c>
      <c r="G15" s="6">
        <f>'[1]Podklady QZ'!G118</f>
        <v>101.81531599999997</v>
      </c>
      <c r="H15" s="319">
        <f>'[1]Podklady QZ'!H118</f>
        <v>0</v>
      </c>
      <c r="I15" s="317">
        <f>'[1]Podklady QZ'!I118</f>
        <v>0</v>
      </c>
      <c r="J15" s="320">
        <f>'[1]Podklady QZ'!J118</f>
        <v>0</v>
      </c>
      <c r="K15" s="319">
        <f>'[1]Podklady QZ'!K118</f>
        <v>0</v>
      </c>
      <c r="L15" s="317">
        <f>'[1]Podklady QZ'!L118</f>
        <v>0</v>
      </c>
      <c r="M15" s="320">
        <f>'[1]Podklady QZ'!M118</f>
        <v>0</v>
      </c>
      <c r="N15" s="41">
        <f t="shared" si="4"/>
        <v>1868.3015499999999</v>
      </c>
    </row>
    <row r="16" spans="1:14" x14ac:dyDescent="0.2">
      <c r="A16" s="48" t="s">
        <v>128</v>
      </c>
      <c r="B16" s="208">
        <f>'[1]Podklady QZ'!B119</f>
        <v>654.8837280361829</v>
      </c>
      <c r="C16" s="16">
        <f>'[1]Podklady QZ'!C119</f>
        <v>681.26218419792508</v>
      </c>
      <c r="D16" s="218">
        <f>'[1]Podklady QZ'!D119</f>
        <v>646.69782372767997</v>
      </c>
      <c r="E16" s="351">
        <f>'[1]Podklady QZ'!E119</f>
        <v>209.03482600000001</v>
      </c>
      <c r="F16" s="16">
        <f>'[1]Podklady QZ'!F119</f>
        <v>104.28270399999998</v>
      </c>
      <c r="G16" s="6">
        <f>'[1]Podklady QZ'!G119</f>
        <v>82.742281999999989</v>
      </c>
      <c r="H16" s="319">
        <f>'[1]Podklady QZ'!H119</f>
        <v>0</v>
      </c>
      <c r="I16" s="317">
        <f>'[1]Podklady QZ'!I119</f>
        <v>0</v>
      </c>
      <c r="J16" s="320">
        <f>'[1]Podklady QZ'!J119</f>
        <v>0</v>
      </c>
      <c r="K16" s="319">
        <f>'[1]Podklady QZ'!K119</f>
        <v>0</v>
      </c>
      <c r="L16" s="317">
        <f>'[1]Podklady QZ'!L119</f>
        <v>0</v>
      </c>
      <c r="M16" s="320">
        <f>'[1]Podklady QZ'!M119</f>
        <v>0</v>
      </c>
      <c r="N16" s="41">
        <f t="shared" si="4"/>
        <v>2378.9035479617883</v>
      </c>
    </row>
    <row r="17" spans="1:14" x14ac:dyDescent="0.2">
      <c r="A17" s="48" t="s">
        <v>129</v>
      </c>
      <c r="B17" s="208">
        <f>'[1]Podklady QZ'!B120</f>
        <v>578.97639371396781</v>
      </c>
      <c r="C17" s="16">
        <f>'[1]Podklady QZ'!C120</f>
        <v>658.914444</v>
      </c>
      <c r="D17" s="218">
        <f>'[1]Podklady QZ'!D120</f>
        <v>636.21732499999996</v>
      </c>
      <c r="E17" s="351">
        <f>'[1]Podklady QZ'!E120</f>
        <v>238.46434200000004</v>
      </c>
      <c r="F17" s="16">
        <f>'[1]Podklady QZ'!F120</f>
        <v>133.04818</v>
      </c>
      <c r="G17" s="6">
        <f>'[1]Podklady QZ'!G120</f>
        <v>114.920103</v>
      </c>
      <c r="H17" s="319">
        <f>'[1]Podklady QZ'!H120</f>
        <v>0</v>
      </c>
      <c r="I17" s="317">
        <f>'[1]Podklady QZ'!I120</f>
        <v>0</v>
      </c>
      <c r="J17" s="320">
        <f>'[1]Podklady QZ'!J120</f>
        <v>0</v>
      </c>
      <c r="K17" s="319">
        <f>'[1]Podklady QZ'!K120</f>
        <v>0</v>
      </c>
      <c r="L17" s="317">
        <f>'[1]Podklady QZ'!L120</f>
        <v>0</v>
      </c>
      <c r="M17" s="320">
        <f>'[1]Podklady QZ'!M120</f>
        <v>0</v>
      </c>
      <c r="N17" s="41">
        <f t="shared" si="4"/>
        <v>2360.5407877139683</v>
      </c>
    </row>
    <row r="18" spans="1:14" x14ac:dyDescent="0.2">
      <c r="A18" s="48" t="s">
        <v>130</v>
      </c>
      <c r="B18" s="208">
        <f>'[1]Podklady QZ'!B122</f>
        <v>2684.0507410000005</v>
      </c>
      <c r="C18" s="16">
        <f>'[1]Podklady QZ'!C122</f>
        <v>2762.6431510000002</v>
      </c>
      <c r="D18" s="218">
        <f>'[1]Podklady QZ'!D122</f>
        <v>2710.6806339999998</v>
      </c>
      <c r="E18" s="351">
        <f>'[1]Podklady QZ'!E122</f>
        <v>1307.8820769999998</v>
      </c>
      <c r="F18" s="16">
        <f>'[1]Podklady QZ'!F122</f>
        <v>957.14533000000006</v>
      </c>
      <c r="G18" s="6">
        <f>'[1]Podklady QZ'!G122</f>
        <v>809.42752200000007</v>
      </c>
      <c r="H18" s="319">
        <f>'[1]Podklady QZ'!H122</f>
        <v>0</v>
      </c>
      <c r="I18" s="317">
        <f>'[1]Podklady QZ'!I122</f>
        <v>0</v>
      </c>
      <c r="J18" s="320">
        <f>'[1]Podklady QZ'!J122</f>
        <v>0</v>
      </c>
      <c r="K18" s="319">
        <f>'[1]Podklady QZ'!K122</f>
        <v>0</v>
      </c>
      <c r="L18" s="317">
        <f>'[1]Podklady QZ'!L122</f>
        <v>0</v>
      </c>
      <c r="M18" s="320">
        <f>'[1]Podklady QZ'!M122</f>
        <v>0</v>
      </c>
      <c r="N18" s="41">
        <f t="shared" si="4"/>
        <v>11231.829455000001</v>
      </c>
    </row>
    <row r="19" spans="1:14" x14ac:dyDescent="0.2">
      <c r="A19" s="48" t="s">
        <v>131</v>
      </c>
      <c r="B19" s="208">
        <f>'[1]Podklady QZ'!B123</f>
        <v>1560.1951049999998</v>
      </c>
      <c r="C19" s="16">
        <f>'[1]Podklady QZ'!C123</f>
        <v>1608.2806999999993</v>
      </c>
      <c r="D19" s="218">
        <f>'[1]Podklady QZ'!D123</f>
        <v>1601.2429750000006</v>
      </c>
      <c r="E19" s="351">
        <f>'[1]Podklady QZ'!E123</f>
        <v>853.48017900000025</v>
      </c>
      <c r="F19" s="16">
        <f>'[1]Podklady QZ'!F123</f>
        <v>625.9217669999997</v>
      </c>
      <c r="G19" s="6">
        <f>'[1]Podklady QZ'!G123</f>
        <v>510.04377499999993</v>
      </c>
      <c r="H19" s="319">
        <f>'[1]Podklady QZ'!H123</f>
        <v>0</v>
      </c>
      <c r="I19" s="317">
        <f>'[1]Podklady QZ'!I123</f>
        <v>0</v>
      </c>
      <c r="J19" s="320">
        <f>'[1]Podklady QZ'!J123</f>
        <v>0</v>
      </c>
      <c r="K19" s="319">
        <f>'[1]Podklady QZ'!K123</f>
        <v>0</v>
      </c>
      <c r="L19" s="317">
        <f>'[1]Podklady QZ'!L123</f>
        <v>0</v>
      </c>
      <c r="M19" s="320">
        <f>'[1]Podklady QZ'!M123</f>
        <v>0</v>
      </c>
      <c r="N19" s="41">
        <f t="shared" si="4"/>
        <v>6759.1645009999993</v>
      </c>
    </row>
    <row r="20" spans="1:14" ht="12.75" thickBot="1" x14ac:dyDescent="0.25">
      <c r="A20" s="27" t="s">
        <v>132</v>
      </c>
      <c r="B20" s="219">
        <f>'[1]Podklady QZ'!B125</f>
        <v>540.58484700000008</v>
      </c>
      <c r="C20" s="8">
        <f>'[1]Podklady QZ'!C125</f>
        <v>589.05022999999994</v>
      </c>
      <c r="D20" s="220">
        <f>'[1]Podklady QZ'!D125</f>
        <v>543.48733300000004</v>
      </c>
      <c r="E20" s="8">
        <f>'[1]Podklady QZ'!E125</f>
        <v>262.78445099999999</v>
      </c>
      <c r="F20" s="8">
        <f>'[1]Podklady QZ'!F125</f>
        <v>179.29018299999998</v>
      </c>
      <c r="G20" s="8">
        <f>'[1]Podklady QZ'!G125</f>
        <v>164.095147</v>
      </c>
      <c r="H20" s="322">
        <f>'[1]Podklady QZ'!H125</f>
        <v>0</v>
      </c>
      <c r="I20" s="321">
        <f>'[1]Podklady QZ'!I125</f>
        <v>0</v>
      </c>
      <c r="J20" s="323">
        <f>'[1]Podklady QZ'!J125</f>
        <v>0</v>
      </c>
      <c r="K20" s="322">
        <f>'[1]Podklady QZ'!K125</f>
        <v>0</v>
      </c>
      <c r="L20" s="321">
        <f>'[1]Podklady QZ'!L125</f>
        <v>0</v>
      </c>
      <c r="M20" s="323">
        <f>'[1]Podklady QZ'!M125</f>
        <v>0</v>
      </c>
      <c r="N20" s="42">
        <f t="shared" si="4"/>
        <v>2279.292191</v>
      </c>
    </row>
    <row r="21" spans="1:14" x14ac:dyDescent="0.2">
      <c r="N21" s="4" t="s">
        <v>87</v>
      </c>
    </row>
    <row r="22" spans="1:14" x14ac:dyDescent="0.2">
      <c r="A22" s="17" t="s">
        <v>218</v>
      </c>
      <c r="B22" s="53">
        <f>SUM(INDEX(B7:M7,,MONTH('[1]Podklady QZ'!$O$1)):INDEX(B7:M7,,MONTH('[1]Podklady QZ'!$Q$1)))</f>
        <v>601.419398</v>
      </c>
    </row>
    <row r="23" spans="1:14" x14ac:dyDescent="0.2">
      <c r="A23" s="17" t="s">
        <v>121</v>
      </c>
      <c r="B23" s="53">
        <f>SUM(INDEX(B8:M8,,MONTH('[1]Podklady QZ'!$O$1)):INDEX(B8:M8,,MONTH('[1]Podklady QZ'!$Q$1)))</f>
        <v>701.36266699999987</v>
      </c>
    </row>
    <row r="24" spans="1:14" x14ac:dyDescent="0.2">
      <c r="A24" s="17" t="s">
        <v>122</v>
      </c>
      <c r="B24" s="53">
        <f>SUM(INDEX(B9:M9,,MONTH('[1]Podklady QZ'!$O$1)):INDEX(B9:M9,,MONTH('[1]Podklady QZ'!$Q$1)))</f>
        <v>680.20096700000011</v>
      </c>
    </row>
    <row r="25" spans="1:14" x14ac:dyDescent="0.2">
      <c r="A25" s="17" t="s">
        <v>123</v>
      </c>
      <c r="B25" s="53">
        <f>SUM(INDEX(B10:M10,,MONTH('[1]Podklady QZ'!$O$1)):INDEX(B10:M10,,MONTH('[1]Podklady QZ'!$Q$1)))</f>
        <v>547.74863499999992</v>
      </c>
    </row>
    <row r="26" spans="1:14" x14ac:dyDescent="0.2">
      <c r="A26" s="17" t="s">
        <v>217</v>
      </c>
      <c r="B26" s="53">
        <f>SUM(INDEX(B11:M11,,MONTH('[1]Podklady QZ'!$O$1)):INDEX(B11:M11,,MONTH('[1]Podklady QZ'!$Q$1)))</f>
        <v>173.48417099999998</v>
      </c>
    </row>
    <row r="27" spans="1:14" x14ac:dyDescent="0.2">
      <c r="A27" s="17" t="s">
        <v>124</v>
      </c>
      <c r="B27" s="53">
        <f>SUM(INDEX(B12:M12,,MONTH('[1]Podklady QZ'!$O$1)):INDEX(B12:M12,,MONTH('[1]Podklady QZ'!$Q$1)))</f>
        <v>448.98792000000003</v>
      </c>
    </row>
    <row r="28" spans="1:14" x14ac:dyDescent="0.2">
      <c r="A28" s="17" t="s">
        <v>125</v>
      </c>
      <c r="B28" s="53">
        <f>SUM(INDEX(B13:M13,,MONTH('[1]Podklady QZ'!$O$1)):INDEX(B13:M13,,MONTH('[1]Podklady QZ'!$Q$1)))</f>
        <v>287.12255000000005</v>
      </c>
    </row>
    <row r="29" spans="1:14" x14ac:dyDescent="0.2">
      <c r="A29" s="17" t="s">
        <v>126</v>
      </c>
      <c r="B29" s="53">
        <f>SUM(INDEX(B14:M14,,MONTH('[1]Podklady QZ'!$O$1)):INDEX(B14:M14,,MONTH('[1]Podklady QZ'!$Q$1)))</f>
        <v>1838.4084289999998</v>
      </c>
    </row>
    <row r="30" spans="1:14" x14ac:dyDescent="0.2">
      <c r="A30" s="17" t="s">
        <v>127</v>
      </c>
      <c r="B30" s="53">
        <f>SUM(INDEX(B15:M15,,MONTH('[1]Podklady QZ'!$O$1)):INDEX(B15:M15,,MONTH('[1]Podklady QZ'!$Q$1)))</f>
        <v>398.77022699999986</v>
      </c>
    </row>
    <row r="31" spans="1:14" x14ac:dyDescent="0.2">
      <c r="A31" s="17" t="s">
        <v>128</v>
      </c>
      <c r="B31" s="53">
        <f>SUM(INDEX(B16:M16,,MONTH('[1]Podklady QZ'!$O$1)):INDEX(B16:M16,,MONTH('[1]Podklady QZ'!$Q$1)))</f>
        <v>396.05981199999997</v>
      </c>
    </row>
    <row r="32" spans="1:14" x14ac:dyDescent="0.2">
      <c r="A32" s="17" t="s">
        <v>129</v>
      </c>
      <c r="B32" s="53">
        <f>SUM(INDEX(B17:M17,,MONTH('[1]Podklady QZ'!$O$1)):INDEX(B17:M17,,MONTH('[1]Podklady QZ'!$Q$1)))</f>
        <v>486.43262500000003</v>
      </c>
    </row>
    <row r="33" spans="1:2" x14ac:dyDescent="0.2">
      <c r="A33" s="17" t="s">
        <v>130</v>
      </c>
      <c r="B33" s="53">
        <f>SUM(INDEX(B18:M18,,MONTH('[1]Podklady QZ'!$O$1)):INDEX(B18:M18,,MONTH('[1]Podklady QZ'!$Q$1)))</f>
        <v>3074.4549289999995</v>
      </c>
    </row>
    <row r="34" spans="1:2" x14ac:dyDescent="0.2">
      <c r="A34" s="17" t="s">
        <v>131</v>
      </c>
      <c r="B34" s="53">
        <f>SUM(INDEX(B19:M19,,MONTH('[1]Podklady QZ'!$O$1)):INDEX(B19:M19,,MONTH('[1]Podklady QZ'!$Q$1)))</f>
        <v>1989.4457209999998</v>
      </c>
    </row>
    <row r="35" spans="1:2" x14ac:dyDescent="0.2">
      <c r="A35" s="17" t="s">
        <v>132</v>
      </c>
      <c r="B35" s="53">
        <f>SUM(INDEX(B20:M20,,MONTH('[1]Podklady QZ'!$O$1)):INDEX(B20:M20,,MONTH('[1]Podklady QZ'!$Q$1)))</f>
        <v>606.16978099999994</v>
      </c>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workbookViewId="0">
      <selection activeCell="S28" sqref="S28"/>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4" customFormat="1" ht="18.75" x14ac:dyDescent="0.3">
      <c r="A1" s="21" t="s">
        <v>196</v>
      </c>
      <c r="B1" s="46"/>
      <c r="C1" s="46"/>
      <c r="D1" s="46"/>
      <c r="E1" s="46"/>
      <c r="G1" s="46"/>
      <c r="H1" s="46"/>
      <c r="I1" s="46"/>
      <c r="J1" s="46"/>
      <c r="K1" s="46"/>
      <c r="L1" s="46"/>
      <c r="M1" s="46"/>
      <c r="N1" s="46"/>
      <c r="P1" s="113" t="str">
        <f>Obsah!$A$1</f>
        <v>II. čtvrtletí 2018</v>
      </c>
    </row>
    <row r="2" spans="1:16" s="13" customFormat="1" ht="7.5" customHeight="1" x14ac:dyDescent="0.2">
      <c r="B2" s="197"/>
      <c r="C2" s="197"/>
      <c r="D2" s="197"/>
      <c r="E2" s="197"/>
      <c r="F2" s="197"/>
      <c r="G2" s="197"/>
      <c r="H2" s="197"/>
      <c r="I2" s="197"/>
      <c r="J2" s="197"/>
      <c r="K2" s="197"/>
      <c r="L2" s="197"/>
      <c r="M2" s="197"/>
      <c r="N2" s="197"/>
      <c r="O2" s="197"/>
    </row>
    <row r="3" spans="1:16" s="13" customFormat="1" ht="12" customHeight="1" x14ac:dyDescent="0.2">
      <c r="A3" s="193"/>
      <c r="B3" s="195" t="s">
        <v>101</v>
      </c>
      <c r="C3" s="195" t="s">
        <v>92</v>
      </c>
      <c r="D3" s="195" t="s">
        <v>93</v>
      </c>
      <c r="E3" s="195" t="s">
        <v>94</v>
      </c>
      <c r="F3" s="195" t="s">
        <v>104</v>
      </c>
      <c r="G3" s="195" t="s">
        <v>95</v>
      </c>
      <c r="H3" s="195" t="s">
        <v>96</v>
      </c>
      <c r="I3" s="195" t="s">
        <v>97</v>
      </c>
      <c r="J3" s="195" t="s">
        <v>98</v>
      </c>
      <c r="K3" s="195" t="s">
        <v>99</v>
      </c>
      <c r="L3" s="195" t="s">
        <v>100</v>
      </c>
      <c r="M3" s="195" t="s">
        <v>102</v>
      </c>
      <c r="N3" s="195" t="s">
        <v>103</v>
      </c>
      <c r="O3" s="195" t="s">
        <v>105</v>
      </c>
      <c r="P3" s="195" t="s">
        <v>7</v>
      </c>
    </row>
    <row r="4" spans="1:16" s="189" customFormat="1" ht="12" customHeight="1" x14ac:dyDescent="0.2">
      <c r="A4" s="196" t="s">
        <v>197</v>
      </c>
      <c r="B4" s="66">
        <f>SUM(B5:B20)</f>
        <v>601.41939799999989</v>
      </c>
      <c r="C4" s="66">
        <f>SUM(C5:C20)</f>
        <v>701.36266699999987</v>
      </c>
      <c r="D4" s="66">
        <f t="shared" ref="D4:P4" si="0">SUM(D5:D20)</f>
        <v>680.20096699999999</v>
      </c>
      <c r="E4" s="66">
        <f t="shared" si="0"/>
        <v>547.74863499999992</v>
      </c>
      <c r="F4" s="66">
        <f>SUM(F5:F20)</f>
        <v>173.484171</v>
      </c>
      <c r="G4" s="66">
        <f t="shared" si="0"/>
        <v>448.98791999999997</v>
      </c>
      <c r="H4" s="66">
        <f t="shared" si="0"/>
        <v>287.12254999999999</v>
      </c>
      <c r="I4" s="66">
        <f t="shared" si="0"/>
        <v>1838.4084289999998</v>
      </c>
      <c r="J4" s="66">
        <f t="shared" si="0"/>
        <v>398.77022700000009</v>
      </c>
      <c r="K4" s="66">
        <f t="shared" si="0"/>
        <v>396.05981199999997</v>
      </c>
      <c r="L4" s="66">
        <f t="shared" si="0"/>
        <v>486.43262500000003</v>
      </c>
      <c r="M4" s="66">
        <f t="shared" si="0"/>
        <v>3074.4549290000004</v>
      </c>
      <c r="N4" s="66">
        <f t="shared" si="0"/>
        <v>1989.445721</v>
      </c>
      <c r="O4" s="66">
        <f t="shared" si="0"/>
        <v>606.16978100000006</v>
      </c>
      <c r="P4" s="199">
        <f t="shared" si="0"/>
        <v>12230.067832000001</v>
      </c>
    </row>
    <row r="5" spans="1:16" s="13" customFormat="1" ht="12" customHeight="1" x14ac:dyDescent="0.2">
      <c r="A5" s="37" t="s">
        <v>44</v>
      </c>
      <c r="B5" s="19">
        <f>'[1]Podklady QZ'!K131</f>
        <v>0</v>
      </c>
      <c r="C5" s="19">
        <f>'[1]Podklady QZ'!B131</f>
        <v>177.544884</v>
      </c>
      <c r="D5" s="19">
        <f>'[1]Podklady QZ'!C131</f>
        <v>70.147880000000001</v>
      </c>
      <c r="E5" s="19">
        <f>'[1]Podklady QZ'!D131</f>
        <v>52.074985999999996</v>
      </c>
      <c r="F5" s="19">
        <f>'[1]Podklady QZ'!N131</f>
        <v>52.649420000000006</v>
      </c>
      <c r="G5" s="19">
        <f>'[1]Podklady QZ'!E131</f>
        <v>80.935719999999989</v>
      </c>
      <c r="H5" s="19">
        <f>'[1]Podklady QZ'!F131</f>
        <v>6.7622999999999989E-2</v>
      </c>
      <c r="I5" s="19">
        <f>'[1]Podklady QZ'!G131</f>
        <v>172.16771899999998</v>
      </c>
      <c r="J5" s="19">
        <f>'[1]Podklady QZ'!H131</f>
        <v>24.057106000000001</v>
      </c>
      <c r="K5" s="19">
        <f>'[1]Podklady QZ'!I131</f>
        <v>4.0405280000000001</v>
      </c>
      <c r="L5" s="19">
        <f>'[1]Podklady QZ'!J131</f>
        <v>66.945057000000006</v>
      </c>
      <c r="M5" s="19">
        <f>'[1]Podklady QZ'!L131</f>
        <v>91.372400000000013</v>
      </c>
      <c r="N5" s="19">
        <f>'[1]Podklady QZ'!M131</f>
        <v>219.42260000000002</v>
      </c>
      <c r="O5" s="19">
        <f>'[1]Podklady QZ'!O131</f>
        <v>18.101200000000002</v>
      </c>
      <c r="P5" s="19">
        <f>SUM(B5:O5)</f>
        <v>1029.5271230000001</v>
      </c>
    </row>
    <row r="6" spans="1:16" s="13" customFormat="1" ht="12" customHeight="1" x14ac:dyDescent="0.2">
      <c r="A6" s="35" t="s">
        <v>43</v>
      </c>
      <c r="B6" s="16">
        <f>'[1]Podklady QZ'!K132</f>
        <v>8.8469999999999995</v>
      </c>
      <c r="C6" s="16">
        <f>'[1]Podklady QZ'!B132</f>
        <v>12.182523999999999</v>
      </c>
      <c r="D6" s="16">
        <f>'[1]Podklady QZ'!C132</f>
        <v>9.4202279999999998</v>
      </c>
      <c r="E6" s="16">
        <f>'[1]Podklady QZ'!D132</f>
        <v>1.6060000000000001</v>
      </c>
      <c r="F6" s="16">
        <f>'[1]Podklady QZ'!N132</f>
        <v>15.915097000000003</v>
      </c>
      <c r="G6" s="16">
        <f>'[1]Podklady QZ'!E132</f>
        <v>10.872695999999999</v>
      </c>
      <c r="H6" s="16">
        <f>'[1]Podklady QZ'!F132</f>
        <v>3.9144999999999999</v>
      </c>
      <c r="I6" s="16">
        <f>'[1]Podklady QZ'!G132</f>
        <v>3.6260000000000008E-2</v>
      </c>
      <c r="J6" s="16">
        <f>'[1]Podklady QZ'!H132</f>
        <v>10.086009999999998</v>
      </c>
      <c r="K6" s="16">
        <f>'[1]Podklady QZ'!I132</f>
        <v>5.4778620000000018</v>
      </c>
      <c r="L6" s="16">
        <f>'[1]Podklady QZ'!J132</f>
        <v>10.241518000000001</v>
      </c>
      <c r="M6" s="16">
        <f>'[1]Podklady QZ'!L132</f>
        <v>5.7109100000000002</v>
      </c>
      <c r="N6" s="16">
        <f>'[1]Podklady QZ'!M132</f>
        <v>4.6952600000000002</v>
      </c>
      <c r="O6" s="198">
        <f>'[1]Podklady QZ'!O132</f>
        <v>1.03538</v>
      </c>
      <c r="P6" s="6">
        <f t="shared" ref="P6:P20" si="1">SUM(B6:O6)</f>
        <v>100.041245</v>
      </c>
    </row>
    <row r="7" spans="1:16" s="13" customFormat="1" ht="12" customHeight="1" x14ac:dyDescent="0.2">
      <c r="A7" s="35" t="s">
        <v>42</v>
      </c>
      <c r="B7" s="16">
        <f>'[1]Podklady QZ'!K133</f>
        <v>0</v>
      </c>
      <c r="C7" s="16">
        <f>'[1]Podklady QZ'!B133</f>
        <v>0</v>
      </c>
      <c r="D7" s="16">
        <f>'[1]Podklady QZ'!C133</f>
        <v>0</v>
      </c>
      <c r="E7" s="16">
        <f>'[1]Podklady QZ'!D133</f>
        <v>0</v>
      </c>
      <c r="F7" s="16">
        <f>'[1]Podklady QZ'!N133</f>
        <v>0</v>
      </c>
      <c r="G7" s="16">
        <f>'[1]Podklady QZ'!E133</f>
        <v>1.40605</v>
      </c>
      <c r="H7" s="16">
        <f>'[1]Podklady QZ'!F133</f>
        <v>0</v>
      </c>
      <c r="I7" s="16">
        <f>'[1]Podklady QZ'!G133</f>
        <v>856.19729099999995</v>
      </c>
      <c r="J7" s="16">
        <f>'[1]Podklady QZ'!H133</f>
        <v>55.857352999999996</v>
      </c>
      <c r="K7" s="16">
        <f>'[1]Podklady QZ'!I133</f>
        <v>71.033279000000007</v>
      </c>
      <c r="L7" s="16">
        <f>'[1]Podklady QZ'!J133</f>
        <v>0</v>
      </c>
      <c r="M7" s="16">
        <f>'[1]Podklady QZ'!L133</f>
        <v>0</v>
      </c>
      <c r="N7" s="16">
        <f>'[1]Podklady QZ'!M133</f>
        <v>0</v>
      </c>
      <c r="O7" s="198">
        <f>'[1]Podklady QZ'!O133</f>
        <v>52.643020000000007</v>
      </c>
      <c r="P7" s="6">
        <f t="shared" si="1"/>
        <v>1037.1369930000001</v>
      </c>
    </row>
    <row r="8" spans="1:16" s="13" customFormat="1" ht="12" customHeight="1" x14ac:dyDescent="0.2">
      <c r="A8" s="35" t="s">
        <v>70</v>
      </c>
      <c r="B8" s="115">
        <f>'[1]Podklady QZ'!K134</f>
        <v>0</v>
      </c>
      <c r="C8" s="115">
        <f>'[1]Podklady QZ'!B134</f>
        <v>8.199999999999999E-3</v>
      </c>
      <c r="D8" s="115">
        <f>'[1]Podklady QZ'!C134</f>
        <v>1.1919999999999999</v>
      </c>
      <c r="E8" s="115">
        <f>'[1]Podklady QZ'!D134</f>
        <v>5.0099999999999997E-3</v>
      </c>
      <c r="F8" s="115">
        <f>'[1]Podklady QZ'!N134</f>
        <v>1.4999999999999999E-2</v>
      </c>
      <c r="G8" s="115">
        <f>'[1]Podklady QZ'!E134</f>
        <v>0</v>
      </c>
      <c r="H8" s="115">
        <f>'[1]Podklady QZ'!F134</f>
        <v>0</v>
      </c>
      <c r="I8" s="115">
        <f>'[1]Podklady QZ'!G134</f>
        <v>8.7091000000000002E-2</v>
      </c>
      <c r="J8" s="115">
        <f>'[1]Podklady QZ'!H134</f>
        <v>0</v>
      </c>
      <c r="K8" s="115">
        <f>'[1]Podklady QZ'!I134</f>
        <v>0</v>
      </c>
      <c r="L8" s="115">
        <f>'[1]Podklady QZ'!J134</f>
        <v>0.81767999999999996</v>
      </c>
      <c r="M8" s="115">
        <f>'[1]Podklady QZ'!L134</f>
        <v>0</v>
      </c>
      <c r="N8" s="115">
        <f>'[1]Podklady QZ'!M134</f>
        <v>0</v>
      </c>
      <c r="O8" s="198">
        <f>'[1]Podklady QZ'!O134</f>
        <v>0.25309999999999999</v>
      </c>
      <c r="P8" s="198">
        <f t="shared" si="1"/>
        <v>2.3780809999999999</v>
      </c>
    </row>
    <row r="9" spans="1:16" s="13" customFormat="1" ht="12" customHeight="1" x14ac:dyDescent="0.2">
      <c r="A9" s="35" t="s">
        <v>71</v>
      </c>
      <c r="B9" s="115">
        <f>'[1]Podklady QZ'!K135</f>
        <v>0.29599999999999999</v>
      </c>
      <c r="C9" s="115">
        <f>'[1]Podklady QZ'!B135</f>
        <v>0</v>
      </c>
      <c r="D9" s="115">
        <f>'[1]Podklady QZ'!C135</f>
        <v>5.3999999999999999E-2</v>
      </c>
      <c r="E9" s="115">
        <f>'[1]Podklady QZ'!D135</f>
        <v>0.80915000000000004</v>
      </c>
      <c r="F9" s="115">
        <f>'[1]Podklady QZ'!N135</f>
        <v>0</v>
      </c>
      <c r="G9" s="115">
        <f>'[1]Podklady QZ'!E135</f>
        <v>0</v>
      </c>
      <c r="H9" s="115">
        <f>'[1]Podklady QZ'!F135</f>
        <v>0</v>
      </c>
      <c r="I9" s="115">
        <f>'[1]Podklady QZ'!G135</f>
        <v>0</v>
      </c>
      <c r="J9" s="115">
        <f>'[1]Podklady QZ'!H135</f>
        <v>0</v>
      </c>
      <c r="K9" s="115">
        <f>'[1]Podklady QZ'!I135</f>
        <v>0</v>
      </c>
      <c r="L9" s="115">
        <f>'[1]Podklady QZ'!J135</f>
        <v>0</v>
      </c>
      <c r="M9" s="115">
        <f>'[1]Podklady QZ'!L135</f>
        <v>0</v>
      </c>
      <c r="N9" s="115">
        <f>'[1]Podklady QZ'!M135</f>
        <v>0.72939999999999994</v>
      </c>
      <c r="O9" s="198">
        <f>'[1]Podklady QZ'!O135</f>
        <v>0</v>
      </c>
      <c r="P9" s="198">
        <f t="shared" si="1"/>
        <v>1.88855</v>
      </c>
    </row>
    <row r="10" spans="1:16" s="13" customFormat="1" ht="12" customHeight="1" x14ac:dyDescent="0.2">
      <c r="A10" s="35" t="s">
        <v>72</v>
      </c>
      <c r="B10" s="115">
        <f>'[1]Podklady QZ'!K136</f>
        <v>0</v>
      </c>
      <c r="C10" s="115">
        <f>'[1]Podklady QZ'!B136</f>
        <v>0</v>
      </c>
      <c r="D10" s="115">
        <f>'[1]Podklady QZ'!C136</f>
        <v>7.9000000000000001E-2</v>
      </c>
      <c r="E10" s="115">
        <f>'[1]Podklady QZ'!D136</f>
        <v>0.39720999999999995</v>
      </c>
      <c r="F10" s="115">
        <f>'[1]Podklady QZ'!N136</f>
        <v>7.2599999999999998E-2</v>
      </c>
      <c r="G10" s="115">
        <f>'[1]Podklady QZ'!E136</f>
        <v>0</v>
      </c>
      <c r="H10" s="115">
        <f>'[1]Podklady QZ'!F136</f>
        <v>0</v>
      </c>
      <c r="I10" s="115">
        <f>'[1]Podklady QZ'!G136</f>
        <v>0</v>
      </c>
      <c r="J10" s="115">
        <f>'[1]Podklady QZ'!H136</f>
        <v>0</v>
      </c>
      <c r="K10" s="115">
        <f>'[1]Podklady QZ'!I136</f>
        <v>0</v>
      </c>
      <c r="L10" s="115">
        <f>'[1]Podklady QZ'!J136</f>
        <v>0</v>
      </c>
      <c r="M10" s="115">
        <f>'[1]Podklady QZ'!L136</f>
        <v>0</v>
      </c>
      <c r="N10" s="115">
        <f>'[1]Podklady QZ'!M136</f>
        <v>3.4769999999999995E-2</v>
      </c>
      <c r="O10" s="198">
        <f>'[1]Podklady QZ'!O136</f>
        <v>0</v>
      </c>
      <c r="P10" s="198">
        <f t="shared" si="1"/>
        <v>0.58357999999999999</v>
      </c>
    </row>
    <row r="11" spans="1:16" s="13" customFormat="1" ht="12" customHeight="1" x14ac:dyDescent="0.2">
      <c r="A11" s="35" t="s">
        <v>41</v>
      </c>
      <c r="B11" s="115">
        <f>'[1]Podklady QZ'!K137</f>
        <v>0</v>
      </c>
      <c r="C11" s="115">
        <f>'[1]Podklady QZ'!B137</f>
        <v>413.89336799999995</v>
      </c>
      <c r="D11" s="115">
        <f>'[1]Podklady QZ'!C137</f>
        <v>0.505</v>
      </c>
      <c r="E11" s="115">
        <f>'[1]Podklady QZ'!D137</f>
        <v>372.35775999999993</v>
      </c>
      <c r="F11" s="115">
        <f>'[1]Podklady QZ'!N137</f>
        <v>20.168851000000004</v>
      </c>
      <c r="G11" s="115">
        <f>'[1]Podklady QZ'!E137</f>
        <v>215.69085999999999</v>
      </c>
      <c r="H11" s="115">
        <f>'[1]Podklady QZ'!F137</f>
        <v>10.740461000000002</v>
      </c>
      <c r="I11" s="115">
        <f>'[1]Podklady QZ'!G137</f>
        <v>38.909754</v>
      </c>
      <c r="J11" s="115">
        <f>'[1]Podklady QZ'!H137</f>
        <v>181.56267700000006</v>
      </c>
      <c r="K11" s="115">
        <f>'[1]Podklady QZ'!I137</f>
        <v>253.60052699999997</v>
      </c>
      <c r="L11" s="115">
        <f>'[1]Podklady QZ'!J137</f>
        <v>259.74595800000003</v>
      </c>
      <c r="M11" s="115">
        <f>'[1]Podklady QZ'!L137</f>
        <v>1596.8407149999998</v>
      </c>
      <c r="N11" s="115">
        <f>'[1]Podklady QZ'!M137</f>
        <v>1555.0294100000001</v>
      </c>
      <c r="O11" s="198">
        <f>'[1]Podklady QZ'!O137</f>
        <v>400.65840600000001</v>
      </c>
      <c r="P11" s="198">
        <f t="shared" si="1"/>
        <v>5319.7037469999996</v>
      </c>
    </row>
    <row r="12" spans="1:16" s="13" customFormat="1" ht="12" customHeight="1" x14ac:dyDescent="0.2">
      <c r="A12" s="35" t="s">
        <v>84</v>
      </c>
      <c r="B12" s="115">
        <f>'[1]Podklady QZ'!K138</f>
        <v>0</v>
      </c>
      <c r="C12" s="115">
        <f>'[1]Podklady QZ'!B138</f>
        <v>27.44408</v>
      </c>
      <c r="D12" s="115">
        <f>'[1]Podklady QZ'!C138</f>
        <v>0</v>
      </c>
      <c r="E12" s="115">
        <f>'[1]Podklady QZ'!D138</f>
        <v>0</v>
      </c>
      <c r="F12" s="115">
        <f>'[1]Podklady QZ'!N138</f>
        <v>6.9578899999999999</v>
      </c>
      <c r="G12" s="115">
        <f>'[1]Podklady QZ'!E138</f>
        <v>0</v>
      </c>
      <c r="H12" s="115">
        <f>'[1]Podklady QZ'!F138</f>
        <v>0</v>
      </c>
      <c r="I12" s="115">
        <f>'[1]Podklady QZ'!G138</f>
        <v>0</v>
      </c>
      <c r="J12" s="115">
        <f>'[1]Podklady QZ'!H138</f>
        <v>0</v>
      </c>
      <c r="K12" s="115">
        <f>'[1]Podklady QZ'!I138</f>
        <v>0</v>
      </c>
      <c r="L12" s="115">
        <f>'[1]Podklady QZ'!J138</f>
        <v>0</v>
      </c>
      <c r="M12" s="115">
        <f>'[1]Podklady QZ'!L138</f>
        <v>0</v>
      </c>
      <c r="N12" s="115">
        <f>'[1]Podklady QZ'!M138</f>
        <v>0</v>
      </c>
      <c r="O12" s="198">
        <f>'[1]Podklady QZ'!O138</f>
        <v>0</v>
      </c>
      <c r="P12" s="198">
        <f t="shared" si="1"/>
        <v>34.401969999999999</v>
      </c>
    </row>
    <row r="13" spans="1:16" s="13" customFormat="1" ht="12" customHeight="1" x14ac:dyDescent="0.2">
      <c r="A13" s="35" t="s">
        <v>40</v>
      </c>
      <c r="B13" s="115">
        <f>'[1]Podklady QZ'!K139</f>
        <v>0</v>
      </c>
      <c r="C13" s="115">
        <f>'[1]Podklady QZ'!B139</f>
        <v>0</v>
      </c>
      <c r="D13" s="115">
        <f>'[1]Podklady QZ'!C139</f>
        <v>0</v>
      </c>
      <c r="E13" s="115">
        <f>'[1]Podklady QZ'!D139</f>
        <v>0</v>
      </c>
      <c r="F13" s="115">
        <f>'[1]Podklady QZ'!N139</f>
        <v>0</v>
      </c>
      <c r="G13" s="115">
        <f>'[1]Podklady QZ'!E139</f>
        <v>0</v>
      </c>
      <c r="H13" s="115">
        <f>'[1]Podklady QZ'!F139</f>
        <v>0</v>
      </c>
      <c r="I13" s="115">
        <f>'[1]Podklady QZ'!G139</f>
        <v>2.3257999999999997E-2</v>
      </c>
      <c r="J13" s="115">
        <f>'[1]Podklady QZ'!H139</f>
        <v>0</v>
      </c>
      <c r="K13" s="115">
        <f>'[1]Podklady QZ'!I139</f>
        <v>0</v>
      </c>
      <c r="L13" s="115">
        <f>'[1]Podklady QZ'!J139</f>
        <v>0</v>
      </c>
      <c r="M13" s="115">
        <f>'[1]Podklady QZ'!L139</f>
        <v>0</v>
      </c>
      <c r="N13" s="115">
        <f>'[1]Podklady QZ'!M139</f>
        <v>0</v>
      </c>
      <c r="O13" s="198">
        <f>'[1]Podklady QZ'!O139</f>
        <v>0</v>
      </c>
      <c r="P13" s="198">
        <f t="shared" si="1"/>
        <v>2.3257999999999997E-2</v>
      </c>
    </row>
    <row r="14" spans="1:16" s="13" customFormat="1" ht="12" customHeight="1" x14ac:dyDescent="0.2">
      <c r="A14" s="35" t="s">
        <v>39</v>
      </c>
      <c r="B14" s="115">
        <f>'[1]Podklady QZ'!K140</f>
        <v>0</v>
      </c>
      <c r="C14" s="115">
        <f>'[1]Podklady QZ'!B140</f>
        <v>0</v>
      </c>
      <c r="D14" s="115">
        <f>'[1]Podklady QZ'!C140</f>
        <v>8.3519400000000008</v>
      </c>
      <c r="E14" s="115">
        <f>'[1]Podklady QZ'!D140</f>
        <v>6.3820000000000002E-2</v>
      </c>
      <c r="F14" s="115">
        <f>'[1]Podklady QZ'!N140</f>
        <v>7.2609179999999993</v>
      </c>
      <c r="G14" s="115">
        <f>'[1]Podklady QZ'!E140</f>
        <v>0</v>
      </c>
      <c r="H14" s="115">
        <f>'[1]Podklady QZ'!F140</f>
        <v>0.17410000000000003</v>
      </c>
      <c r="I14" s="115">
        <f>'[1]Podklady QZ'!G140</f>
        <v>30.496749999999999</v>
      </c>
      <c r="J14" s="115">
        <f>'[1]Podklady QZ'!H140</f>
        <v>0</v>
      </c>
      <c r="K14" s="115">
        <f>'[1]Podklady QZ'!I140</f>
        <v>0</v>
      </c>
      <c r="L14" s="115">
        <f>'[1]Podklady QZ'!J140</f>
        <v>0</v>
      </c>
      <c r="M14" s="115">
        <f>'[1]Podklady QZ'!L140</f>
        <v>56.86786</v>
      </c>
      <c r="N14" s="115">
        <f>'[1]Podklady QZ'!M140</f>
        <v>0.504</v>
      </c>
      <c r="O14" s="198">
        <f>'[1]Podklady QZ'!O140</f>
        <v>4.8380000000000001</v>
      </c>
      <c r="P14" s="198">
        <f t="shared" si="1"/>
        <v>108.55738799999999</v>
      </c>
    </row>
    <row r="15" spans="1:16" s="13" customFormat="1" ht="12" customHeight="1" x14ac:dyDescent="0.2">
      <c r="A15" s="35" t="s">
        <v>38</v>
      </c>
      <c r="B15" s="115">
        <f>'[1]Podklady QZ'!K141</f>
        <v>0</v>
      </c>
      <c r="C15" s="115">
        <f>'[1]Podklady QZ'!B141</f>
        <v>8.798</v>
      </c>
      <c r="D15" s="115">
        <f>'[1]Podklady QZ'!C141</f>
        <v>0</v>
      </c>
      <c r="E15" s="115">
        <f>'[1]Podklady QZ'!D141</f>
        <v>0</v>
      </c>
      <c r="F15" s="115">
        <f>'[1]Podklady QZ'!N141</f>
        <v>0</v>
      </c>
      <c r="G15" s="115">
        <f>'[1]Podklady QZ'!E141</f>
        <v>0</v>
      </c>
      <c r="H15" s="115">
        <f>'[1]Podklady QZ'!F141</f>
        <v>0</v>
      </c>
      <c r="I15" s="115">
        <f>'[1]Podklady QZ'!G141</f>
        <v>0</v>
      </c>
      <c r="J15" s="115">
        <f>'[1]Podklady QZ'!H141</f>
        <v>7.9137019999999998</v>
      </c>
      <c r="K15" s="115">
        <f>'[1]Podklady QZ'!I141</f>
        <v>0</v>
      </c>
      <c r="L15" s="115">
        <f>'[1]Podklady QZ'!J141</f>
        <v>0</v>
      </c>
      <c r="M15" s="115">
        <f>'[1]Podklady QZ'!L141</f>
        <v>4.6405310000000002</v>
      </c>
      <c r="N15" s="115">
        <f>'[1]Podklady QZ'!M141</f>
        <v>0</v>
      </c>
      <c r="O15" s="198">
        <f>'[1]Podklady QZ'!O141</f>
        <v>4.7649999999999997</v>
      </c>
      <c r="P15" s="198">
        <f t="shared" si="1"/>
        <v>26.117232999999999</v>
      </c>
    </row>
    <row r="16" spans="1:16" s="13" customFormat="1" ht="12" customHeight="1" x14ac:dyDescent="0.2">
      <c r="A16" s="35" t="s">
        <v>37</v>
      </c>
      <c r="B16" s="115">
        <f>'[1]Podklady QZ'!K142</f>
        <v>180.726</v>
      </c>
      <c r="C16" s="115">
        <f>'[1]Podklady QZ'!B142</f>
        <v>2.4119999999999999</v>
      </c>
      <c r="D16" s="115">
        <f>'[1]Podklady QZ'!C142</f>
        <v>260.13799999999998</v>
      </c>
      <c r="E16" s="115">
        <f>'[1]Podklady QZ'!D142</f>
        <v>0</v>
      </c>
      <c r="F16" s="115">
        <f>'[1]Podklady QZ'!N142</f>
        <v>0.39500000000000002</v>
      </c>
      <c r="G16" s="115">
        <f>'[1]Podklady QZ'!E142</f>
        <v>0</v>
      </c>
      <c r="H16" s="115">
        <f>'[1]Podklady QZ'!F142</f>
        <v>110.474</v>
      </c>
      <c r="I16" s="115">
        <f>'[1]Podklady QZ'!G142</f>
        <v>2.2610000000000001</v>
      </c>
      <c r="J16" s="115">
        <f>'[1]Podklady QZ'!H142</f>
        <v>0</v>
      </c>
      <c r="K16" s="115">
        <f>'[1]Podklady QZ'!I142</f>
        <v>9.1430000000000011E-2</v>
      </c>
      <c r="L16" s="115">
        <f>'[1]Podklady QZ'!J142</f>
        <v>66.263016000000007</v>
      </c>
      <c r="M16" s="115">
        <f>'[1]Podklady QZ'!L142</f>
        <v>26.542131716817071</v>
      </c>
      <c r="N16" s="115">
        <f>'[1]Podklady QZ'!M142</f>
        <v>6.5776499999999993</v>
      </c>
      <c r="O16" s="198">
        <f>'[1]Podklady QZ'!O142</f>
        <v>6.895999999999999</v>
      </c>
      <c r="P16" s="198">
        <f t="shared" si="1"/>
        <v>662.77622771681683</v>
      </c>
    </row>
    <row r="17" spans="1:19" s="13" customFormat="1" ht="12" customHeight="1" x14ac:dyDescent="0.2">
      <c r="A17" s="35" t="s">
        <v>36</v>
      </c>
      <c r="B17" s="115">
        <f>'[1]Podklady QZ'!K143</f>
        <v>0</v>
      </c>
      <c r="C17" s="115">
        <f>'[1]Podklady QZ'!B143</f>
        <v>0.10028100000000001</v>
      </c>
      <c r="D17" s="115">
        <f>'[1]Podklady QZ'!C143</f>
        <v>0</v>
      </c>
      <c r="E17" s="115">
        <f>'[1]Podklady QZ'!D143</f>
        <v>40.185490000000001</v>
      </c>
      <c r="F17" s="115">
        <f>'[1]Podklady QZ'!N143</f>
        <v>0</v>
      </c>
      <c r="G17" s="115">
        <f>'[1]Podklady QZ'!E143</f>
        <v>0</v>
      </c>
      <c r="H17" s="115">
        <f>'[1]Podklady QZ'!F143</f>
        <v>0</v>
      </c>
      <c r="I17" s="115">
        <f>'[1]Podklady QZ'!G143</f>
        <v>530.29564300000004</v>
      </c>
      <c r="J17" s="115">
        <f>'[1]Podklady QZ'!H143</f>
        <v>0</v>
      </c>
      <c r="K17" s="115">
        <f>'[1]Podklady QZ'!I143</f>
        <v>0</v>
      </c>
      <c r="L17" s="115">
        <f>'[1]Podklady QZ'!J143</f>
        <v>9.5000000000000001E-2</v>
      </c>
      <c r="M17" s="115">
        <f>'[1]Podklady QZ'!L143</f>
        <v>153.00216999999998</v>
      </c>
      <c r="N17" s="115">
        <f>'[1]Podklady QZ'!M143</f>
        <v>46.518000000000001</v>
      </c>
      <c r="O17" s="198">
        <f>'[1]Podklady QZ'!O143</f>
        <v>16.462</v>
      </c>
      <c r="P17" s="198">
        <f t="shared" si="1"/>
        <v>786.65858400000002</v>
      </c>
    </row>
    <row r="18" spans="1:19" s="13" customFormat="1" ht="12" customHeight="1" x14ac:dyDescent="0.2">
      <c r="A18" s="35" t="s">
        <v>3</v>
      </c>
      <c r="B18" s="115">
        <f>'[1]Podklady QZ'!K144</f>
        <v>0</v>
      </c>
      <c r="C18" s="115">
        <f>'[1]Podklady QZ'!B144</f>
        <v>0</v>
      </c>
      <c r="D18" s="115">
        <f>'[1]Podklady QZ'!C144</f>
        <v>0</v>
      </c>
      <c r="E18" s="115">
        <f>'[1]Podklady QZ'!D144</f>
        <v>0</v>
      </c>
      <c r="F18" s="115">
        <f>'[1]Podklady QZ'!N144</f>
        <v>0</v>
      </c>
      <c r="G18" s="115">
        <f>'[1]Podklady QZ'!E144</f>
        <v>0</v>
      </c>
      <c r="H18" s="115">
        <f>'[1]Podklady QZ'!F144</f>
        <v>0</v>
      </c>
      <c r="I18" s="115">
        <f>'[1]Podklady QZ'!G144</f>
        <v>0</v>
      </c>
      <c r="J18" s="115">
        <f>'[1]Podklady QZ'!H144</f>
        <v>0</v>
      </c>
      <c r="K18" s="115">
        <f>'[1]Podklady QZ'!I144</f>
        <v>0</v>
      </c>
      <c r="L18" s="115">
        <f>'[1]Podklady QZ'!J144</f>
        <v>0</v>
      </c>
      <c r="M18" s="115">
        <f>'[1]Podklady QZ'!L144</f>
        <v>0</v>
      </c>
      <c r="N18" s="115">
        <f>'[1]Podklady QZ'!M144</f>
        <v>0</v>
      </c>
      <c r="O18" s="198">
        <f>'[1]Podklady QZ'!O144</f>
        <v>0</v>
      </c>
      <c r="P18" s="198">
        <f t="shared" si="1"/>
        <v>0</v>
      </c>
    </row>
    <row r="19" spans="1:19" s="13" customFormat="1" ht="12" customHeight="1" x14ac:dyDescent="0.2">
      <c r="A19" s="35" t="s">
        <v>35</v>
      </c>
      <c r="B19" s="115">
        <f>'[1]Podklady QZ'!K145</f>
        <v>0.19535999999999998</v>
      </c>
      <c r="C19" s="115">
        <f>'[1]Podklady QZ'!B145</f>
        <v>0.36651100000000003</v>
      </c>
      <c r="D19" s="115">
        <f>'[1]Podklady QZ'!C145</f>
        <v>2.9508E-2</v>
      </c>
      <c r="E19" s="115">
        <f>'[1]Podklady QZ'!D145</f>
        <v>0.13500000000000001</v>
      </c>
      <c r="F19" s="115">
        <f>'[1]Podklady QZ'!N145</f>
        <v>1.6919999999999999</v>
      </c>
      <c r="G19" s="115">
        <f>'[1]Podklady QZ'!E145</f>
        <v>0.16519999999999999</v>
      </c>
      <c r="H19" s="115">
        <f>'[1]Podklady QZ'!F145</f>
        <v>0</v>
      </c>
      <c r="I19" s="115">
        <f>'[1]Podklady QZ'!G145</f>
        <v>0.724109</v>
      </c>
      <c r="J19" s="115">
        <f>'[1]Podklady QZ'!H145</f>
        <v>3.664148</v>
      </c>
      <c r="K19" s="115">
        <f>'[1]Podklady QZ'!I145</f>
        <v>0.10535</v>
      </c>
      <c r="L19" s="115">
        <f>'[1]Podklady QZ'!J145</f>
        <v>0.43368399999999996</v>
      </c>
      <c r="M19" s="115">
        <f>'[1]Podklady QZ'!L145</f>
        <v>0.73874899999999999</v>
      </c>
      <c r="N19" s="115">
        <f>'[1]Podklady QZ'!M145</f>
        <v>0.57832700000000004</v>
      </c>
      <c r="O19" s="198">
        <f>'[1]Podklady QZ'!O145</f>
        <v>0.30349999999999999</v>
      </c>
      <c r="P19" s="198">
        <f t="shared" si="1"/>
        <v>9.1314459999999986</v>
      </c>
    </row>
    <row r="20" spans="1:19" s="13" customFormat="1" ht="12" customHeight="1" thickBot="1" x14ac:dyDescent="0.25">
      <c r="A20" s="38" t="s">
        <v>34</v>
      </c>
      <c r="B20" s="116">
        <f>'[1]Podklady QZ'!K146</f>
        <v>411.35503799999992</v>
      </c>
      <c r="C20" s="116">
        <f>'[1]Podklady QZ'!B146</f>
        <v>58.612818999999995</v>
      </c>
      <c r="D20" s="116">
        <f>'[1]Podklady QZ'!C146</f>
        <v>330.283411</v>
      </c>
      <c r="E20" s="116">
        <f>'[1]Podklady QZ'!D146</f>
        <v>80.114209000000002</v>
      </c>
      <c r="F20" s="116">
        <f>'[1]Podklady QZ'!N146</f>
        <v>68.357394999999983</v>
      </c>
      <c r="G20" s="116">
        <f>'[1]Podklady QZ'!E146</f>
        <v>139.917394</v>
      </c>
      <c r="H20" s="116">
        <f>'[1]Podklady QZ'!F146</f>
        <v>161.75186599999998</v>
      </c>
      <c r="I20" s="116">
        <f>'[1]Podklady QZ'!G146</f>
        <v>207.20955399999994</v>
      </c>
      <c r="J20" s="116">
        <f>'[1]Podklady QZ'!H146</f>
        <v>115.62923099999999</v>
      </c>
      <c r="K20" s="116">
        <f>'[1]Podklady QZ'!I146</f>
        <v>61.710835999999993</v>
      </c>
      <c r="L20" s="116">
        <f>'[1]Podklady QZ'!J146</f>
        <v>81.890711999999979</v>
      </c>
      <c r="M20" s="116">
        <f>'[1]Podklady QZ'!L146</f>
        <v>1138.7394622831832</v>
      </c>
      <c r="N20" s="116">
        <f>'[1]Podklady QZ'!M146</f>
        <v>155.35630400000002</v>
      </c>
      <c r="O20" s="116">
        <f>'[1]Podklady QZ'!O146</f>
        <v>100.214175</v>
      </c>
      <c r="P20" s="116">
        <f t="shared" si="1"/>
        <v>3111.1424062831829</v>
      </c>
    </row>
    <row r="21" spans="1:19" s="5" customFormat="1" ht="11.25" x14ac:dyDescent="0.2">
      <c r="A21" s="54"/>
      <c r="P21" s="4" t="s">
        <v>87</v>
      </c>
    </row>
    <row r="22" spans="1:19" s="13" customFormat="1" x14ac:dyDescent="0.2">
      <c r="A22" s="117"/>
      <c r="B22" s="118"/>
      <c r="C22" s="118"/>
      <c r="D22" s="118"/>
      <c r="E22" s="118"/>
      <c r="F22" s="118"/>
      <c r="G22" s="118"/>
      <c r="H22" s="118"/>
      <c r="I22" s="118"/>
      <c r="J22" s="118"/>
      <c r="K22" s="118"/>
      <c r="L22" s="118"/>
      <c r="M22" s="118"/>
      <c r="N22" s="118"/>
      <c r="O22" s="118"/>
      <c r="P22" s="117"/>
    </row>
    <row r="23" spans="1:19" s="13" customFormat="1" x14ac:dyDescent="0.2">
      <c r="A23" s="117"/>
      <c r="B23" s="118"/>
      <c r="C23" s="118"/>
      <c r="D23" s="118"/>
      <c r="E23" s="118"/>
      <c r="F23" s="118"/>
      <c r="G23" s="118"/>
      <c r="H23" s="118"/>
      <c r="I23" s="118"/>
      <c r="J23" s="118"/>
      <c r="K23" s="118"/>
      <c r="L23" s="118"/>
      <c r="M23" s="118"/>
      <c r="N23" s="118"/>
      <c r="O23" s="118"/>
      <c r="P23" s="118"/>
    </row>
    <row r="24" spans="1:19" s="13" customFormat="1" x14ac:dyDescent="0.2">
      <c r="A24" s="117"/>
      <c r="B24" s="118"/>
      <c r="C24" s="118"/>
      <c r="D24" s="118"/>
      <c r="E24" s="118"/>
      <c r="F24" s="118"/>
      <c r="G24" s="118"/>
      <c r="H24" s="118"/>
      <c r="I24" s="118"/>
      <c r="J24" s="118"/>
      <c r="K24" s="118"/>
      <c r="L24" s="118"/>
      <c r="M24" s="118"/>
      <c r="N24" s="118"/>
      <c r="O24" s="118"/>
      <c r="P24" s="118"/>
      <c r="Q24" s="119"/>
    </row>
    <row r="25" spans="1:19" s="13" customFormat="1" x14ac:dyDescent="0.2">
      <c r="A25" s="117"/>
      <c r="B25" s="118"/>
      <c r="C25" s="118"/>
      <c r="D25" s="118"/>
      <c r="E25" s="118"/>
      <c r="F25" s="118"/>
      <c r="G25" s="118"/>
      <c r="H25" s="118"/>
      <c r="I25" s="118"/>
      <c r="J25" s="118"/>
      <c r="K25" s="118"/>
      <c r="L25" s="118"/>
      <c r="M25" s="118"/>
      <c r="N25" s="118"/>
      <c r="O25" s="118"/>
      <c r="P25" s="118"/>
      <c r="Q25" s="119"/>
    </row>
    <row r="26" spans="1:19" s="13" customFormat="1" x14ac:dyDescent="0.2">
      <c r="A26" s="117"/>
      <c r="B26" s="118"/>
      <c r="C26" s="118"/>
      <c r="D26" s="118"/>
      <c r="E26" s="118"/>
      <c r="F26" s="118"/>
      <c r="G26" s="118"/>
      <c r="H26" s="118"/>
      <c r="I26" s="118"/>
      <c r="J26" s="118"/>
      <c r="K26" s="118"/>
      <c r="L26" s="118"/>
      <c r="M26" s="118"/>
      <c r="N26" s="118"/>
      <c r="O26" s="118"/>
      <c r="P26" s="118"/>
      <c r="S26" s="14"/>
    </row>
    <row r="27" spans="1:19" s="13" customFormat="1" x14ac:dyDescent="0.2">
      <c r="A27" s="117"/>
      <c r="B27" s="118"/>
      <c r="C27" s="118"/>
      <c r="D27" s="118"/>
      <c r="E27" s="118"/>
      <c r="F27" s="118"/>
      <c r="G27" s="118"/>
      <c r="H27" s="118"/>
      <c r="I27" s="118"/>
      <c r="J27" s="118"/>
      <c r="K27" s="118"/>
      <c r="L27" s="118"/>
      <c r="M27" s="118"/>
      <c r="N27" s="118"/>
      <c r="O27" s="118"/>
      <c r="P27" s="118"/>
    </row>
    <row r="28" spans="1:19" s="13" customFormat="1" x14ac:dyDescent="0.2">
      <c r="A28" s="117"/>
      <c r="B28" s="118"/>
      <c r="C28" s="118"/>
      <c r="D28" s="118"/>
      <c r="E28" s="118"/>
      <c r="F28" s="118"/>
      <c r="G28" s="118"/>
      <c r="H28" s="118"/>
      <c r="I28" s="118"/>
      <c r="J28" s="118"/>
      <c r="K28" s="118"/>
      <c r="L28" s="118"/>
      <c r="M28" s="118"/>
      <c r="N28" s="118"/>
      <c r="O28" s="118"/>
      <c r="P28" s="118"/>
    </row>
    <row r="29" spans="1:19" s="13" customFormat="1" x14ac:dyDescent="0.2">
      <c r="A29" s="117"/>
      <c r="B29" s="118"/>
      <c r="C29" s="118"/>
      <c r="D29" s="118"/>
      <c r="E29" s="118"/>
      <c r="F29" s="118"/>
      <c r="G29" s="118"/>
      <c r="H29" s="118"/>
      <c r="I29" s="118"/>
      <c r="J29" s="118"/>
      <c r="K29" s="118"/>
      <c r="L29" s="118"/>
      <c r="M29" s="118"/>
      <c r="N29" s="118"/>
      <c r="O29" s="118"/>
      <c r="P29" s="118"/>
    </row>
    <row r="30" spans="1:19" s="13" customFormat="1" x14ac:dyDescent="0.2">
      <c r="A30" s="117"/>
      <c r="B30" s="118"/>
      <c r="C30" s="118"/>
      <c r="D30" s="118"/>
      <c r="E30" s="118"/>
      <c r="F30" s="118"/>
      <c r="G30" s="118"/>
      <c r="H30" s="118"/>
      <c r="I30" s="118"/>
      <c r="J30" s="118"/>
      <c r="K30" s="118"/>
      <c r="L30" s="118"/>
      <c r="M30" s="118"/>
      <c r="N30" s="118"/>
      <c r="O30" s="118"/>
      <c r="P30" s="118"/>
    </row>
    <row r="31" spans="1:19" s="13" customFormat="1" x14ac:dyDescent="0.2">
      <c r="A31" s="117"/>
      <c r="B31" s="118"/>
      <c r="C31" s="118"/>
      <c r="D31" s="118"/>
      <c r="E31" s="118"/>
      <c r="F31" s="118"/>
      <c r="G31" s="118"/>
      <c r="H31" s="118"/>
      <c r="I31" s="118"/>
      <c r="J31" s="118"/>
      <c r="K31" s="118"/>
      <c r="L31" s="118"/>
      <c r="M31" s="118"/>
      <c r="N31" s="118"/>
      <c r="O31" s="118"/>
      <c r="P31" s="118"/>
    </row>
    <row r="32" spans="1:19" s="13" customFormat="1" x14ac:dyDescent="0.2">
      <c r="A32" s="117"/>
      <c r="B32" s="118"/>
      <c r="C32" s="118"/>
      <c r="D32" s="118"/>
      <c r="E32" s="118"/>
      <c r="F32" s="118"/>
      <c r="G32" s="118"/>
      <c r="H32" s="118"/>
      <c r="I32" s="118"/>
      <c r="J32" s="118"/>
      <c r="K32" s="118"/>
      <c r="L32" s="118"/>
      <c r="M32" s="118"/>
      <c r="N32" s="118"/>
      <c r="O32" s="118"/>
      <c r="P32" s="118"/>
    </row>
    <row r="33" spans="1:16" s="13" customFormat="1" x14ac:dyDescent="0.2">
      <c r="A33" s="117"/>
      <c r="B33" s="118"/>
      <c r="C33" s="118"/>
      <c r="D33" s="118"/>
      <c r="E33" s="118"/>
      <c r="F33" s="118"/>
      <c r="G33" s="118"/>
      <c r="H33" s="118"/>
      <c r="I33" s="118"/>
      <c r="J33" s="118"/>
      <c r="K33" s="118"/>
      <c r="L33" s="118"/>
      <c r="M33" s="118"/>
      <c r="N33" s="118"/>
      <c r="O33" s="118"/>
      <c r="P33" s="118"/>
    </row>
    <row r="34" spans="1:16" s="13" customFormat="1" x14ac:dyDescent="0.2">
      <c r="A34" s="117"/>
      <c r="B34" s="118"/>
      <c r="C34" s="118"/>
      <c r="D34" s="118"/>
      <c r="E34" s="118"/>
      <c r="F34" s="118"/>
      <c r="G34" s="118"/>
      <c r="H34" s="118"/>
      <c r="I34" s="118"/>
      <c r="J34" s="118"/>
      <c r="K34" s="118"/>
      <c r="L34" s="118"/>
      <c r="M34" s="118"/>
      <c r="N34" s="118"/>
      <c r="O34" s="118"/>
      <c r="P34" s="118"/>
    </row>
    <row r="35" spans="1:16" s="13" customFormat="1" x14ac:dyDescent="0.2">
      <c r="A35" s="117"/>
      <c r="B35" s="118"/>
      <c r="C35" s="118"/>
      <c r="D35" s="118"/>
      <c r="E35" s="118"/>
      <c r="F35" s="118"/>
      <c r="G35" s="118"/>
      <c r="H35" s="118"/>
      <c r="I35" s="118"/>
      <c r="J35" s="118"/>
      <c r="K35" s="118"/>
      <c r="L35" s="118"/>
      <c r="M35" s="118"/>
      <c r="N35" s="118"/>
      <c r="O35" s="118"/>
      <c r="P35" s="118"/>
    </row>
    <row r="36" spans="1:16" s="13" customFormat="1" x14ac:dyDescent="0.2">
      <c r="A36" s="117"/>
      <c r="B36" s="118"/>
      <c r="C36" s="118"/>
      <c r="D36" s="118"/>
      <c r="E36" s="118"/>
      <c r="F36" s="118"/>
      <c r="G36" s="118"/>
      <c r="H36" s="118"/>
      <c r="I36" s="118"/>
      <c r="J36" s="118"/>
      <c r="K36" s="118"/>
      <c r="L36" s="118"/>
      <c r="M36" s="118"/>
      <c r="N36" s="118"/>
      <c r="O36" s="118"/>
      <c r="P36" s="118"/>
    </row>
    <row r="37" spans="1:16" s="13" customFormat="1" x14ac:dyDescent="0.2">
      <c r="A37" s="117"/>
      <c r="B37" s="118"/>
      <c r="C37" s="118"/>
      <c r="D37" s="118"/>
      <c r="E37" s="118"/>
      <c r="F37" s="118"/>
      <c r="G37" s="118"/>
      <c r="H37" s="118"/>
      <c r="I37" s="118"/>
      <c r="J37" s="118"/>
      <c r="K37" s="118"/>
      <c r="L37" s="118"/>
      <c r="M37" s="118"/>
      <c r="N37" s="118"/>
      <c r="O37" s="118"/>
      <c r="P37" s="118"/>
    </row>
    <row r="38" spans="1:16" s="13" customFormat="1" x14ac:dyDescent="0.2">
      <c r="A38" s="117"/>
      <c r="B38" s="118"/>
      <c r="C38" s="118"/>
      <c r="D38" s="118"/>
      <c r="E38" s="118"/>
      <c r="F38" s="118"/>
      <c r="G38" s="118"/>
      <c r="H38" s="118"/>
      <c r="I38" s="118"/>
      <c r="J38" s="118"/>
      <c r="K38" s="118"/>
      <c r="L38" s="118"/>
      <c r="M38" s="118"/>
      <c r="N38" s="118"/>
      <c r="O38" s="118"/>
      <c r="P38" s="118"/>
    </row>
    <row r="39" spans="1:16" s="13" customFormat="1" x14ac:dyDescent="0.2">
      <c r="A39" s="117"/>
      <c r="B39" s="118"/>
      <c r="C39" s="118"/>
      <c r="D39" s="118"/>
      <c r="E39" s="118"/>
      <c r="F39" s="118"/>
      <c r="G39" s="118"/>
      <c r="H39" s="118"/>
      <c r="I39" s="118"/>
      <c r="J39" s="118"/>
      <c r="K39" s="118"/>
      <c r="L39" s="118"/>
      <c r="M39" s="118"/>
      <c r="N39" s="118"/>
      <c r="O39" s="118"/>
      <c r="P39" s="118"/>
    </row>
    <row r="40" spans="1:16" s="13" customFormat="1" x14ac:dyDescent="0.2">
      <c r="A40" s="117"/>
      <c r="B40" s="118"/>
      <c r="C40" s="118"/>
      <c r="D40" s="118"/>
      <c r="E40" s="118"/>
      <c r="F40" s="118"/>
      <c r="G40" s="118"/>
      <c r="H40" s="118"/>
      <c r="I40" s="118"/>
      <c r="J40" s="118"/>
      <c r="K40" s="118"/>
      <c r="L40" s="118"/>
      <c r="M40" s="118"/>
      <c r="N40" s="118"/>
      <c r="O40" s="118"/>
      <c r="P40" s="118"/>
    </row>
    <row r="41" spans="1:16" s="13" customFormat="1" x14ac:dyDescent="0.2">
      <c r="A41" s="117"/>
      <c r="B41" s="118"/>
      <c r="C41" s="118"/>
      <c r="D41" s="118"/>
      <c r="E41" s="118"/>
      <c r="F41" s="118"/>
      <c r="G41" s="118"/>
      <c r="H41" s="118"/>
      <c r="I41" s="118"/>
      <c r="J41" s="118"/>
      <c r="K41" s="118"/>
      <c r="L41" s="118"/>
      <c r="M41" s="118"/>
      <c r="N41" s="118"/>
      <c r="O41" s="118"/>
      <c r="P41" s="118"/>
    </row>
    <row r="42" spans="1:16" s="13" customFormat="1" x14ac:dyDescent="0.2">
      <c r="A42" s="3"/>
      <c r="B42" s="3"/>
      <c r="C42" s="3"/>
      <c r="D42" s="3"/>
      <c r="E42" s="3"/>
      <c r="F42" s="3"/>
      <c r="G42" s="3"/>
      <c r="H42" s="3"/>
      <c r="I42" s="3"/>
      <c r="J42" s="3"/>
      <c r="K42" s="3"/>
      <c r="L42" s="3"/>
      <c r="M42" s="3"/>
      <c r="N42" s="3"/>
      <c r="O42" s="3"/>
      <c r="P42" s="3"/>
    </row>
    <row r="44" spans="1:16" x14ac:dyDescent="0.2">
      <c r="C44" s="120"/>
    </row>
    <row r="45" spans="1:16" x14ac:dyDescent="0.2">
      <c r="C45" s="120"/>
    </row>
    <row r="46" spans="1:16" x14ac:dyDescent="0.2">
      <c r="C46" s="120"/>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P54"/>
  <sheetViews>
    <sheetView showGridLines="0" zoomScaleNormal="100" workbookViewId="0">
      <selection activeCell="H36" sqref="H36"/>
    </sheetView>
  </sheetViews>
  <sheetFormatPr defaultRowHeight="12" x14ac:dyDescent="0.2"/>
  <cols>
    <col min="1" max="1" width="33.5703125" style="13" customWidth="1"/>
    <col min="2" max="10" width="12.28515625" style="13" customWidth="1"/>
    <col min="11" max="14" width="9.140625" style="13" customWidth="1"/>
    <col min="15" max="16384" width="9.140625" style="13"/>
  </cols>
  <sheetData>
    <row r="1" spans="1:10" ht="18.75" x14ac:dyDescent="0.3">
      <c r="A1" s="21" t="s">
        <v>209</v>
      </c>
      <c r="B1" s="124"/>
      <c r="C1" s="124"/>
      <c r="D1" s="124"/>
      <c r="J1" s="113" t="str">
        <f>Obsah!$A$1</f>
        <v>II. čtvrtletí 2018</v>
      </c>
    </row>
    <row r="2" spans="1:10" ht="7.5" customHeight="1" x14ac:dyDescent="0.2"/>
    <row r="3" spans="1:10" ht="12" customHeight="1" x14ac:dyDescent="0.2">
      <c r="A3" s="410"/>
      <c r="B3" s="411" t="str">
        <f>'[1]Podklady QZ'!$B$150:$D$150</f>
        <v xml:space="preserve">II. čtvrtletí </v>
      </c>
      <c r="C3" s="379"/>
      <c r="D3" s="404"/>
    </row>
    <row r="4" spans="1:10" x14ac:dyDescent="0.2">
      <c r="A4" s="410"/>
      <c r="B4" s="97" t="str">
        <f>'[1]Podklady QZ'!B152</f>
        <v>Duben</v>
      </c>
      <c r="C4" s="97" t="str">
        <f>'[1]Podklady QZ'!C152</f>
        <v>Květen</v>
      </c>
      <c r="D4" s="60" t="str">
        <f>'[1]Podklady QZ'!D152</f>
        <v>Červen</v>
      </c>
    </row>
    <row r="5" spans="1:10" x14ac:dyDescent="0.2">
      <c r="A5" s="412" t="s">
        <v>89</v>
      </c>
      <c r="B5" s="397">
        <f>SUM(B6:D6)</f>
        <v>6356840.7400000002</v>
      </c>
      <c r="C5" s="398"/>
      <c r="D5" s="398"/>
    </row>
    <row r="6" spans="1:10" x14ac:dyDescent="0.2">
      <c r="A6" s="413"/>
      <c r="B6" s="214">
        <f>SUM(B7:B14)</f>
        <v>3096691.818</v>
      </c>
      <c r="C6" s="64">
        <f t="shared" ref="C6:D6" si="0">SUM(C7:C14)</f>
        <v>1832943.0959999999</v>
      </c>
      <c r="D6" s="64">
        <f t="shared" si="0"/>
        <v>1427205.8260000001</v>
      </c>
    </row>
    <row r="7" spans="1:10" x14ac:dyDescent="0.2">
      <c r="A7" s="32" t="s">
        <v>73</v>
      </c>
      <c r="B7" s="223">
        <f>'[1]Podklady QZ'!B155</f>
        <v>7397.4</v>
      </c>
      <c r="C7" s="14">
        <f>'[1]Podklady QZ'!C155</f>
        <v>4656.68</v>
      </c>
      <c r="D7" s="14">
        <f>'[1]Podklady QZ'!D155</f>
        <v>1303.05</v>
      </c>
      <c r="E7" s="18">
        <f>SUM(B7:D7)/$B$5</f>
        <v>2.1012214315754589E-3</v>
      </c>
    </row>
    <row r="8" spans="1:10" x14ac:dyDescent="0.2">
      <c r="A8" s="47" t="s">
        <v>74</v>
      </c>
      <c r="B8" s="208">
        <f>'[1]Podklady QZ'!B156</f>
        <v>520108.15399999998</v>
      </c>
      <c r="C8" s="16">
        <f>'[1]Podklady QZ'!C156</f>
        <v>245460.18</v>
      </c>
      <c r="D8" s="6">
        <f>'[1]Podklady QZ'!D156</f>
        <v>232274.92300000001</v>
      </c>
      <c r="E8" s="18">
        <f t="shared" ref="E8:E14" si="1">SUM(B8:D8)/$B$5</f>
        <v>0.15697156776653806</v>
      </c>
    </row>
    <row r="9" spans="1:10" x14ac:dyDescent="0.2">
      <c r="A9" s="47" t="s">
        <v>75</v>
      </c>
      <c r="B9" s="208">
        <f>'[1]Podklady QZ'!B157</f>
        <v>12824.438</v>
      </c>
      <c r="C9" s="16">
        <f>'[1]Podklady QZ'!C157</f>
        <v>6735.0619999999999</v>
      </c>
      <c r="D9" s="6">
        <f>'[1]Podklady QZ'!D157</f>
        <v>6377.1059999999998</v>
      </c>
      <c r="E9" s="18">
        <f t="shared" si="1"/>
        <v>4.0801094538668592E-3</v>
      </c>
    </row>
    <row r="10" spans="1:10" x14ac:dyDescent="0.2">
      <c r="A10" s="47" t="s">
        <v>76</v>
      </c>
      <c r="B10" s="208">
        <f>'[1]Podklady QZ'!B158</f>
        <v>260561.24699999997</v>
      </c>
      <c r="C10" s="16">
        <f>'[1]Podklady QZ'!C158</f>
        <v>186504.98800000001</v>
      </c>
      <c r="D10" s="6">
        <f>'[1]Podklady QZ'!D158</f>
        <v>101576.834</v>
      </c>
      <c r="E10" s="18">
        <f t="shared" si="1"/>
        <v>8.6307505794143896E-2</v>
      </c>
      <c r="F10" s="125"/>
      <c r="G10" s="125"/>
      <c r="H10" s="125"/>
      <c r="I10" s="125"/>
      <c r="J10" s="125"/>
    </row>
    <row r="11" spans="1:10" x14ac:dyDescent="0.2">
      <c r="A11" s="48" t="s">
        <v>77</v>
      </c>
      <c r="B11" s="208">
        <f>'[1]Podklady QZ'!B159</f>
        <v>2295423.7790000001</v>
      </c>
      <c r="C11" s="16">
        <f>'[1]Podklady QZ'!C159</f>
        <v>1389418.2859999998</v>
      </c>
      <c r="D11" s="6">
        <f>'[1]Podklady QZ'!D159</f>
        <v>1085508.3130000001</v>
      </c>
      <c r="E11" s="18">
        <f t="shared" si="1"/>
        <v>0.75042785765936937</v>
      </c>
      <c r="F11" s="125"/>
      <c r="G11" s="125"/>
      <c r="H11" s="125"/>
      <c r="I11" s="125"/>
      <c r="J11" s="125"/>
    </row>
    <row r="12" spans="1:10" x14ac:dyDescent="0.2">
      <c r="A12" s="48" t="s">
        <v>78</v>
      </c>
      <c r="B12" s="208">
        <f>'[1]Podklady QZ'!B160</f>
        <v>376.8</v>
      </c>
      <c r="C12" s="16">
        <f>'[1]Podklady QZ'!C160</f>
        <v>167.9</v>
      </c>
      <c r="D12" s="6">
        <f>'[1]Podklady QZ'!D160</f>
        <v>165.6</v>
      </c>
      <c r="E12" s="18">
        <f t="shared" si="1"/>
        <v>1.1173789450638338E-4</v>
      </c>
      <c r="F12" s="125"/>
      <c r="G12" s="125"/>
      <c r="H12" s="125"/>
      <c r="I12" s="125"/>
      <c r="J12" s="125"/>
    </row>
    <row r="13" spans="1:10" x14ac:dyDescent="0.2">
      <c r="A13" s="48" t="s">
        <v>79</v>
      </c>
      <c r="B13" s="208">
        <f>'[1]Podklady QZ'!B161</f>
        <v>0</v>
      </c>
      <c r="C13" s="16">
        <f>'[1]Podklady QZ'!C161</f>
        <v>0</v>
      </c>
      <c r="D13" s="6">
        <f>'[1]Podklady QZ'!D161</f>
        <v>0</v>
      </c>
      <c r="E13" s="18">
        <f t="shared" si="1"/>
        <v>0</v>
      </c>
      <c r="F13" s="125"/>
      <c r="G13" s="125"/>
      <c r="H13" s="125"/>
      <c r="I13" s="125"/>
      <c r="J13" s="125"/>
    </row>
    <row r="14" spans="1:10" ht="12.75" thickBot="1" x14ac:dyDescent="0.25">
      <c r="A14" s="38" t="s">
        <v>80</v>
      </c>
      <c r="B14" s="224">
        <f>'[1]Podklady QZ'!B162</f>
        <v>0</v>
      </c>
      <c r="C14" s="7">
        <f>'[1]Podklady QZ'!C162</f>
        <v>0</v>
      </c>
      <c r="D14" s="7">
        <f>'[1]Podklady QZ'!D162</f>
        <v>0</v>
      </c>
      <c r="E14" s="18">
        <f t="shared" si="1"/>
        <v>0</v>
      </c>
      <c r="F14" s="125"/>
      <c r="G14" s="125"/>
      <c r="H14" s="125"/>
      <c r="I14" s="125"/>
      <c r="J14" s="125"/>
    </row>
    <row r="15" spans="1:10" s="5" customFormat="1" ht="11.25" x14ac:dyDescent="0.2">
      <c r="A15" s="54"/>
      <c r="D15" s="4" t="s">
        <v>87</v>
      </c>
      <c r="E15" s="126"/>
      <c r="F15" s="126"/>
      <c r="G15" s="126"/>
      <c r="H15" s="126"/>
      <c r="I15" s="126"/>
      <c r="J15" s="126"/>
    </row>
    <row r="16" spans="1:10" x14ac:dyDescent="0.2">
      <c r="B16" s="127"/>
      <c r="C16" s="127"/>
      <c r="D16" s="127"/>
      <c r="E16" s="125"/>
      <c r="F16" s="125"/>
      <c r="G16" s="125"/>
      <c r="H16" s="125"/>
      <c r="I16" s="125"/>
      <c r="J16" s="125"/>
    </row>
    <row r="17" spans="1:16" x14ac:dyDescent="0.2">
      <c r="B17" s="127"/>
      <c r="C17" s="127"/>
      <c r="D17" s="127"/>
      <c r="E17" s="125"/>
      <c r="F17" s="125"/>
      <c r="G17" s="125"/>
      <c r="H17" s="125"/>
      <c r="I17" s="125"/>
      <c r="J17" s="125"/>
    </row>
    <row r="18" spans="1:16" x14ac:dyDescent="0.2">
      <c r="B18" s="127"/>
      <c r="C18" s="127"/>
      <c r="D18" s="127"/>
      <c r="E18" s="125"/>
      <c r="F18" s="125"/>
      <c r="G18" s="125"/>
      <c r="H18" s="125"/>
      <c r="I18" s="125"/>
      <c r="J18" s="125"/>
    </row>
    <row r="19" spans="1:16" x14ac:dyDescent="0.2">
      <c r="B19" s="127"/>
      <c r="C19" s="127"/>
      <c r="D19" s="127"/>
      <c r="E19" s="125"/>
      <c r="F19" s="125"/>
      <c r="G19" s="125"/>
      <c r="H19" s="125"/>
      <c r="I19" s="125"/>
      <c r="J19" s="125"/>
    </row>
    <row r="20" spans="1:16" ht="7.5" customHeight="1" x14ac:dyDescent="0.2"/>
    <row r="21" spans="1:16" ht="12" customHeight="1" x14ac:dyDescent="0.2">
      <c r="A21" s="410"/>
      <c r="B21" s="411" t="str">
        <f>'[1]Podklady QZ'!$B$166:$D$166</f>
        <v xml:space="preserve">II. čtvrtletí </v>
      </c>
      <c r="C21" s="379"/>
      <c r="D21" s="404"/>
    </row>
    <row r="22" spans="1:16" x14ac:dyDescent="0.2">
      <c r="A22" s="410"/>
      <c r="B22" s="190" t="str">
        <f>'[1]Podklady QZ'!B168</f>
        <v>Duben</v>
      </c>
      <c r="C22" s="190" t="str">
        <f>'[1]Podklady QZ'!C168</f>
        <v>Květen</v>
      </c>
      <c r="D22" s="60" t="str">
        <f>'[1]Podklady QZ'!D168</f>
        <v>Červen</v>
      </c>
    </row>
    <row r="23" spans="1:16" x14ac:dyDescent="0.2">
      <c r="A23" s="412" t="s">
        <v>91</v>
      </c>
      <c r="B23" s="397">
        <f>SUM(B24:D24)</f>
        <v>1029527.1229999999</v>
      </c>
      <c r="C23" s="398"/>
      <c r="D23" s="398"/>
    </row>
    <row r="24" spans="1:16" x14ac:dyDescent="0.2">
      <c r="A24" s="413"/>
      <c r="B24" s="214">
        <f t="shared" ref="B24:D24" si="2">SUM(B25:B31)</f>
        <v>419009.27799999999</v>
      </c>
      <c r="C24" s="64">
        <f t="shared" si="2"/>
        <v>326751.83799999993</v>
      </c>
      <c r="D24" s="64">
        <f t="shared" si="2"/>
        <v>283766.00699999998</v>
      </c>
    </row>
    <row r="25" spans="1:16" x14ac:dyDescent="0.2">
      <c r="A25" s="32" t="s">
        <v>20</v>
      </c>
      <c r="B25" s="223">
        <f>'[1]Podklady QZ'!B171</f>
        <v>34733.781999999999</v>
      </c>
      <c r="C25" s="14">
        <f>'[1]Podklady QZ'!C171</f>
        <v>22959.882000000001</v>
      </c>
      <c r="D25" s="14">
        <f>'[1]Podklady QZ'!D171</f>
        <v>14125.960999999999</v>
      </c>
      <c r="E25" s="18">
        <f>SUM(B25:D25)/$B$23</f>
        <v>6.9759818265613588E-2</v>
      </c>
      <c r="K25" s="125"/>
      <c r="L25" s="125"/>
      <c r="M25" s="125"/>
      <c r="N25" s="125"/>
      <c r="O25" s="125"/>
      <c r="P25" s="125"/>
    </row>
    <row r="26" spans="1:16" x14ac:dyDescent="0.2">
      <c r="A26" s="47" t="s">
        <v>47</v>
      </c>
      <c r="B26" s="208">
        <f>'[1]Podklady QZ'!B172</f>
        <v>54288.41</v>
      </c>
      <c r="C26" s="16">
        <f>'[1]Podklady QZ'!C172</f>
        <v>53526.96</v>
      </c>
      <c r="D26" s="6">
        <f>'[1]Podklady QZ'!D172</f>
        <v>50874.17</v>
      </c>
      <c r="E26" s="18">
        <f t="shared" ref="E26:E31" si="3">SUM(B26:D26)/$B$23</f>
        <v>0.15413828004607119</v>
      </c>
      <c r="K26" s="125"/>
      <c r="L26" s="125"/>
      <c r="M26" s="125"/>
      <c r="N26" s="125"/>
      <c r="O26" s="125"/>
      <c r="P26" s="125"/>
    </row>
    <row r="27" spans="1:16" x14ac:dyDescent="0.2">
      <c r="A27" s="47" t="s">
        <v>21</v>
      </c>
      <c r="B27" s="208">
        <f>'[1]Podklady QZ'!B173</f>
        <v>301.5</v>
      </c>
      <c r="C27" s="16">
        <f>'[1]Podklady QZ'!C173</f>
        <v>205.5</v>
      </c>
      <c r="D27" s="6">
        <f>'[1]Podklady QZ'!D173</f>
        <v>173</v>
      </c>
      <c r="E27" s="18">
        <f t="shared" si="3"/>
        <v>6.6049741168402423E-4</v>
      </c>
      <c r="K27" s="125"/>
      <c r="L27" s="125"/>
      <c r="M27" s="125"/>
      <c r="N27" s="125"/>
      <c r="O27" s="125"/>
      <c r="P27" s="125"/>
    </row>
    <row r="28" spans="1:16" x14ac:dyDescent="0.2">
      <c r="A28" s="47" t="s">
        <v>22</v>
      </c>
      <c r="B28" s="208">
        <f>'[1]Podklady QZ'!B174</f>
        <v>0</v>
      </c>
      <c r="C28" s="16">
        <f>'[1]Podklady QZ'!C174</f>
        <v>0</v>
      </c>
      <c r="D28" s="6">
        <f>'[1]Podklady QZ'!D174</f>
        <v>0</v>
      </c>
      <c r="E28" s="18">
        <f t="shared" si="3"/>
        <v>0</v>
      </c>
      <c r="K28" s="125"/>
      <c r="L28" s="125"/>
      <c r="M28" s="125"/>
      <c r="N28" s="125"/>
      <c r="O28" s="125"/>
      <c r="P28" s="125"/>
    </row>
    <row r="29" spans="1:16" x14ac:dyDescent="0.2">
      <c r="A29" s="47" t="s">
        <v>23</v>
      </c>
      <c r="B29" s="208">
        <f>'[1]Podklady QZ'!B175</f>
        <v>0</v>
      </c>
      <c r="C29" s="16">
        <f>'[1]Podklady QZ'!C175</f>
        <v>0</v>
      </c>
      <c r="D29" s="6">
        <f>'[1]Podklady QZ'!D175</f>
        <v>0</v>
      </c>
      <c r="E29" s="18">
        <f t="shared" si="3"/>
        <v>0</v>
      </c>
    </row>
    <row r="30" spans="1:16" x14ac:dyDescent="0.2">
      <c r="A30" s="47" t="s">
        <v>24</v>
      </c>
      <c r="B30" s="208">
        <f>'[1]Podklady QZ'!B176</f>
        <v>311001.39399999997</v>
      </c>
      <c r="C30" s="16">
        <f>'[1]Podklady QZ'!C176</f>
        <v>238800.30399999997</v>
      </c>
      <c r="D30" s="6">
        <f>'[1]Podklady QZ'!D176</f>
        <v>206773.93400000001</v>
      </c>
      <c r="E30" s="18">
        <f t="shared" si="3"/>
        <v>0.73487683335177179</v>
      </c>
    </row>
    <row r="31" spans="1:16" ht="12.75" thickBot="1" x14ac:dyDescent="0.25">
      <c r="A31" s="33" t="s">
        <v>189</v>
      </c>
      <c r="B31" s="219">
        <f>'[1]Podklady QZ'!B177</f>
        <v>18684.191999999999</v>
      </c>
      <c r="C31" s="8">
        <f>'[1]Podklady QZ'!C177</f>
        <v>11259.191999999999</v>
      </c>
      <c r="D31" s="8">
        <f>'[1]Podklady QZ'!D177</f>
        <v>11818.941999999999</v>
      </c>
      <c r="E31" s="18">
        <f t="shared" si="3"/>
        <v>4.0564570924859454E-2</v>
      </c>
    </row>
    <row r="32" spans="1:16" x14ac:dyDescent="0.2">
      <c r="A32" s="5"/>
      <c r="B32" s="5"/>
      <c r="C32" s="5"/>
      <c r="D32" s="4" t="s">
        <v>87</v>
      </c>
      <c r="E32" s="5"/>
      <c r="F32" s="5"/>
      <c r="G32" s="5"/>
      <c r="H32" s="5"/>
      <c r="I32" s="5"/>
      <c r="J32" s="5"/>
    </row>
    <row r="33" spans="1:10" x14ac:dyDescent="0.2">
      <c r="A33" s="17"/>
      <c r="B33" s="18"/>
      <c r="C33" s="17"/>
      <c r="D33" s="17"/>
      <c r="E33" s="17"/>
      <c r="F33" s="17"/>
      <c r="G33" s="17"/>
      <c r="H33" s="17"/>
      <c r="I33" s="17"/>
      <c r="J33" s="17"/>
    </row>
    <row r="34" spans="1:10" x14ac:dyDescent="0.2">
      <c r="A34" s="17"/>
      <c r="B34" s="18"/>
      <c r="C34" s="17"/>
      <c r="D34" s="17"/>
      <c r="E34" s="17"/>
      <c r="F34" s="17"/>
      <c r="G34" s="17"/>
      <c r="H34" s="17"/>
      <c r="I34" s="17"/>
      <c r="J34" s="17"/>
    </row>
    <row r="35" spans="1:10" x14ac:dyDescent="0.2">
      <c r="A35" s="17"/>
      <c r="B35" s="18"/>
      <c r="C35" s="17"/>
      <c r="D35" s="17"/>
      <c r="E35" s="17"/>
      <c r="F35" s="17"/>
      <c r="G35" s="17"/>
      <c r="H35" s="17"/>
      <c r="I35" s="17"/>
      <c r="J35" s="17"/>
    </row>
    <row r="36" spans="1:10" x14ac:dyDescent="0.2">
      <c r="A36" s="17"/>
      <c r="B36" s="18"/>
      <c r="C36" s="17"/>
      <c r="D36" s="17"/>
      <c r="E36" s="17"/>
      <c r="F36" s="17"/>
      <c r="G36" s="17"/>
      <c r="H36" s="17"/>
      <c r="I36" s="17"/>
      <c r="J36" s="17"/>
    </row>
    <row r="37" spans="1:10" ht="7.5" customHeight="1" x14ac:dyDescent="0.2"/>
    <row r="38" spans="1:10" ht="12" customHeight="1" x14ac:dyDescent="0.2">
      <c r="A38" s="414"/>
      <c r="B38" s="411" t="str">
        <f>'[1]Podklady QZ'!$B$181:$D$181</f>
        <v xml:space="preserve">II. čtvrtletí </v>
      </c>
      <c r="C38" s="379"/>
      <c r="D38" s="404"/>
      <c r="E38" s="125"/>
      <c r="F38" s="125"/>
      <c r="G38" s="125"/>
      <c r="H38" s="125"/>
      <c r="I38" s="125"/>
      <c r="J38" s="125"/>
    </row>
    <row r="39" spans="1:10" x14ac:dyDescent="0.2">
      <c r="A39" s="414"/>
      <c r="B39" s="190" t="str">
        <f>'[1]Podklady QZ'!B183</f>
        <v>Duben</v>
      </c>
      <c r="C39" s="190" t="str">
        <f>'[1]Podklady QZ'!C183</f>
        <v>Květen</v>
      </c>
      <c r="D39" s="60" t="str">
        <f>'[1]Podklady QZ'!D183</f>
        <v>Červen</v>
      </c>
      <c r="E39" s="125"/>
      <c r="F39" s="125"/>
      <c r="G39" s="125"/>
      <c r="H39" s="125"/>
      <c r="I39" s="125"/>
      <c r="J39" s="125"/>
    </row>
    <row r="40" spans="1:10" x14ac:dyDescent="0.2">
      <c r="A40" s="412" t="s">
        <v>90</v>
      </c>
      <c r="B40" s="397">
        <f>SUM(B41:D41)</f>
        <v>100041.24500000001</v>
      </c>
      <c r="C40" s="398"/>
      <c r="D40" s="398"/>
      <c r="E40" s="125"/>
      <c r="F40" s="125"/>
      <c r="G40" s="125"/>
      <c r="H40" s="125"/>
      <c r="I40" s="125"/>
      <c r="J40" s="125"/>
    </row>
    <row r="41" spans="1:10" x14ac:dyDescent="0.2">
      <c r="A41" s="413"/>
      <c r="B41" s="214">
        <f t="shared" ref="B41:D41" si="4">SUM(B42:B44)</f>
        <v>40026.408000000003</v>
      </c>
      <c r="C41" s="64">
        <f t="shared" si="4"/>
        <v>31328.270999999993</v>
      </c>
      <c r="D41" s="64">
        <f t="shared" si="4"/>
        <v>28686.566000000003</v>
      </c>
      <c r="E41" s="125"/>
      <c r="F41" s="125"/>
      <c r="G41" s="125"/>
      <c r="H41" s="125"/>
      <c r="I41" s="125"/>
      <c r="J41" s="125"/>
    </row>
    <row r="42" spans="1:10" x14ac:dyDescent="0.2">
      <c r="A42" s="28" t="s">
        <v>30</v>
      </c>
      <c r="B42" s="223">
        <f>'[1]Podklady QZ'!B186</f>
        <v>3533</v>
      </c>
      <c r="C42" s="14">
        <f>'[1]Podklady QZ'!C186</f>
        <v>2825</v>
      </c>
      <c r="D42" s="14">
        <f>'[1]Podklady QZ'!D186</f>
        <v>2676</v>
      </c>
      <c r="E42" s="194">
        <f>SUM(B42:D42)/$B$40</f>
        <v>9.0302754628853316E-2</v>
      </c>
      <c r="F42" s="125"/>
      <c r="G42" s="125"/>
      <c r="H42" s="125"/>
      <c r="I42" s="125"/>
      <c r="J42" s="125"/>
    </row>
    <row r="43" spans="1:10" x14ac:dyDescent="0.2">
      <c r="A43" s="48" t="s">
        <v>31</v>
      </c>
      <c r="B43" s="208">
        <f>'[1]Podklady QZ'!B187</f>
        <v>302</v>
      </c>
      <c r="C43" s="16">
        <f>'[1]Podklady QZ'!C187</f>
        <v>390</v>
      </c>
      <c r="D43" s="6">
        <f>'[1]Podklady QZ'!D187</f>
        <v>363</v>
      </c>
      <c r="E43" s="194">
        <f t="shared" ref="E43:E44" si="5">SUM(B43:D43)/$B$40</f>
        <v>1.0545650446473352E-2</v>
      </c>
      <c r="F43" s="125"/>
      <c r="G43" s="125"/>
      <c r="H43" s="125"/>
      <c r="I43" s="125"/>
      <c r="J43" s="125"/>
    </row>
    <row r="44" spans="1:10" ht="12.75" thickBot="1" x14ac:dyDescent="0.25">
      <c r="A44" s="38" t="s">
        <v>32</v>
      </c>
      <c r="B44" s="224">
        <f>'[1]Podklady QZ'!B188</f>
        <v>36191.408000000003</v>
      </c>
      <c r="C44" s="7">
        <f>'[1]Podklady QZ'!C188</f>
        <v>28113.270999999993</v>
      </c>
      <c r="D44" s="7">
        <f>'[1]Podklady QZ'!D188</f>
        <v>25647.566000000003</v>
      </c>
      <c r="E44" s="194">
        <f t="shared" si="5"/>
        <v>0.89915159492467323</v>
      </c>
      <c r="F44" s="125"/>
      <c r="G44" s="125"/>
      <c r="H44" s="125"/>
      <c r="I44" s="125"/>
      <c r="J44" s="125"/>
    </row>
    <row r="45" spans="1:10" x14ac:dyDescent="0.2">
      <c r="A45" s="54"/>
      <c r="B45" s="5"/>
      <c r="C45" s="5"/>
      <c r="D45" s="4" t="s">
        <v>87</v>
      </c>
      <c r="E45" s="126"/>
      <c r="F45" s="126"/>
      <c r="G45" s="126"/>
      <c r="H45" s="126"/>
      <c r="I45" s="126"/>
      <c r="J45" s="126"/>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25"/>
      <c r="B54" s="125"/>
      <c r="C54" s="125"/>
      <c r="D54" s="125"/>
      <c r="E54" s="125"/>
      <c r="F54" s="125"/>
      <c r="G54" s="125"/>
      <c r="H54" s="125"/>
      <c r="I54" s="125"/>
      <c r="J54" s="125"/>
    </row>
  </sheetData>
  <mergeCells count="12">
    <mergeCell ref="A40:A41"/>
    <mergeCell ref="B40:D40"/>
    <mergeCell ref="A23:A24"/>
    <mergeCell ref="A38:A39"/>
    <mergeCell ref="B38:D38"/>
    <mergeCell ref="B23:D23"/>
    <mergeCell ref="A3:A4"/>
    <mergeCell ref="B3:D3"/>
    <mergeCell ref="A5:A6"/>
    <mergeCell ref="B5:D5"/>
    <mergeCell ref="B21:D21"/>
    <mergeCell ref="A21:A2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6"/>
  <sheetViews>
    <sheetView showGridLines="0" workbookViewId="0">
      <selection activeCell="Q14" sqref="Q14"/>
    </sheetView>
  </sheetViews>
  <sheetFormatPr defaultRowHeight="12" x14ac:dyDescent="0.2"/>
  <cols>
    <col min="1" max="1" width="24" style="13" customWidth="1"/>
    <col min="2" max="13" width="10" style="13" customWidth="1"/>
    <col min="14" max="14" width="9.140625" style="13" customWidth="1"/>
    <col min="15" max="16384" width="9.140625" style="13"/>
  </cols>
  <sheetData>
    <row r="1" spans="1:13" ht="20.25" x14ac:dyDescent="0.35">
      <c r="A1" s="21" t="s">
        <v>247</v>
      </c>
      <c r="M1" s="113" t="str">
        <f>Obsah!$A$1</f>
        <v>II. čtvrtletí 2018</v>
      </c>
    </row>
    <row r="2" spans="1:13" ht="7.5" customHeight="1" x14ac:dyDescent="0.2"/>
    <row r="3" spans="1:13" x14ac:dyDescent="0.2">
      <c r="A3" s="377"/>
      <c r="B3" s="379" t="s">
        <v>48</v>
      </c>
      <c r="C3" s="379"/>
      <c r="D3" s="379"/>
      <c r="E3" s="379" t="s">
        <v>49</v>
      </c>
      <c r="F3" s="379"/>
      <c r="G3" s="379"/>
      <c r="H3" s="379" t="s">
        <v>50</v>
      </c>
      <c r="I3" s="379"/>
      <c r="J3" s="379"/>
      <c r="K3" s="379" t="s">
        <v>51</v>
      </c>
      <c r="L3" s="379"/>
      <c r="M3" s="404"/>
    </row>
    <row r="4" spans="1:13" x14ac:dyDescent="0.2">
      <c r="A4" s="378"/>
      <c r="B4" s="43" t="s">
        <v>8</v>
      </c>
      <c r="C4" s="43" t="s">
        <v>9</v>
      </c>
      <c r="D4" s="43" t="s">
        <v>10</v>
      </c>
      <c r="E4" s="43" t="s">
        <v>11</v>
      </c>
      <c r="F4" s="43" t="s">
        <v>12</v>
      </c>
      <c r="G4" s="43" t="s">
        <v>13</v>
      </c>
      <c r="H4" s="43" t="s">
        <v>14</v>
      </c>
      <c r="I4" s="43" t="s">
        <v>15</v>
      </c>
      <c r="J4" s="43" t="s">
        <v>16</v>
      </c>
      <c r="K4" s="43" t="s">
        <v>17</v>
      </c>
      <c r="L4" s="43" t="s">
        <v>18</v>
      </c>
      <c r="M4" s="49" t="s">
        <v>19</v>
      </c>
    </row>
    <row r="5" spans="1:13" x14ac:dyDescent="0.2">
      <c r="A5" s="415" t="s">
        <v>261</v>
      </c>
      <c r="B5" s="397">
        <f>D6</f>
        <v>60152.792500000003</v>
      </c>
      <c r="C5" s="398"/>
      <c r="D5" s="399"/>
      <c r="E5" s="398">
        <f>G6</f>
        <v>59695.379000000001</v>
      </c>
      <c r="F5" s="398"/>
      <c r="G5" s="398"/>
      <c r="H5" s="400">
        <f>J6</f>
        <v>0</v>
      </c>
      <c r="I5" s="401"/>
      <c r="J5" s="402"/>
      <c r="K5" s="401">
        <f>M6</f>
        <v>0</v>
      </c>
      <c r="L5" s="401"/>
      <c r="M5" s="401"/>
    </row>
    <row r="6" spans="1:13" x14ac:dyDescent="0.2">
      <c r="A6" s="413"/>
      <c r="B6" s="214">
        <f>SUM(B7:B20)</f>
        <v>60178.950499999999</v>
      </c>
      <c r="C6" s="64">
        <f t="shared" ref="C6:M6" si="0">SUM(C7:C20)</f>
        <v>60178.579500000007</v>
      </c>
      <c r="D6" s="215">
        <f t="shared" si="0"/>
        <v>60152.792500000003</v>
      </c>
      <c r="E6" s="64">
        <f t="shared" si="0"/>
        <v>59927.478500000005</v>
      </c>
      <c r="F6" s="64">
        <f t="shared" si="0"/>
        <v>59911.626500000013</v>
      </c>
      <c r="G6" s="64">
        <f t="shared" si="0"/>
        <v>59695.379000000001</v>
      </c>
      <c r="H6" s="359">
        <f t="shared" si="0"/>
        <v>0</v>
      </c>
      <c r="I6" s="360">
        <f t="shared" si="0"/>
        <v>0</v>
      </c>
      <c r="J6" s="361">
        <f t="shared" si="0"/>
        <v>0</v>
      </c>
      <c r="K6" s="360">
        <f t="shared" si="0"/>
        <v>0</v>
      </c>
      <c r="L6" s="360">
        <f t="shared" si="0"/>
        <v>0</v>
      </c>
      <c r="M6" s="360">
        <f t="shared" si="0"/>
        <v>0</v>
      </c>
    </row>
    <row r="7" spans="1:13" x14ac:dyDescent="0.2">
      <c r="A7" s="28" t="s">
        <v>215</v>
      </c>
      <c r="B7" s="223">
        <f>'[1]Podklady QZ'!B205</f>
        <v>2171.822999999999</v>
      </c>
      <c r="C7" s="14">
        <f>'[1]Podklady QZ'!C205</f>
        <v>2171.822999999999</v>
      </c>
      <c r="D7" s="246">
        <f>'[1]Podklady QZ'!D205</f>
        <v>2171.822999999999</v>
      </c>
      <c r="E7" s="14">
        <f>'[1]Podklady QZ'!E205</f>
        <v>2168.1649999999986</v>
      </c>
      <c r="F7" s="14">
        <f>'[1]Podklady QZ'!F205</f>
        <v>2168.1649999999986</v>
      </c>
      <c r="G7" s="14">
        <f>'[1]Podklady QZ'!G205</f>
        <v>2167.7929999999988</v>
      </c>
      <c r="H7" s="309">
        <f>'[1]Podklady QZ'!H205</f>
        <v>0</v>
      </c>
      <c r="I7" s="53">
        <f>'[1]Podklady QZ'!I205</f>
        <v>0</v>
      </c>
      <c r="J7" s="310">
        <f>'[1]Podklady QZ'!J205</f>
        <v>0</v>
      </c>
      <c r="K7" s="53">
        <f>'[1]Podklady QZ'!K205</f>
        <v>0</v>
      </c>
      <c r="L7" s="53">
        <f>'[1]Podklady QZ'!L205</f>
        <v>0</v>
      </c>
      <c r="M7" s="53">
        <f>'[1]Podklady QZ'!M205</f>
        <v>0</v>
      </c>
    </row>
    <row r="8" spans="1:13" x14ac:dyDescent="0.2">
      <c r="A8" s="48" t="s">
        <v>257</v>
      </c>
      <c r="B8" s="245">
        <f>'[1]Podklady QZ'!B196</f>
        <v>7861.7840000000024</v>
      </c>
      <c r="C8" s="244">
        <f>'[1]Podklady QZ'!C196</f>
        <v>7861.3620000000028</v>
      </c>
      <c r="D8" s="247">
        <f>'[1]Podklady QZ'!D196</f>
        <v>7862.4130000000032</v>
      </c>
      <c r="E8" s="349">
        <f>'[1]Podklady QZ'!E196</f>
        <v>7850.7400000000025</v>
      </c>
      <c r="F8" s="244">
        <f>'[1]Podklady QZ'!F196</f>
        <v>7850.3190000000031</v>
      </c>
      <c r="G8" s="350">
        <f>'[1]Podklady QZ'!G196</f>
        <v>7846.9250000000029</v>
      </c>
      <c r="H8" s="314">
        <f>'[1]Podklady QZ'!H196</f>
        <v>0</v>
      </c>
      <c r="I8" s="312">
        <f>'[1]Podklady QZ'!I196</f>
        <v>0</v>
      </c>
      <c r="J8" s="315">
        <f>'[1]Podklady QZ'!J196</f>
        <v>0</v>
      </c>
      <c r="K8" s="311">
        <f>'[1]Podklady QZ'!K196</f>
        <v>0</v>
      </c>
      <c r="L8" s="312">
        <f>'[1]Podklady QZ'!L196</f>
        <v>0</v>
      </c>
      <c r="M8" s="313">
        <f>'[1]Podklady QZ'!M196</f>
        <v>0</v>
      </c>
    </row>
    <row r="9" spans="1:13" x14ac:dyDescent="0.2">
      <c r="A9" s="48" t="s">
        <v>258</v>
      </c>
      <c r="B9" s="208">
        <f>'[1]Podklady QZ'!B197</f>
        <v>2000.2649999999994</v>
      </c>
      <c r="C9" s="16">
        <f>'[1]Podklady QZ'!C197</f>
        <v>2000.8179999999993</v>
      </c>
      <c r="D9" s="218">
        <f>'[1]Podklady QZ'!D197</f>
        <v>1996.9809999999995</v>
      </c>
      <c r="E9" s="351">
        <f>'[1]Podklady QZ'!E197</f>
        <v>1992.2059999999994</v>
      </c>
      <c r="F9" s="16">
        <f>'[1]Podklady QZ'!F197</f>
        <v>1993.3719999999994</v>
      </c>
      <c r="G9" s="6">
        <f>'[1]Podklady QZ'!G197</f>
        <v>1979.0519999999995</v>
      </c>
      <c r="H9" s="319">
        <f>'[1]Podklady QZ'!H197</f>
        <v>0</v>
      </c>
      <c r="I9" s="317">
        <f>'[1]Podklady QZ'!I197</f>
        <v>0</v>
      </c>
      <c r="J9" s="320">
        <f>'[1]Podklady QZ'!J197</f>
        <v>0</v>
      </c>
      <c r="K9" s="316">
        <f>'[1]Podklady QZ'!K197</f>
        <v>0</v>
      </c>
      <c r="L9" s="317">
        <f>'[1]Podklady QZ'!L197</f>
        <v>0</v>
      </c>
      <c r="M9" s="318">
        <f>'[1]Podklady QZ'!M197</f>
        <v>0</v>
      </c>
    </row>
    <row r="10" spans="1:13" x14ac:dyDescent="0.2">
      <c r="A10" s="48" t="s">
        <v>259</v>
      </c>
      <c r="B10" s="208">
        <f>'[1]Podklady QZ'!B198</f>
        <v>3156.9580000000005</v>
      </c>
      <c r="C10" s="16">
        <f>'[1]Podklady QZ'!C198</f>
        <v>3156.9580000000005</v>
      </c>
      <c r="D10" s="218">
        <f>'[1]Podklady QZ'!D198</f>
        <v>3156.9580000000005</v>
      </c>
      <c r="E10" s="351">
        <f>'[1]Podklady QZ'!E198</f>
        <v>3156.9580000000005</v>
      </c>
      <c r="F10" s="16">
        <f>'[1]Podklady QZ'!F198</f>
        <v>3151.6600000000008</v>
      </c>
      <c r="G10" s="6">
        <f>'[1]Podklady QZ'!G198</f>
        <v>3149.6410000000005</v>
      </c>
      <c r="H10" s="319">
        <f>'[1]Podklady QZ'!H198</f>
        <v>0</v>
      </c>
      <c r="I10" s="317">
        <f>'[1]Podklady QZ'!I198</f>
        <v>0</v>
      </c>
      <c r="J10" s="320">
        <f>'[1]Podklady QZ'!J198</f>
        <v>0</v>
      </c>
      <c r="K10" s="316">
        <f>'[1]Podklady QZ'!K198</f>
        <v>0</v>
      </c>
      <c r="L10" s="317">
        <f>'[1]Podklady QZ'!L198</f>
        <v>0</v>
      </c>
      <c r="M10" s="318">
        <f>'[1]Podklady QZ'!M198</f>
        <v>0</v>
      </c>
    </row>
    <row r="11" spans="1:13" x14ac:dyDescent="0.2">
      <c r="A11" s="48" t="s">
        <v>216</v>
      </c>
      <c r="B11" s="208">
        <f>'[1]Podklady QZ'!B208</f>
        <v>6295.2819999999974</v>
      </c>
      <c r="C11" s="16">
        <f>'[1]Podklady QZ'!C208</f>
        <v>6297.1359999999977</v>
      </c>
      <c r="D11" s="218">
        <f>'[1]Podklady QZ'!D208</f>
        <v>6297.1519999999982</v>
      </c>
      <c r="E11" s="351">
        <f>'[1]Podklady QZ'!E208</f>
        <v>6295.6659999999974</v>
      </c>
      <c r="F11" s="16">
        <f>'[1]Podklady QZ'!F208</f>
        <v>6295.6659999999974</v>
      </c>
      <c r="G11" s="6">
        <f>'[1]Podklady QZ'!G208</f>
        <v>6280.6049999999977</v>
      </c>
      <c r="H11" s="319">
        <f>'[1]Podklady QZ'!H208</f>
        <v>0</v>
      </c>
      <c r="I11" s="317">
        <f>'[1]Podklady QZ'!I208</f>
        <v>0</v>
      </c>
      <c r="J11" s="320">
        <f>'[1]Podklady QZ'!J208</f>
        <v>0</v>
      </c>
      <c r="K11" s="316">
        <f>'[1]Podklady QZ'!K208</f>
        <v>0</v>
      </c>
      <c r="L11" s="317">
        <f>'[1]Podklady QZ'!L208</f>
        <v>0</v>
      </c>
      <c r="M11" s="318">
        <f>'[1]Podklady QZ'!M208</f>
        <v>0</v>
      </c>
    </row>
    <row r="12" spans="1:13" x14ac:dyDescent="0.2">
      <c r="A12" s="48" t="s">
        <v>248</v>
      </c>
      <c r="B12" s="208">
        <f>'[1]Podklady QZ'!B199</f>
        <v>1112.5534999999991</v>
      </c>
      <c r="C12" s="16">
        <f>'[1]Podklady QZ'!C199</f>
        <v>1112.577499999999</v>
      </c>
      <c r="D12" s="218">
        <f>'[1]Podklady QZ'!D199</f>
        <v>1112.577499999999</v>
      </c>
      <c r="E12" s="351">
        <f>'[1]Podklady QZ'!E199</f>
        <v>1114.817499999999</v>
      </c>
      <c r="F12" s="16">
        <f>'[1]Podklady QZ'!F199</f>
        <v>1114.817499999999</v>
      </c>
      <c r="G12" s="6">
        <f>'[1]Podklady QZ'!G199</f>
        <v>1097.7019999999989</v>
      </c>
      <c r="H12" s="319">
        <f>'[1]Podklady QZ'!H199</f>
        <v>0</v>
      </c>
      <c r="I12" s="317">
        <f>'[1]Podklady QZ'!I199</f>
        <v>0</v>
      </c>
      <c r="J12" s="320">
        <f>'[1]Podklady QZ'!J199</f>
        <v>0</v>
      </c>
      <c r="K12" s="316">
        <f>'[1]Podklady QZ'!K199</f>
        <v>0</v>
      </c>
      <c r="L12" s="317">
        <f>'[1]Podklady QZ'!L199</f>
        <v>0</v>
      </c>
      <c r="M12" s="318">
        <f>'[1]Podklady QZ'!M199</f>
        <v>0</v>
      </c>
    </row>
    <row r="13" spans="1:13" x14ac:dyDescent="0.2">
      <c r="A13" s="48" t="s">
        <v>249</v>
      </c>
      <c r="B13" s="208">
        <f>'[1]Podklady QZ'!B200</f>
        <v>684.58400000000063</v>
      </c>
      <c r="C13" s="16">
        <f>'[1]Podklady QZ'!C200</f>
        <v>684.34400000000062</v>
      </c>
      <c r="D13" s="218">
        <f>'[1]Podklady QZ'!D200</f>
        <v>685.27200000000062</v>
      </c>
      <c r="E13" s="351">
        <f>'[1]Podklady QZ'!E200</f>
        <v>601.50500000000045</v>
      </c>
      <c r="F13" s="16">
        <f>'[1]Podklady QZ'!F200</f>
        <v>601.47300000000041</v>
      </c>
      <c r="G13" s="6">
        <f>'[1]Podklady QZ'!G200</f>
        <v>578.50400000000036</v>
      </c>
      <c r="H13" s="319">
        <f>'[1]Podklady QZ'!H200</f>
        <v>0</v>
      </c>
      <c r="I13" s="317">
        <f>'[1]Podklady QZ'!I200</f>
        <v>0</v>
      </c>
      <c r="J13" s="320">
        <f>'[1]Podklady QZ'!J200</f>
        <v>0</v>
      </c>
      <c r="K13" s="316">
        <f>'[1]Podklady QZ'!K200</f>
        <v>0</v>
      </c>
      <c r="L13" s="317">
        <f>'[1]Podklady QZ'!L200</f>
        <v>0</v>
      </c>
      <c r="M13" s="318">
        <f>'[1]Podklady QZ'!M200</f>
        <v>0</v>
      </c>
    </row>
    <row r="14" spans="1:13" x14ac:dyDescent="0.2">
      <c r="A14" s="48" t="s">
        <v>250</v>
      </c>
      <c r="B14" s="208">
        <f>'[1]Podklady QZ'!B201</f>
        <v>7661.6139999999996</v>
      </c>
      <c r="C14" s="16">
        <f>'[1]Podklady QZ'!C201</f>
        <v>7661.6139999999996</v>
      </c>
      <c r="D14" s="218">
        <f>'[1]Podklady QZ'!D201</f>
        <v>7661.6139999999996</v>
      </c>
      <c r="E14" s="351">
        <f>'[1]Podklady QZ'!E201</f>
        <v>7578.9499999999989</v>
      </c>
      <c r="F14" s="16">
        <f>'[1]Podklady QZ'!F201</f>
        <v>7578.9469999999983</v>
      </c>
      <c r="G14" s="6">
        <f>'[1]Podklady QZ'!G201</f>
        <v>7553.6189999999988</v>
      </c>
      <c r="H14" s="319">
        <f>'[1]Podklady QZ'!H201</f>
        <v>0</v>
      </c>
      <c r="I14" s="317">
        <f>'[1]Podklady QZ'!I201</f>
        <v>0</v>
      </c>
      <c r="J14" s="320">
        <f>'[1]Podklady QZ'!J201</f>
        <v>0</v>
      </c>
      <c r="K14" s="316">
        <f>'[1]Podklady QZ'!K201</f>
        <v>0</v>
      </c>
      <c r="L14" s="317">
        <f>'[1]Podklady QZ'!L201</f>
        <v>0</v>
      </c>
      <c r="M14" s="318">
        <f>'[1]Podklady QZ'!M201</f>
        <v>0</v>
      </c>
    </row>
    <row r="15" spans="1:13" x14ac:dyDescent="0.2">
      <c r="A15" s="48" t="s">
        <v>251</v>
      </c>
      <c r="B15" s="208">
        <f>'[1]Podklady QZ'!B202</f>
        <v>1331.962</v>
      </c>
      <c r="C15" s="16">
        <f>'[1]Podklady QZ'!C202</f>
        <v>1331.8999999999999</v>
      </c>
      <c r="D15" s="218">
        <f>'[1]Podklady QZ'!D202</f>
        <v>1325.9009999999998</v>
      </c>
      <c r="E15" s="351">
        <f>'[1]Podklady QZ'!E202</f>
        <v>1332.913</v>
      </c>
      <c r="F15" s="16">
        <f>'[1]Podklady QZ'!F202</f>
        <v>1332.933</v>
      </c>
      <c r="G15" s="6">
        <f>'[1]Podklady QZ'!G202</f>
        <v>1318.425</v>
      </c>
      <c r="H15" s="319">
        <f>'[1]Podklady QZ'!H202</f>
        <v>0</v>
      </c>
      <c r="I15" s="317">
        <f>'[1]Podklady QZ'!I202</f>
        <v>0</v>
      </c>
      <c r="J15" s="320">
        <f>'[1]Podklady QZ'!J202</f>
        <v>0</v>
      </c>
      <c r="K15" s="316">
        <f>'[1]Podklady QZ'!K202</f>
        <v>0</v>
      </c>
      <c r="L15" s="317">
        <f>'[1]Podklady QZ'!L202</f>
        <v>0</v>
      </c>
      <c r="M15" s="318">
        <f>'[1]Podklady QZ'!M202</f>
        <v>0</v>
      </c>
    </row>
    <row r="16" spans="1:13" x14ac:dyDescent="0.2">
      <c r="A16" s="48" t="s">
        <v>252</v>
      </c>
      <c r="B16" s="208">
        <f>'[1]Podklady QZ'!B203</f>
        <v>3703.4749999999995</v>
      </c>
      <c r="C16" s="16">
        <f>'[1]Podklady QZ'!C203</f>
        <v>3703.4749999999995</v>
      </c>
      <c r="D16" s="218">
        <f>'[1]Podklady QZ'!D203</f>
        <v>3703.4749999999995</v>
      </c>
      <c r="E16" s="351">
        <f>'[1]Podklady QZ'!E203</f>
        <v>3704.2529999999992</v>
      </c>
      <c r="F16" s="16">
        <f>'[1]Podklady QZ'!F203</f>
        <v>3704.3329999999992</v>
      </c>
      <c r="G16" s="6">
        <f>'[1]Podklady QZ'!G203</f>
        <v>3660.1859999999992</v>
      </c>
      <c r="H16" s="319">
        <f>'[1]Podklady QZ'!H203</f>
        <v>0</v>
      </c>
      <c r="I16" s="317">
        <f>'[1]Podklady QZ'!I203</f>
        <v>0</v>
      </c>
      <c r="J16" s="320">
        <f>'[1]Podklady QZ'!J203</f>
        <v>0</v>
      </c>
      <c r="K16" s="316">
        <f>'[1]Podklady QZ'!K203</f>
        <v>0</v>
      </c>
      <c r="L16" s="317">
        <f>'[1]Podklady QZ'!L203</f>
        <v>0</v>
      </c>
      <c r="M16" s="318">
        <f>'[1]Podklady QZ'!M203</f>
        <v>0</v>
      </c>
    </row>
    <row r="17" spans="1:13" x14ac:dyDescent="0.2">
      <c r="A17" s="48" t="s">
        <v>253</v>
      </c>
      <c r="B17" s="208">
        <f>'[1]Podklady QZ'!B204</f>
        <v>1277.0059999999996</v>
      </c>
      <c r="C17" s="16">
        <f>'[1]Podklady QZ'!C204</f>
        <v>1277.0059999999996</v>
      </c>
      <c r="D17" s="218">
        <f>'[1]Podklady QZ'!D204</f>
        <v>1277.0069999999996</v>
      </c>
      <c r="E17" s="351">
        <f>'[1]Podklady QZ'!E204</f>
        <v>1278.0039999999997</v>
      </c>
      <c r="F17" s="16">
        <f>'[1]Podklady QZ'!F204</f>
        <v>1269.9399999999994</v>
      </c>
      <c r="G17" s="6">
        <f>'[1]Podklady QZ'!G204</f>
        <v>1254.0809999999994</v>
      </c>
      <c r="H17" s="319">
        <f>'[1]Podklady QZ'!H204</f>
        <v>0</v>
      </c>
      <c r="I17" s="317">
        <f>'[1]Podklady QZ'!I204</f>
        <v>0</v>
      </c>
      <c r="J17" s="320">
        <f>'[1]Podklady QZ'!J204</f>
        <v>0</v>
      </c>
      <c r="K17" s="316">
        <f>'[1]Podklady QZ'!K204</f>
        <v>0</v>
      </c>
      <c r="L17" s="317">
        <f>'[1]Podklady QZ'!L204</f>
        <v>0</v>
      </c>
      <c r="M17" s="318">
        <f>'[1]Podklady QZ'!M204</f>
        <v>0</v>
      </c>
    </row>
    <row r="18" spans="1:13" x14ac:dyDescent="0.2">
      <c r="A18" s="48" t="s">
        <v>254</v>
      </c>
      <c r="B18" s="208">
        <f>'[1]Podklady QZ'!B206</f>
        <v>6423.1030000000055</v>
      </c>
      <c r="C18" s="16">
        <f>'[1]Podklady QZ'!C206</f>
        <v>6423.1060000000052</v>
      </c>
      <c r="D18" s="218">
        <f>'[1]Podklady QZ'!D206</f>
        <v>6404.3620000000055</v>
      </c>
      <c r="E18" s="351">
        <f>'[1]Podklady QZ'!E206</f>
        <v>6360.1160000000064</v>
      </c>
      <c r="F18" s="16">
        <f>'[1]Podklady QZ'!F206</f>
        <v>6360.1160000000064</v>
      </c>
      <c r="G18" s="6">
        <f>'[1]Podklady QZ'!G206</f>
        <v>6335.1860000000061</v>
      </c>
      <c r="H18" s="319">
        <f>'[1]Podklady QZ'!H206</f>
        <v>0</v>
      </c>
      <c r="I18" s="317">
        <f>'[1]Podklady QZ'!I206</f>
        <v>0</v>
      </c>
      <c r="J18" s="320">
        <f>'[1]Podklady QZ'!J206</f>
        <v>0</v>
      </c>
      <c r="K18" s="316">
        <f>'[1]Podklady QZ'!K206</f>
        <v>0</v>
      </c>
      <c r="L18" s="317">
        <f>'[1]Podklady QZ'!L206</f>
        <v>0</v>
      </c>
      <c r="M18" s="318">
        <f>'[1]Podklady QZ'!M206</f>
        <v>0</v>
      </c>
    </row>
    <row r="19" spans="1:13" x14ac:dyDescent="0.2">
      <c r="A19" s="48" t="s">
        <v>255</v>
      </c>
      <c r="B19" s="208">
        <f>'[1]Podklady QZ'!B207</f>
        <v>14707.452999999998</v>
      </c>
      <c r="C19" s="16">
        <f>'[1]Podklady QZ'!C207</f>
        <v>14705.381999999998</v>
      </c>
      <c r="D19" s="218">
        <f>'[1]Podklady QZ'!D207</f>
        <v>14707.452999999998</v>
      </c>
      <c r="E19" s="351">
        <f>'[1]Podklady QZ'!E207</f>
        <v>14707.329</v>
      </c>
      <c r="F19" s="16">
        <f>'[1]Podklady QZ'!F207</f>
        <v>14704.029</v>
      </c>
      <c r="G19" s="6">
        <f>'[1]Podklady QZ'!G207</f>
        <v>14692.554</v>
      </c>
      <c r="H19" s="319">
        <f>'[1]Podklady QZ'!H207</f>
        <v>0</v>
      </c>
      <c r="I19" s="317">
        <f>'[1]Podklady QZ'!I207</f>
        <v>0</v>
      </c>
      <c r="J19" s="320">
        <f>'[1]Podklady QZ'!J207</f>
        <v>0</v>
      </c>
      <c r="K19" s="316">
        <f>'[1]Podklady QZ'!K207</f>
        <v>0</v>
      </c>
      <c r="L19" s="317">
        <f>'[1]Podklady QZ'!L207</f>
        <v>0</v>
      </c>
      <c r="M19" s="318">
        <f>'[1]Podklady QZ'!M207</f>
        <v>0</v>
      </c>
    </row>
    <row r="20" spans="1:13" ht="12.75" thickBot="1" x14ac:dyDescent="0.25">
      <c r="A20" s="27" t="s">
        <v>256</v>
      </c>
      <c r="B20" s="219">
        <f>'[1]Podklady QZ'!B209</f>
        <v>1791.0879999999995</v>
      </c>
      <c r="C20" s="8">
        <f>'[1]Podklady QZ'!C209</f>
        <v>1791.0779999999995</v>
      </c>
      <c r="D20" s="220">
        <f>'[1]Podklady QZ'!D209</f>
        <v>1789.8039999999996</v>
      </c>
      <c r="E20" s="8">
        <f>'[1]Podklady QZ'!E209</f>
        <v>1785.8559999999998</v>
      </c>
      <c r="F20" s="8">
        <f>'[1]Podklady QZ'!F209</f>
        <v>1785.8559999999998</v>
      </c>
      <c r="G20" s="8">
        <f>'[1]Podklady QZ'!G209</f>
        <v>1781.1059999999998</v>
      </c>
      <c r="H20" s="322">
        <f>'[1]Podklady QZ'!H209</f>
        <v>0</v>
      </c>
      <c r="I20" s="321">
        <f>'[1]Podklady QZ'!I209</f>
        <v>0</v>
      </c>
      <c r="J20" s="323">
        <f>'[1]Podklady QZ'!J209</f>
        <v>0</v>
      </c>
      <c r="K20" s="321">
        <f>'[1]Podklady QZ'!K209</f>
        <v>0</v>
      </c>
      <c r="L20" s="321">
        <f>'[1]Podklady QZ'!L209</f>
        <v>0</v>
      </c>
      <c r="M20" s="321">
        <f>'[1]Podklady QZ'!M209</f>
        <v>0</v>
      </c>
    </row>
    <row r="21" spans="1:13" x14ac:dyDescent="0.2">
      <c r="M21" s="4" t="s">
        <v>87</v>
      </c>
    </row>
    <row r="23" spans="1:13" x14ac:dyDescent="0.2">
      <c r="A23" s="17" t="s">
        <v>101</v>
      </c>
      <c r="B23" s="17">
        <f>INDEX(B7:M7,,MONTH('[1]Podklady QZ'!$Q$1))</f>
        <v>2167.7929999999988</v>
      </c>
    </row>
    <row r="24" spans="1:13" x14ac:dyDescent="0.2">
      <c r="A24" s="17" t="s">
        <v>92</v>
      </c>
      <c r="B24" s="17">
        <f>INDEX(B8:M8,,MONTH('[1]Podklady QZ'!$Q$1))</f>
        <v>7846.9250000000029</v>
      </c>
    </row>
    <row r="25" spans="1:13" x14ac:dyDescent="0.2">
      <c r="A25" s="17" t="s">
        <v>93</v>
      </c>
      <c r="B25" s="17">
        <f>INDEX(B9:M9,,MONTH('[1]Podklady QZ'!$Q$1))</f>
        <v>1979.0519999999995</v>
      </c>
    </row>
    <row r="26" spans="1:13" x14ac:dyDescent="0.2">
      <c r="A26" s="17" t="s">
        <v>94</v>
      </c>
      <c r="B26" s="17">
        <f>INDEX(B10:M10,,MONTH('[1]Podklady QZ'!$Q$1))</f>
        <v>3149.6410000000005</v>
      </c>
    </row>
    <row r="27" spans="1:13" x14ac:dyDescent="0.2">
      <c r="A27" s="17" t="s">
        <v>104</v>
      </c>
      <c r="B27" s="17">
        <f>INDEX(B11:M11,,MONTH('[1]Podklady QZ'!$Q$1))</f>
        <v>6280.6049999999977</v>
      </c>
    </row>
    <row r="28" spans="1:13" x14ac:dyDescent="0.2">
      <c r="A28" s="17" t="s">
        <v>95</v>
      </c>
      <c r="B28" s="17">
        <f>INDEX(B12:M12,,MONTH('[1]Podklady QZ'!$Q$1))</f>
        <v>1097.7019999999989</v>
      </c>
    </row>
    <row r="29" spans="1:13" x14ac:dyDescent="0.2">
      <c r="A29" s="17" t="s">
        <v>96</v>
      </c>
      <c r="B29" s="17">
        <f>INDEX(B13:M13,,MONTH('[1]Podklady QZ'!$Q$1))</f>
        <v>578.50400000000036</v>
      </c>
    </row>
    <row r="30" spans="1:13" x14ac:dyDescent="0.2">
      <c r="A30" s="17" t="s">
        <v>97</v>
      </c>
      <c r="B30" s="17">
        <f>INDEX(B14:M14,,MONTH('[1]Podklady QZ'!$Q$1))</f>
        <v>7553.6189999999988</v>
      </c>
    </row>
    <row r="31" spans="1:13" x14ac:dyDescent="0.2">
      <c r="A31" s="17" t="s">
        <v>98</v>
      </c>
      <c r="B31" s="17">
        <f>INDEX(B15:M15,,MONTH('[1]Podklady QZ'!$Q$1))</f>
        <v>1318.425</v>
      </c>
    </row>
    <row r="32" spans="1:13" x14ac:dyDescent="0.2">
      <c r="A32" s="17" t="s">
        <v>99</v>
      </c>
      <c r="B32" s="17">
        <f>INDEX(B16:M16,,MONTH('[1]Podklady QZ'!$Q$1))</f>
        <v>3660.1859999999992</v>
      </c>
    </row>
    <row r="33" spans="1:2" x14ac:dyDescent="0.2">
      <c r="A33" s="17" t="s">
        <v>100</v>
      </c>
      <c r="B33" s="17">
        <f>INDEX(B17:M17,,MONTH('[1]Podklady QZ'!$Q$1))</f>
        <v>1254.0809999999994</v>
      </c>
    </row>
    <row r="34" spans="1:2" x14ac:dyDescent="0.2">
      <c r="A34" s="17" t="s">
        <v>102</v>
      </c>
      <c r="B34" s="17">
        <f>INDEX(B18:M18,,MONTH('[1]Podklady QZ'!$Q$1))</f>
        <v>6335.1860000000061</v>
      </c>
    </row>
    <row r="35" spans="1:2" x14ac:dyDescent="0.2">
      <c r="A35" s="17" t="s">
        <v>103</v>
      </c>
      <c r="B35" s="17">
        <f>INDEX(B19:M19,,MONTH('[1]Podklady QZ'!$Q$1))</f>
        <v>14692.554</v>
      </c>
    </row>
    <row r="36" spans="1:2" x14ac:dyDescent="0.2">
      <c r="A36" s="17" t="s">
        <v>105</v>
      </c>
      <c r="B36" s="17">
        <f>INDEX(B20:M20,,MONTH('[1]Podklady QZ'!$Q$1))</f>
        <v>1781.1059999999998</v>
      </c>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29"/>
  <sheetViews>
    <sheetView showGridLines="0" zoomScaleNormal="100" workbookViewId="0">
      <selection activeCell="P27" sqref="P27"/>
    </sheetView>
  </sheetViews>
  <sheetFormatPr defaultRowHeight="12" x14ac:dyDescent="0.2"/>
  <cols>
    <col min="1" max="1" width="31.5703125" style="13" customWidth="1"/>
    <col min="2" max="13" width="8.5703125" style="13" customWidth="1"/>
    <col min="14" max="14" width="9.7109375" style="13" customWidth="1"/>
    <col min="15" max="16384" width="9.140625" style="13"/>
  </cols>
  <sheetData>
    <row r="1" spans="1:17" ht="18.75" x14ac:dyDescent="0.3">
      <c r="A1" s="21" t="s">
        <v>198</v>
      </c>
      <c r="N1" s="113" t="str">
        <f>Obsah!$A$1</f>
        <v>II. čtvrtletí 2018</v>
      </c>
    </row>
    <row r="2" spans="1:17" ht="7.5" customHeight="1" x14ac:dyDescent="0.2"/>
    <row r="3" spans="1:17" x14ac:dyDescent="0.2">
      <c r="A3" s="377"/>
      <c r="B3" s="379" t="s">
        <v>48</v>
      </c>
      <c r="C3" s="379"/>
      <c r="D3" s="379"/>
      <c r="E3" s="379" t="s">
        <v>49</v>
      </c>
      <c r="F3" s="379"/>
      <c r="G3" s="379"/>
      <c r="H3" s="379" t="s">
        <v>50</v>
      </c>
      <c r="I3" s="379"/>
      <c r="J3" s="379"/>
      <c r="K3" s="379" t="s">
        <v>51</v>
      </c>
      <c r="L3" s="379"/>
      <c r="M3" s="404"/>
      <c r="N3" s="403" t="s">
        <v>7</v>
      </c>
    </row>
    <row r="4" spans="1:17" x14ac:dyDescent="0.2">
      <c r="A4" s="378"/>
      <c r="B4" s="190" t="s">
        <v>8</v>
      </c>
      <c r="C4" s="190" t="s">
        <v>9</v>
      </c>
      <c r="D4" s="190" t="s">
        <v>10</v>
      </c>
      <c r="E4" s="190" t="s">
        <v>11</v>
      </c>
      <c r="F4" s="190" t="s">
        <v>12</v>
      </c>
      <c r="G4" s="190" t="s">
        <v>13</v>
      </c>
      <c r="H4" s="190" t="s">
        <v>14</v>
      </c>
      <c r="I4" s="190" t="s">
        <v>15</v>
      </c>
      <c r="J4" s="190" t="s">
        <v>16</v>
      </c>
      <c r="K4" s="190" t="s">
        <v>17</v>
      </c>
      <c r="L4" s="190" t="s">
        <v>18</v>
      </c>
      <c r="M4" s="60" t="s">
        <v>19</v>
      </c>
      <c r="N4" s="404"/>
    </row>
    <row r="5" spans="1:17" x14ac:dyDescent="0.2">
      <c r="A5" s="395" t="s">
        <v>260</v>
      </c>
      <c r="B5" s="397">
        <f>SUM(B6:D6)</f>
        <v>27715.001465326888</v>
      </c>
      <c r="C5" s="398"/>
      <c r="D5" s="399"/>
      <c r="E5" s="398">
        <f t="shared" ref="E5" si="0">SUM(E6:G6)</f>
        <v>9147.9068150000003</v>
      </c>
      <c r="F5" s="398"/>
      <c r="G5" s="398"/>
      <c r="H5" s="400">
        <f t="shared" ref="H5" si="1">SUM(H6:J6)</f>
        <v>0</v>
      </c>
      <c r="I5" s="401"/>
      <c r="J5" s="402"/>
      <c r="K5" s="400">
        <f t="shared" ref="K5" si="2">SUM(K6:M6)</f>
        <v>0</v>
      </c>
      <c r="L5" s="401"/>
      <c r="M5" s="402"/>
      <c r="N5" s="394">
        <f>SUM(B6:M6)</f>
        <v>36862.90828032689</v>
      </c>
    </row>
    <row r="6" spans="1:17" x14ac:dyDescent="0.2">
      <c r="A6" s="396"/>
      <c r="B6" s="214">
        <f t="shared" ref="B6:M6" si="3">SUM(B7:B14)</f>
        <v>9038.4110614883739</v>
      </c>
      <c r="C6" s="64">
        <f t="shared" si="3"/>
        <v>9526.8837106520477</v>
      </c>
      <c r="D6" s="215">
        <f t="shared" si="3"/>
        <v>9149.7066931864665</v>
      </c>
      <c r="E6" s="64">
        <f t="shared" si="3"/>
        <v>4024.4617239999993</v>
      </c>
      <c r="F6" s="64">
        <f t="shared" si="3"/>
        <v>2760.3806430000004</v>
      </c>
      <c r="G6" s="64">
        <f t="shared" si="3"/>
        <v>2363.0644480000005</v>
      </c>
      <c r="H6" s="359">
        <f t="shared" si="3"/>
        <v>0</v>
      </c>
      <c r="I6" s="360">
        <f t="shared" si="3"/>
        <v>0</v>
      </c>
      <c r="J6" s="361">
        <f t="shared" si="3"/>
        <v>0</v>
      </c>
      <c r="K6" s="359">
        <f t="shared" si="3"/>
        <v>0</v>
      </c>
      <c r="L6" s="360">
        <f t="shared" si="3"/>
        <v>0</v>
      </c>
      <c r="M6" s="361">
        <f t="shared" si="3"/>
        <v>0</v>
      </c>
      <c r="N6" s="369"/>
    </row>
    <row r="7" spans="1:17" x14ac:dyDescent="0.2">
      <c r="A7" s="28" t="s">
        <v>29</v>
      </c>
      <c r="B7" s="216">
        <f>'[1]Podklady QZ'!B217</f>
        <v>2426.2988394883769</v>
      </c>
      <c r="C7" s="36">
        <f>'[1]Podklady QZ'!C217</f>
        <v>2481.1915986520467</v>
      </c>
      <c r="D7" s="217">
        <f>'[1]Podklady QZ'!D217</f>
        <v>2460.8493591864685</v>
      </c>
      <c r="E7" s="36">
        <f>'[1]Podklady QZ'!E217</f>
        <v>1483.7909600000003</v>
      </c>
      <c r="F7" s="36">
        <f>'[1]Podklady QZ'!F217</f>
        <v>1306.2522760000004</v>
      </c>
      <c r="G7" s="36">
        <f>'[1]Podklady QZ'!G217</f>
        <v>1170.033504</v>
      </c>
      <c r="H7" s="327">
        <f>'[1]Podklady QZ'!H217</f>
        <v>0</v>
      </c>
      <c r="I7" s="326">
        <f>'[1]Podklady QZ'!I217</f>
        <v>0</v>
      </c>
      <c r="J7" s="328">
        <f>'[1]Podklady QZ'!J217</f>
        <v>0</v>
      </c>
      <c r="K7" s="327">
        <f>'[1]Podklady QZ'!K217</f>
        <v>0</v>
      </c>
      <c r="L7" s="326">
        <f>'[1]Podklady QZ'!L217</f>
        <v>0</v>
      </c>
      <c r="M7" s="328">
        <f>'[1]Podklady QZ'!M217</f>
        <v>0</v>
      </c>
      <c r="N7" s="40">
        <f t="shared" ref="N7:N12" si="4">SUM(B7:M7)</f>
        <v>11328.416537326892</v>
      </c>
      <c r="P7" s="252"/>
      <c r="Q7" s="252"/>
    </row>
    <row r="8" spans="1:17" x14ac:dyDescent="0.2">
      <c r="A8" s="48" t="s">
        <v>0</v>
      </c>
      <c r="B8" s="208">
        <f>'[1]Podklady QZ'!B218</f>
        <v>216.06174000000001</v>
      </c>
      <c r="C8" s="16">
        <f>'[1]Podklady QZ'!C218</f>
        <v>239.89735599999995</v>
      </c>
      <c r="D8" s="218">
        <f>'[1]Podklady QZ'!D218</f>
        <v>195.87092899999996</v>
      </c>
      <c r="E8" s="351">
        <f>'[1]Podklady QZ'!E218</f>
        <v>94.143994000000006</v>
      </c>
      <c r="F8" s="16">
        <f>'[1]Podklady QZ'!F218</f>
        <v>74.807476000000008</v>
      </c>
      <c r="G8" s="6">
        <f>'[1]Podklady QZ'!G218</f>
        <v>71.303124999999994</v>
      </c>
      <c r="H8" s="319">
        <f>'[1]Podklady QZ'!H218</f>
        <v>0</v>
      </c>
      <c r="I8" s="317">
        <f>'[1]Podklady QZ'!I218</f>
        <v>0</v>
      </c>
      <c r="J8" s="320">
        <f>'[1]Podklady QZ'!J218</f>
        <v>0</v>
      </c>
      <c r="K8" s="319">
        <f>'[1]Podklady QZ'!K218</f>
        <v>0</v>
      </c>
      <c r="L8" s="317">
        <f>'[1]Podklady QZ'!L218</f>
        <v>0</v>
      </c>
      <c r="M8" s="320">
        <f>'[1]Podklady QZ'!M218</f>
        <v>0</v>
      </c>
      <c r="N8" s="41">
        <f t="shared" si="4"/>
        <v>892.08461999999997</v>
      </c>
      <c r="P8" s="252"/>
      <c r="Q8" s="252"/>
    </row>
    <row r="9" spans="1:17" x14ac:dyDescent="0.2">
      <c r="A9" s="48" t="s">
        <v>1</v>
      </c>
      <c r="B9" s="208">
        <f>'[1]Podklady QZ'!B219</f>
        <v>92.536997999999997</v>
      </c>
      <c r="C9" s="16">
        <f>'[1]Podklady QZ'!C219</f>
        <v>102.87135400000001</v>
      </c>
      <c r="D9" s="218">
        <f>'[1]Podklady QZ'!D219</f>
        <v>97.608112000000006</v>
      </c>
      <c r="E9" s="351">
        <f>'[1]Podklady QZ'!E219</f>
        <v>29.969055000000001</v>
      </c>
      <c r="F9" s="16">
        <f>'[1]Podklady QZ'!F219</f>
        <v>11.687723999999999</v>
      </c>
      <c r="G9" s="6">
        <f>'[1]Podklady QZ'!G219</f>
        <v>8.5604019999999998</v>
      </c>
      <c r="H9" s="319">
        <f>'[1]Podklady QZ'!H219</f>
        <v>0</v>
      </c>
      <c r="I9" s="317">
        <f>'[1]Podklady QZ'!I219</f>
        <v>0</v>
      </c>
      <c r="J9" s="320">
        <f>'[1]Podklady QZ'!J219</f>
        <v>0</v>
      </c>
      <c r="K9" s="319">
        <f>'[1]Podklady QZ'!K219</f>
        <v>0</v>
      </c>
      <c r="L9" s="317">
        <f>'[1]Podklady QZ'!L219</f>
        <v>0</v>
      </c>
      <c r="M9" s="320">
        <f>'[1]Podklady QZ'!M219</f>
        <v>0</v>
      </c>
      <c r="N9" s="41">
        <f t="shared" si="4"/>
        <v>343.23364500000008</v>
      </c>
      <c r="P9" s="252"/>
      <c r="Q9" s="252"/>
    </row>
    <row r="10" spans="1:17" x14ac:dyDescent="0.2">
      <c r="A10" s="48" t="s">
        <v>2</v>
      </c>
      <c r="B10" s="208">
        <f>'[1]Podklady QZ'!B220</f>
        <v>45.183922999999986</v>
      </c>
      <c r="C10" s="16">
        <f>'[1]Podklady QZ'!C220</f>
        <v>50.378723999999991</v>
      </c>
      <c r="D10" s="218">
        <f>'[1]Podklady QZ'!D220</f>
        <v>47.730316000000023</v>
      </c>
      <c r="E10" s="351">
        <f>'[1]Podklady QZ'!E220</f>
        <v>17.715539000000003</v>
      </c>
      <c r="F10" s="16">
        <f>'[1]Podklady QZ'!F220</f>
        <v>16.780303000000004</v>
      </c>
      <c r="G10" s="6">
        <f>'[1]Podklady QZ'!G220</f>
        <v>7.711964</v>
      </c>
      <c r="H10" s="319">
        <f>'[1]Podklady QZ'!H220</f>
        <v>0</v>
      </c>
      <c r="I10" s="317">
        <f>'[1]Podklady QZ'!I220</f>
        <v>0</v>
      </c>
      <c r="J10" s="320">
        <f>'[1]Podklady QZ'!J220</f>
        <v>0</v>
      </c>
      <c r="K10" s="319">
        <f>'[1]Podklady QZ'!K220</f>
        <v>0</v>
      </c>
      <c r="L10" s="317">
        <f>'[1]Podklady QZ'!L220</f>
        <v>0</v>
      </c>
      <c r="M10" s="320">
        <f>'[1]Podklady QZ'!M220</f>
        <v>0</v>
      </c>
      <c r="N10" s="41">
        <f t="shared" si="4"/>
        <v>185.50076899999999</v>
      </c>
      <c r="P10" s="252"/>
      <c r="Q10" s="252"/>
    </row>
    <row r="11" spans="1:17" x14ac:dyDescent="0.2">
      <c r="A11" s="48" t="s">
        <v>6</v>
      </c>
      <c r="B11" s="208">
        <f>'[1]Podklady QZ'!B221</f>
        <v>24.137052000000008</v>
      </c>
      <c r="C11" s="16">
        <f>'[1]Podklady QZ'!C221</f>
        <v>26.355040999999996</v>
      </c>
      <c r="D11" s="218">
        <f>'[1]Podklady QZ'!D221</f>
        <v>28.331388999999994</v>
      </c>
      <c r="E11" s="351">
        <f>'[1]Podklady QZ'!E221</f>
        <v>15.086827</v>
      </c>
      <c r="F11" s="16">
        <f>'[1]Podklady QZ'!F221</f>
        <v>11.057236999999999</v>
      </c>
      <c r="G11" s="6">
        <f>'[1]Podklady QZ'!G221</f>
        <v>8.5862660000000002</v>
      </c>
      <c r="H11" s="319">
        <f>'[1]Podklady QZ'!H221</f>
        <v>0</v>
      </c>
      <c r="I11" s="317">
        <f>'[1]Podklady QZ'!I221</f>
        <v>0</v>
      </c>
      <c r="J11" s="320">
        <f>'[1]Podklady QZ'!J221</f>
        <v>0</v>
      </c>
      <c r="K11" s="319">
        <f>'[1]Podklady QZ'!K221</f>
        <v>0</v>
      </c>
      <c r="L11" s="317">
        <f>'[1]Podklady QZ'!L221</f>
        <v>0</v>
      </c>
      <c r="M11" s="320">
        <f>'[1]Podklady QZ'!M221</f>
        <v>0</v>
      </c>
      <c r="N11" s="41">
        <f t="shared" si="4"/>
        <v>113.55381199999999</v>
      </c>
      <c r="P11" s="252"/>
      <c r="Q11" s="252"/>
    </row>
    <row r="12" spans="1:17" x14ac:dyDescent="0.2">
      <c r="A12" s="48" t="s">
        <v>28</v>
      </c>
      <c r="B12" s="208">
        <f>'[1]Podklady QZ'!B222</f>
        <v>3865.9999099999995</v>
      </c>
      <c r="C12" s="16">
        <f>'[1]Podklady QZ'!C222</f>
        <v>4083.6282999999999</v>
      </c>
      <c r="D12" s="218">
        <f>'[1]Podklady QZ'!D222</f>
        <v>3881.8075989999988</v>
      </c>
      <c r="E12" s="351">
        <f>'[1]Podklady QZ'!E222</f>
        <v>1489.5749979999991</v>
      </c>
      <c r="F12" s="16">
        <f>'[1]Podklady QZ'!F222</f>
        <v>846.41758800000014</v>
      </c>
      <c r="G12" s="6">
        <f>'[1]Podklady QZ'!G222</f>
        <v>690.74042100000054</v>
      </c>
      <c r="H12" s="319">
        <f>'[1]Podklady QZ'!H222</f>
        <v>0</v>
      </c>
      <c r="I12" s="317">
        <f>'[1]Podklady QZ'!I222</f>
        <v>0</v>
      </c>
      <c r="J12" s="320">
        <f>'[1]Podklady QZ'!J222</f>
        <v>0</v>
      </c>
      <c r="K12" s="319">
        <f>'[1]Podklady QZ'!K222</f>
        <v>0</v>
      </c>
      <c r="L12" s="317">
        <f>'[1]Podklady QZ'!L222</f>
        <v>0</v>
      </c>
      <c r="M12" s="320">
        <f>'[1]Podklady QZ'!M222</f>
        <v>0</v>
      </c>
      <c r="N12" s="41">
        <f t="shared" si="4"/>
        <v>14858.168815999999</v>
      </c>
      <c r="P12" s="252"/>
      <c r="Q12" s="252"/>
    </row>
    <row r="13" spans="1:17" x14ac:dyDescent="0.2">
      <c r="A13" s="48" t="s">
        <v>5</v>
      </c>
      <c r="B13" s="208">
        <f>'[1]Podklady QZ'!B223</f>
        <v>2134.1295359999976</v>
      </c>
      <c r="C13" s="16">
        <f>'[1]Podklady QZ'!C223</f>
        <v>2290.6541399999996</v>
      </c>
      <c r="D13" s="218">
        <f>'[1]Podklady QZ'!D223</f>
        <v>2201.6113629999991</v>
      </c>
      <c r="E13" s="351">
        <f>'[1]Podklady QZ'!E223</f>
        <v>807.06001599999968</v>
      </c>
      <c r="F13" s="16">
        <f>'[1]Podklady QZ'!F223</f>
        <v>445.58795300000037</v>
      </c>
      <c r="G13" s="6">
        <f>'[1]Podklady QZ'!G223</f>
        <v>363.75323799999995</v>
      </c>
      <c r="H13" s="319">
        <f>'[1]Podklady QZ'!H223</f>
        <v>0</v>
      </c>
      <c r="I13" s="317">
        <f>'[1]Podklady QZ'!I223</f>
        <v>0</v>
      </c>
      <c r="J13" s="320">
        <f>'[1]Podklady QZ'!J223</f>
        <v>0</v>
      </c>
      <c r="K13" s="319">
        <f>'[1]Podklady QZ'!K223</f>
        <v>0</v>
      </c>
      <c r="L13" s="317">
        <f>'[1]Podklady QZ'!L223</f>
        <v>0</v>
      </c>
      <c r="M13" s="320">
        <f>'[1]Podklady QZ'!M223</f>
        <v>0</v>
      </c>
      <c r="N13" s="41">
        <f t="shared" ref="N13:N14" si="5">SUM(B13:M13)</f>
        <v>8242.7962459999962</v>
      </c>
      <c r="P13" s="252"/>
      <c r="Q13" s="252"/>
    </row>
    <row r="14" spans="1:17" ht="12.75" thickBot="1" x14ac:dyDescent="0.25">
      <c r="A14" s="38" t="s">
        <v>3</v>
      </c>
      <c r="B14" s="224">
        <f>'[1]Podklady QZ'!B224</f>
        <v>234.06306300000008</v>
      </c>
      <c r="C14" s="7">
        <f>'[1]Podklady QZ'!C224</f>
        <v>251.907197</v>
      </c>
      <c r="D14" s="242">
        <f>'[1]Podklady QZ'!D224</f>
        <v>235.89762599999997</v>
      </c>
      <c r="E14" s="7">
        <f>'[1]Podklady QZ'!E224</f>
        <v>87.120334999999997</v>
      </c>
      <c r="F14" s="7">
        <f>'[1]Podklady QZ'!F224</f>
        <v>47.790085999999988</v>
      </c>
      <c r="G14" s="7">
        <f>'[1]Podklady QZ'!G224</f>
        <v>42.375527999999996</v>
      </c>
      <c r="H14" s="330">
        <f>'[1]Podklady QZ'!H224</f>
        <v>0</v>
      </c>
      <c r="I14" s="329">
        <f>'[1]Podklady QZ'!I224</f>
        <v>0</v>
      </c>
      <c r="J14" s="331">
        <f>'[1]Podklady QZ'!J224</f>
        <v>0</v>
      </c>
      <c r="K14" s="330">
        <f>'[1]Podklady QZ'!K224</f>
        <v>0</v>
      </c>
      <c r="L14" s="329">
        <f>'[1]Podklady QZ'!L224</f>
        <v>0</v>
      </c>
      <c r="M14" s="331">
        <f>'[1]Podklady QZ'!M224</f>
        <v>0</v>
      </c>
      <c r="N14" s="42">
        <f t="shared" si="5"/>
        <v>899.15383499999996</v>
      </c>
      <c r="P14" s="252"/>
      <c r="Q14" s="252"/>
    </row>
    <row r="15" spans="1:17" x14ac:dyDescent="0.2">
      <c r="A15" s="248" t="s">
        <v>266</v>
      </c>
      <c r="N15" s="4" t="s">
        <v>87</v>
      </c>
    </row>
    <row r="16" spans="1:17" x14ac:dyDescent="0.2">
      <c r="B16" s="14"/>
    </row>
    <row r="17" spans="2:2" x14ac:dyDescent="0.2">
      <c r="B17" s="14"/>
    </row>
    <row r="18" spans="2:2" x14ac:dyDescent="0.2">
      <c r="B18" s="14"/>
    </row>
    <row r="19" spans="2:2" x14ac:dyDescent="0.2">
      <c r="B19" s="14"/>
    </row>
    <row r="20" spans="2:2" x14ac:dyDescent="0.2">
      <c r="B20" s="14"/>
    </row>
    <row r="21" spans="2:2" x14ac:dyDescent="0.2">
      <c r="B21" s="14"/>
    </row>
    <row r="22" spans="2:2" x14ac:dyDescent="0.2">
      <c r="B22" s="14"/>
    </row>
    <row r="23" spans="2:2" x14ac:dyDescent="0.2">
      <c r="B23" s="14"/>
    </row>
    <row r="24" spans="2:2" x14ac:dyDescent="0.2">
      <c r="B24" s="14"/>
    </row>
    <row r="25" spans="2:2" x14ac:dyDescent="0.2">
      <c r="B25" s="14"/>
    </row>
    <row r="26" spans="2:2" x14ac:dyDescent="0.2">
      <c r="B26" s="14"/>
    </row>
    <row r="27" spans="2:2" x14ac:dyDescent="0.2">
      <c r="B27" s="14"/>
    </row>
    <row r="28" spans="2:2" x14ac:dyDescent="0.2">
      <c r="B28" s="14"/>
    </row>
    <row r="29" spans="2:2" x14ac:dyDescent="0.2">
      <c r="B29" s="14"/>
    </row>
  </sheetData>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topLeftCell="A4" zoomScale="115" zoomScaleNormal="115" workbookViewId="0">
      <selection activeCell="L27" sqref="L27"/>
    </sheetView>
  </sheetViews>
  <sheetFormatPr defaultRowHeight="12" x14ac:dyDescent="0.2"/>
  <cols>
    <col min="1" max="1" width="28.28515625" style="13" customWidth="1"/>
    <col min="2" max="7" width="12" style="13" customWidth="1"/>
    <col min="8" max="8" width="16.5703125" style="13" customWidth="1"/>
    <col min="9" max="9" width="12" style="13" customWidth="1"/>
    <col min="10" max="10" width="15.28515625" style="13" customWidth="1"/>
    <col min="11" max="11" width="9.140625" style="13" bestFit="1" customWidth="1"/>
    <col min="12" max="13" width="9.140625" style="13" customWidth="1"/>
    <col min="14" max="14" width="10.5703125" style="13" customWidth="1"/>
    <col min="15" max="15" width="12.7109375" style="13" customWidth="1"/>
    <col min="16" max="16384" width="9.140625" style="13"/>
  </cols>
  <sheetData>
    <row r="1" spans="1:10" ht="18.75" x14ac:dyDescent="0.3">
      <c r="A1" s="21" t="s">
        <v>200</v>
      </c>
      <c r="B1" s="9"/>
      <c r="J1" s="113" t="str">
        <f>Obsah!$A$1</f>
        <v>II. čtvrtletí 2018</v>
      </c>
    </row>
    <row r="2" spans="1:10" ht="7.5" customHeight="1" x14ac:dyDescent="0.2">
      <c r="A2" s="9"/>
      <c r="B2" s="416"/>
      <c r="C2" s="416"/>
      <c r="D2" s="416"/>
      <c r="E2" s="416"/>
      <c r="F2" s="416"/>
      <c r="G2" s="416"/>
      <c r="H2" s="416"/>
      <c r="I2" s="416"/>
      <c r="J2" s="416"/>
    </row>
    <row r="3" spans="1:10" ht="24" x14ac:dyDescent="0.2">
      <c r="A3" s="249"/>
      <c r="B3" s="23" t="s">
        <v>29</v>
      </c>
      <c r="C3" s="23" t="s">
        <v>0</v>
      </c>
      <c r="D3" s="23" t="s">
        <v>1</v>
      </c>
      <c r="E3" s="23" t="s">
        <v>2</v>
      </c>
      <c r="F3" s="23" t="s">
        <v>6</v>
      </c>
      <c r="G3" s="23" t="s">
        <v>28</v>
      </c>
      <c r="H3" s="23" t="s">
        <v>5</v>
      </c>
      <c r="I3" s="23" t="s">
        <v>3</v>
      </c>
      <c r="J3" s="23" t="s">
        <v>4</v>
      </c>
    </row>
    <row r="4" spans="1:10" ht="12" customHeight="1" x14ac:dyDescent="0.2">
      <c r="A4" s="77" t="s">
        <v>262</v>
      </c>
      <c r="B4" s="67">
        <f>SUM(B5:B18)</f>
        <v>3960.07674</v>
      </c>
      <c r="C4" s="67">
        <f t="shared" ref="C4:I4" si="0">SUM(C5:C18)</f>
        <v>240.25459500000005</v>
      </c>
      <c r="D4" s="67">
        <f t="shared" si="0"/>
        <v>50.217180999999997</v>
      </c>
      <c r="E4" s="67">
        <f t="shared" si="0"/>
        <v>42.207805999999998</v>
      </c>
      <c r="F4" s="67">
        <f t="shared" si="0"/>
        <v>34.730329999999995</v>
      </c>
      <c r="G4" s="67">
        <f t="shared" si="0"/>
        <v>3026.7330069999994</v>
      </c>
      <c r="H4" s="67">
        <f t="shared" si="0"/>
        <v>1616.4012070000001</v>
      </c>
      <c r="I4" s="67">
        <f t="shared" si="0"/>
        <v>177.28594899999999</v>
      </c>
      <c r="J4" s="67">
        <f t="shared" ref="J4" si="1">SUM(B4:I4)</f>
        <v>9147.9068150000003</v>
      </c>
    </row>
    <row r="5" spans="1:10" x14ac:dyDescent="0.2">
      <c r="A5" s="28" t="s">
        <v>218</v>
      </c>
      <c r="B5" s="10">
        <f>'[1]Podklady QZ'!B240</f>
        <v>32.192852999999999</v>
      </c>
      <c r="C5" s="10">
        <f>'[1]Podklady QZ'!C240</f>
        <v>1.8930140000000002</v>
      </c>
      <c r="D5" s="10">
        <f>'[1]Podklady QZ'!D240</f>
        <v>20.024735</v>
      </c>
      <c r="E5" s="10">
        <f>'[1]Podklady QZ'!E240</f>
        <v>4.3714690000000003</v>
      </c>
      <c r="F5" s="10">
        <f>'[1]Podklady QZ'!F240</f>
        <v>0.26300000000000001</v>
      </c>
      <c r="G5" s="10">
        <f>'[1]Podklady QZ'!G240</f>
        <v>784.9235799999999</v>
      </c>
      <c r="H5" s="10">
        <f>'[1]Podklady QZ'!H240</f>
        <v>416.07968200000005</v>
      </c>
      <c r="I5" s="10">
        <f>'[1]Podklady QZ'!I240</f>
        <v>12.147054999999998</v>
      </c>
      <c r="J5" s="14">
        <f t="shared" ref="J5:J18" si="2">SUM(B5:I5)</f>
        <v>1271.8953879999999</v>
      </c>
    </row>
    <row r="6" spans="1:10" x14ac:dyDescent="0.2">
      <c r="A6" s="29" t="s">
        <v>121</v>
      </c>
      <c r="B6" s="11">
        <f>'[1]Podklady QZ'!B231</f>
        <v>195.37898199999998</v>
      </c>
      <c r="C6" s="11">
        <f>'[1]Podklady QZ'!C231</f>
        <v>7.5967200000000004</v>
      </c>
      <c r="D6" s="11">
        <f>'[1]Podklady QZ'!D231</f>
        <v>2.2024270000000001</v>
      </c>
      <c r="E6" s="11">
        <f>'[1]Podklady QZ'!E231</f>
        <v>0.73550099999999985</v>
      </c>
      <c r="F6" s="11">
        <f>'[1]Podklady QZ'!F231</f>
        <v>2.8222380000000005</v>
      </c>
      <c r="G6" s="11">
        <f>'[1]Podklady QZ'!G231</f>
        <v>204.97921099999999</v>
      </c>
      <c r="H6" s="11">
        <f>'[1]Podklady QZ'!H231</f>
        <v>197.49817800000005</v>
      </c>
      <c r="I6" s="11">
        <f>'[1]Podklady QZ'!I231</f>
        <v>12.410121999999998</v>
      </c>
      <c r="J6" s="6">
        <f t="shared" si="2"/>
        <v>623.623379</v>
      </c>
    </row>
    <row r="7" spans="1:10" x14ac:dyDescent="0.2">
      <c r="A7" s="29" t="s">
        <v>122</v>
      </c>
      <c r="B7" s="11">
        <f>'[1]Podklady QZ'!B232</f>
        <v>50.283731999999993</v>
      </c>
      <c r="C7" s="11">
        <f>'[1]Podklady QZ'!C232</f>
        <v>2.6288100000000001</v>
      </c>
      <c r="D7" s="11">
        <f>'[1]Podklady QZ'!D232</f>
        <v>0</v>
      </c>
      <c r="E7" s="11">
        <f>'[1]Podklady QZ'!E232</f>
        <v>0</v>
      </c>
      <c r="F7" s="11">
        <f>'[1]Podklady QZ'!F232</f>
        <v>2.6709999999999998</v>
      </c>
      <c r="G7" s="11">
        <f>'[1]Podklady QZ'!G232</f>
        <v>289.71951699999994</v>
      </c>
      <c r="H7" s="11">
        <f>'[1]Podklady QZ'!H232</f>
        <v>65.973479000000026</v>
      </c>
      <c r="I7" s="11">
        <f>'[1]Podklady QZ'!I232</f>
        <v>56.829661000000002</v>
      </c>
      <c r="J7" s="6">
        <f t="shared" si="2"/>
        <v>468.10619899999995</v>
      </c>
    </row>
    <row r="8" spans="1:10" x14ac:dyDescent="0.2">
      <c r="A8" s="29" t="s">
        <v>123</v>
      </c>
      <c r="B8" s="11">
        <f>'[1]Podklady QZ'!B233</f>
        <v>35.793331999999999</v>
      </c>
      <c r="C8" s="11">
        <f>'[1]Podklady QZ'!C233</f>
        <v>5.4561299999999999</v>
      </c>
      <c r="D8" s="11">
        <f>'[1]Podklady QZ'!D233</f>
        <v>6.4455049999999989</v>
      </c>
      <c r="E8" s="11">
        <f>'[1]Podklady QZ'!E233</f>
        <v>4.9110899999999997</v>
      </c>
      <c r="F8" s="11">
        <f>'[1]Podklady QZ'!F233</f>
        <v>1.5481100000000001</v>
      </c>
      <c r="G8" s="11">
        <f>'[1]Podklady QZ'!G233</f>
        <v>273.61621099999996</v>
      </c>
      <c r="H8" s="11">
        <f>'[1]Podklady QZ'!H233</f>
        <v>183.311914</v>
      </c>
      <c r="I8" s="11">
        <f>'[1]Podklady QZ'!I233</f>
        <v>59.715599999999988</v>
      </c>
      <c r="J8" s="6">
        <f t="shared" si="2"/>
        <v>570.79789199999993</v>
      </c>
    </row>
    <row r="9" spans="1:10" x14ac:dyDescent="0.2">
      <c r="A9" s="29" t="s">
        <v>217</v>
      </c>
      <c r="B9" s="11">
        <f>'[1]Podklady QZ'!B243</f>
        <v>7.9692959999999999</v>
      </c>
      <c r="C9" s="11">
        <f>'[1]Podklady QZ'!C243</f>
        <v>6.9578899999999999</v>
      </c>
      <c r="D9" s="11">
        <f>'[1]Podklady QZ'!D243</f>
        <v>0.15547999999999998</v>
      </c>
      <c r="E9" s="11">
        <f>'[1]Podklady QZ'!E243</f>
        <v>0.16539999999999996</v>
      </c>
      <c r="F9" s="11">
        <f>'[1]Podklady QZ'!F243</f>
        <v>2.7158479999999998</v>
      </c>
      <c r="G9" s="11">
        <f>'[1]Podklady QZ'!G243</f>
        <v>76.319034000000016</v>
      </c>
      <c r="H9" s="11">
        <f>'[1]Podklady QZ'!H243</f>
        <v>22.872126999999995</v>
      </c>
      <c r="I9" s="11">
        <f>'[1]Podklady QZ'!I243</f>
        <v>0.2465</v>
      </c>
      <c r="J9" s="6">
        <f t="shared" si="2"/>
        <v>117.40157500000001</v>
      </c>
    </row>
    <row r="10" spans="1:10" x14ac:dyDescent="0.2">
      <c r="A10" s="29" t="s">
        <v>124</v>
      </c>
      <c r="B10" s="11">
        <f>'[1]Podklady QZ'!B234</f>
        <v>136.79566299999999</v>
      </c>
      <c r="C10" s="11">
        <f>'[1]Podklady QZ'!C234</f>
        <v>2.0543</v>
      </c>
      <c r="D10" s="11">
        <f>'[1]Podklady QZ'!D234</f>
        <v>0.34360000000000002</v>
      </c>
      <c r="E10" s="11">
        <f>'[1]Podklady QZ'!E234</f>
        <v>0.13090000000000002</v>
      </c>
      <c r="F10" s="11">
        <f>'[1]Podklady QZ'!F234</f>
        <v>0</v>
      </c>
      <c r="G10" s="11">
        <f>'[1]Podklady QZ'!G234</f>
        <v>62.445641999999999</v>
      </c>
      <c r="H10" s="11">
        <f>'[1]Podklady QZ'!H234</f>
        <v>31.418829000000002</v>
      </c>
      <c r="I10" s="11">
        <f>'[1]Podklady QZ'!I234</f>
        <v>3.0840699999999996</v>
      </c>
      <c r="J10" s="6">
        <f t="shared" si="2"/>
        <v>236.27300400000001</v>
      </c>
    </row>
    <row r="11" spans="1:10" x14ac:dyDescent="0.2">
      <c r="A11" s="29" t="s">
        <v>125</v>
      </c>
      <c r="B11" s="11">
        <f>'[1]Podklady QZ'!B235</f>
        <v>20.691290000000002</v>
      </c>
      <c r="C11" s="11">
        <f>'[1]Podklady QZ'!C235</f>
        <v>0.63700000000000001</v>
      </c>
      <c r="D11" s="11">
        <f>'[1]Podklady QZ'!D235</f>
        <v>0.64100000000000001</v>
      </c>
      <c r="E11" s="11">
        <f>'[1]Podklady QZ'!E235</f>
        <v>9.01E-2</v>
      </c>
      <c r="F11" s="11">
        <f>'[1]Podklady QZ'!F235</f>
        <v>3.9144999999999999</v>
      </c>
      <c r="G11" s="11">
        <f>'[1]Podklady QZ'!G235</f>
        <v>118.755425</v>
      </c>
      <c r="H11" s="11">
        <f>'[1]Podklady QZ'!H235</f>
        <v>58.264229000000014</v>
      </c>
      <c r="I11" s="11">
        <f>'[1]Podklady QZ'!I235</f>
        <v>1.2908400000000002</v>
      </c>
      <c r="J11" s="6">
        <f t="shared" si="2"/>
        <v>204.28438400000005</v>
      </c>
    </row>
    <row r="12" spans="1:10" x14ac:dyDescent="0.2">
      <c r="A12" s="29" t="s">
        <v>126</v>
      </c>
      <c r="B12" s="11">
        <f>'[1]Podklady QZ'!B236</f>
        <v>949.383197</v>
      </c>
      <c r="C12" s="11">
        <f>'[1]Podklady QZ'!C236</f>
        <v>124.39538</v>
      </c>
      <c r="D12" s="11">
        <f>'[1]Podklady QZ'!D236</f>
        <v>1.0110429999999999</v>
      </c>
      <c r="E12" s="11">
        <f>'[1]Podklady QZ'!E236</f>
        <v>8.1521699999999999</v>
      </c>
      <c r="F12" s="11">
        <f>'[1]Podklady QZ'!F236</f>
        <v>0.35026000000000002</v>
      </c>
      <c r="G12" s="11">
        <f>'[1]Podklady QZ'!G236</f>
        <v>435.93810999999999</v>
      </c>
      <c r="H12" s="11">
        <f>'[1]Podklady QZ'!H236</f>
        <v>170.57640199999997</v>
      </c>
      <c r="I12" s="11">
        <f>'[1]Podklady QZ'!I236</f>
        <v>2.1368369999999999</v>
      </c>
      <c r="J12" s="6">
        <f t="shared" si="2"/>
        <v>1691.943399</v>
      </c>
    </row>
    <row r="13" spans="1:10" x14ac:dyDescent="0.2">
      <c r="A13" s="29" t="s">
        <v>127</v>
      </c>
      <c r="B13" s="11">
        <f>'[1]Podklady QZ'!B237</f>
        <v>72.167096999999998</v>
      </c>
      <c r="C13" s="11">
        <f>'[1]Podklady QZ'!C237</f>
        <v>0</v>
      </c>
      <c r="D13" s="11">
        <f>'[1]Podklady QZ'!D237</f>
        <v>6.4500000000000002E-2</v>
      </c>
      <c r="E13" s="11">
        <f>'[1]Podklady QZ'!E237</f>
        <v>1.0029570000000001</v>
      </c>
      <c r="F13" s="11">
        <f>'[1]Podklady QZ'!F237</f>
        <v>1.3853959999999998</v>
      </c>
      <c r="G13" s="11">
        <f>'[1]Podklady QZ'!G237</f>
        <v>108.53898300000002</v>
      </c>
      <c r="H13" s="11">
        <f>'[1]Podklady QZ'!H237</f>
        <v>107.08019700000001</v>
      </c>
      <c r="I13" s="11">
        <f>'[1]Podklady QZ'!I237</f>
        <v>5.1527019999999997</v>
      </c>
      <c r="J13" s="6">
        <f t="shared" si="2"/>
        <v>295.39183199999997</v>
      </c>
    </row>
    <row r="14" spans="1:10" x14ac:dyDescent="0.2">
      <c r="A14" s="29" t="s">
        <v>128</v>
      </c>
      <c r="B14" s="11">
        <f>'[1]Podklady QZ'!B238</f>
        <v>49.937682000000002</v>
      </c>
      <c r="C14" s="11">
        <f>'[1]Podklady QZ'!C238</f>
        <v>0.47450099999999995</v>
      </c>
      <c r="D14" s="11">
        <f>'[1]Podklady QZ'!D238</f>
        <v>5.3613210000000002</v>
      </c>
      <c r="E14" s="11">
        <f>'[1]Podklady QZ'!E238</f>
        <v>2.155592</v>
      </c>
      <c r="F14" s="11">
        <f>'[1]Podklady QZ'!F238</f>
        <v>5.0039300000000004</v>
      </c>
      <c r="G14" s="11">
        <f>'[1]Podklady QZ'!G238</f>
        <v>135.21266399999993</v>
      </c>
      <c r="H14" s="11">
        <f>'[1]Podklady QZ'!H238</f>
        <v>80.362853999999999</v>
      </c>
      <c r="I14" s="11">
        <f>'[1]Podklady QZ'!I238</f>
        <v>16.604414999999996</v>
      </c>
      <c r="J14" s="6">
        <f t="shared" si="2"/>
        <v>295.11295899999993</v>
      </c>
    </row>
    <row r="15" spans="1:10" x14ac:dyDescent="0.2">
      <c r="A15" s="29" t="s">
        <v>129</v>
      </c>
      <c r="B15" s="11">
        <f>'[1]Podklady QZ'!B239</f>
        <v>51.519240000000003</v>
      </c>
      <c r="C15" s="11">
        <f>'[1]Podklady QZ'!C239</f>
        <v>4.2089999999999996</v>
      </c>
      <c r="D15" s="11">
        <f>'[1]Podklady QZ'!D239</f>
        <v>1.3337699999999999</v>
      </c>
      <c r="E15" s="11">
        <f>'[1]Podklady QZ'!E239</f>
        <v>0.26385000000000003</v>
      </c>
      <c r="F15" s="11">
        <f>'[1]Podklady QZ'!F239</f>
        <v>4.8352299999999993</v>
      </c>
      <c r="G15" s="11">
        <f>'[1]Podklady QZ'!G239</f>
        <v>190.07329699999997</v>
      </c>
      <c r="H15" s="11">
        <f>'[1]Podklady QZ'!H239</f>
        <v>98.491635999999971</v>
      </c>
      <c r="I15" s="11">
        <f>'[1]Podklady QZ'!I239</f>
        <v>0.92567900000000014</v>
      </c>
      <c r="J15" s="6">
        <f t="shared" si="2"/>
        <v>351.65170199999994</v>
      </c>
    </row>
    <row r="16" spans="1:10" x14ac:dyDescent="0.2">
      <c r="A16" s="29" t="s">
        <v>130</v>
      </c>
      <c r="B16" s="11">
        <f>'[1]Podklady QZ'!B241</f>
        <v>1319.854953</v>
      </c>
      <c r="C16" s="11">
        <f>'[1]Podklady QZ'!C241</f>
        <v>15.165790000000001</v>
      </c>
      <c r="D16" s="11">
        <f>'[1]Podklady QZ'!D241</f>
        <v>2.1737999999999995</v>
      </c>
      <c r="E16" s="11">
        <f>'[1]Podklady QZ'!E241</f>
        <v>18.214950000000002</v>
      </c>
      <c r="F16" s="11">
        <f>'[1]Podklady QZ'!F241</f>
        <v>2.1701980000000005</v>
      </c>
      <c r="G16" s="11">
        <f>'[1]Podklady QZ'!G241</f>
        <v>112.88888899999999</v>
      </c>
      <c r="H16" s="11">
        <f>'[1]Podklady QZ'!H241</f>
        <v>73.613113000000013</v>
      </c>
      <c r="I16" s="11">
        <f>'[1]Podklady QZ'!I241</f>
        <v>2.2389890000000001</v>
      </c>
      <c r="J16" s="6">
        <f t="shared" si="2"/>
        <v>1546.3206820000003</v>
      </c>
    </row>
    <row r="17" spans="1:10" x14ac:dyDescent="0.2">
      <c r="A17" s="29" t="s">
        <v>131</v>
      </c>
      <c r="B17" s="11">
        <f>'[1]Podklady QZ'!B242</f>
        <v>676.46197499999982</v>
      </c>
      <c r="C17" s="11">
        <f>'[1]Podklady QZ'!C242</f>
        <v>62.87717</v>
      </c>
      <c r="D17" s="11">
        <f>'[1]Podklady QZ'!D242</f>
        <v>8.1821099999999998</v>
      </c>
      <c r="E17" s="11">
        <f>'[1]Podklady QZ'!E242</f>
        <v>2.9728000000000001E-2</v>
      </c>
      <c r="F17" s="11">
        <f>'[1]Podklady QZ'!F242</f>
        <v>5.0401999999999996</v>
      </c>
      <c r="G17" s="11">
        <f>'[1]Podklady QZ'!G242</f>
        <v>111.49797599999999</v>
      </c>
      <c r="H17" s="11">
        <f>'[1]Podklady QZ'!H242</f>
        <v>44.659429999999986</v>
      </c>
      <c r="I17" s="11">
        <f>'[1]Podklady QZ'!I242</f>
        <v>4.2499120000000001</v>
      </c>
      <c r="J17" s="6">
        <f t="shared" si="2"/>
        <v>912.99850099999981</v>
      </c>
    </row>
    <row r="18" spans="1:10" ht="12.75" thickBot="1" x14ac:dyDescent="0.25">
      <c r="A18" s="38" t="s">
        <v>132</v>
      </c>
      <c r="B18" s="12">
        <f>'[1]Podklady QZ'!B244</f>
        <v>361.647448</v>
      </c>
      <c r="C18" s="12">
        <f>'[1]Podklady QZ'!C244</f>
        <v>5.9088899999999995</v>
      </c>
      <c r="D18" s="12">
        <f>'[1]Podklady QZ'!D244</f>
        <v>2.2778900000000002</v>
      </c>
      <c r="E18" s="12">
        <f>'[1]Podklady QZ'!E244</f>
        <v>1.9840989999999996</v>
      </c>
      <c r="F18" s="12">
        <f>'[1]Podklady QZ'!F244</f>
        <v>2.0104199999999999</v>
      </c>
      <c r="G18" s="12">
        <f>'[1]Podklady QZ'!G244</f>
        <v>121.824468</v>
      </c>
      <c r="H18" s="12">
        <f>'[1]Podklady QZ'!H244</f>
        <v>66.199137000000007</v>
      </c>
      <c r="I18" s="12">
        <f>'[1]Podklady QZ'!I244</f>
        <v>0.25356699999999999</v>
      </c>
      <c r="J18" s="7">
        <f t="shared" si="2"/>
        <v>562.10591900000009</v>
      </c>
    </row>
    <row r="19" spans="1:10" x14ac:dyDescent="0.2">
      <c r="A19" s="248" t="s">
        <v>266</v>
      </c>
      <c r="J19" s="4" t="s">
        <v>87</v>
      </c>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18" sqref="B18"/>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237</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239" t="s">
        <v>52</v>
      </c>
      <c r="H5" s="61" t="s">
        <v>53</v>
      </c>
      <c r="I5" s="334" t="s">
        <v>52</v>
      </c>
      <c r="J5" s="336"/>
      <c r="K5" s="336"/>
      <c r="L5" s="336"/>
      <c r="M5" s="336"/>
      <c r="N5" s="91"/>
    </row>
    <row r="6" spans="1:15" ht="13.5" x14ac:dyDescent="0.2">
      <c r="A6" s="341" t="s">
        <v>107</v>
      </c>
      <c r="B6" s="225">
        <f>+'[1]Podklady QZ'!B567</f>
        <v>2168.1649999999986</v>
      </c>
      <c r="C6" s="202">
        <f>+'[1]Podklady QZ'!C567</f>
        <v>3.6179813572499941E-2</v>
      </c>
      <c r="D6" s="203">
        <f>+'[1]Podklady QZ'!D567</f>
        <v>2168.1649999999986</v>
      </c>
      <c r="E6" s="202">
        <f>+'[1]Podklady QZ'!E567</f>
        <v>3.6189386378952651E-2</v>
      </c>
      <c r="F6" s="203">
        <f>+'[1]Podklady QZ'!F567</f>
        <v>2167.7929999999988</v>
      </c>
      <c r="G6" s="202">
        <f>+'[1]Podklady QZ'!G567</f>
        <v>3.6314251392892551E-2</v>
      </c>
      <c r="H6" s="203">
        <f>+'[1]Podklady QZ'!H567</f>
        <v>2167.7929999999988</v>
      </c>
      <c r="I6" s="202">
        <f>+'[1]Podklady QZ'!I567</f>
        <v>3.6314251392892551E-2</v>
      </c>
      <c r="J6" s="337"/>
      <c r="K6" s="338"/>
      <c r="L6" s="337"/>
      <c r="M6" s="338"/>
      <c r="N6" s="2"/>
    </row>
    <row r="7" spans="1:15" x14ac:dyDescent="0.2">
      <c r="A7" s="342" t="s">
        <v>106</v>
      </c>
      <c r="B7" s="225">
        <f>+'[1]Podklady QZ'!B568</f>
        <v>389585.44899999996</v>
      </c>
      <c r="C7" s="202">
        <f>+'[1]Podklady QZ'!C568</f>
        <v>3.5272806107232754E-2</v>
      </c>
      <c r="D7" s="203">
        <f>+'[1]Podklady QZ'!D568</f>
        <v>269667.799</v>
      </c>
      <c r="E7" s="202">
        <f>+'[1]Podklady QZ'!E568</f>
        <v>2.9759360888500938E-2</v>
      </c>
      <c r="F7" s="203">
        <f>+'[1]Podklady QZ'!F568</f>
        <v>251022.78199999995</v>
      </c>
      <c r="G7" s="202">
        <f>+'[1]Podklady QZ'!G568</f>
        <v>3.0326644733110985E-2</v>
      </c>
      <c r="H7" s="203">
        <f>+'[1]Podklady QZ'!H568</f>
        <v>910276.0299999998</v>
      </c>
      <c r="I7" s="202">
        <f>+'[1]Podklady QZ'!I568</f>
        <v>3.2070223901558302E-2</v>
      </c>
      <c r="J7" s="337"/>
      <c r="K7" s="337"/>
      <c r="L7" s="337"/>
      <c r="M7" s="338"/>
      <c r="N7" s="2"/>
    </row>
    <row r="8" spans="1:15" x14ac:dyDescent="0.2">
      <c r="A8" s="342" t="s">
        <v>194</v>
      </c>
      <c r="B8" s="214">
        <f>+'[1]Podklady QZ'!B569</f>
        <v>281093.62400000001</v>
      </c>
      <c r="C8" s="201">
        <f>+'[1]Podklady QZ'!C569</f>
        <v>5.1855167437023036E-2</v>
      </c>
      <c r="D8" s="64">
        <f>+'[1]Podklady QZ'!D569</f>
        <v>167860.61</v>
      </c>
      <c r="E8" s="201">
        <f>+'[1]Podklady QZ'!E569</f>
        <v>4.539002792827778E-2</v>
      </c>
      <c r="F8" s="64">
        <f>+'[1]Podklady QZ'!F569</f>
        <v>152465.16399999999</v>
      </c>
      <c r="G8" s="201">
        <f>+'[1]Podklady QZ'!G569</f>
        <v>4.9006195883982445E-2</v>
      </c>
      <c r="H8" s="64">
        <f>+'[1]Podklady QZ'!H569</f>
        <v>601419.39800000004</v>
      </c>
      <c r="I8" s="201">
        <f>+'[1]Podklady QZ'!I569</f>
        <v>4.9175475251771288E-2</v>
      </c>
      <c r="J8" s="130"/>
      <c r="K8" s="130"/>
      <c r="L8" s="130"/>
      <c r="M8" s="339"/>
      <c r="N8" s="176"/>
      <c r="O8" s="176"/>
    </row>
    <row r="9" spans="1:15" x14ac:dyDescent="0.2">
      <c r="A9" s="58" t="s">
        <v>44</v>
      </c>
      <c r="B9" s="226">
        <f>+'[1]Podklady QZ'!B570</f>
        <v>0</v>
      </c>
      <c r="C9" s="74">
        <f>+'[1]Podklady QZ'!C570</f>
        <v>0</v>
      </c>
      <c r="D9" s="34">
        <f>+'[1]Podklady QZ'!D570</f>
        <v>0</v>
      </c>
      <c r="E9" s="74">
        <f>+'[1]Podklady QZ'!E570</f>
        <v>0</v>
      </c>
      <c r="F9" s="34">
        <f>+'[1]Podklady QZ'!F570</f>
        <v>0</v>
      </c>
      <c r="G9" s="74">
        <f>+'[1]Podklady QZ'!G570</f>
        <v>0</v>
      </c>
      <c r="H9" s="34">
        <f>+'[1]Podklady QZ'!H570</f>
        <v>0</v>
      </c>
      <c r="I9" s="74">
        <f>+'[1]Podklady QZ'!I570</f>
        <v>0</v>
      </c>
      <c r="J9" s="130"/>
      <c r="K9" s="340"/>
      <c r="L9" s="130"/>
      <c r="M9" s="339"/>
    </row>
    <row r="10" spans="1:15" x14ac:dyDescent="0.2">
      <c r="A10" s="58" t="s">
        <v>43</v>
      </c>
      <c r="B10" s="226">
        <f>+'[1]Podklady QZ'!B571</f>
        <v>3533</v>
      </c>
      <c r="C10" s="243">
        <f>+'[1]Podklady QZ'!C571</f>
        <v>8.8266726307291918E-2</v>
      </c>
      <c r="D10" s="244">
        <f>+'[1]Podklady QZ'!D571</f>
        <v>2825</v>
      </c>
      <c r="E10" s="243">
        <f>+'[1]Podklady QZ'!E571</f>
        <v>9.0174143348032199E-2</v>
      </c>
      <c r="F10" s="244">
        <f>+'[1]Podklady QZ'!F571</f>
        <v>2489</v>
      </c>
      <c r="G10" s="74">
        <f>+'[1]Podklady QZ'!G571</f>
        <v>8.6765352116387889E-2</v>
      </c>
      <c r="H10" s="244">
        <f>+'[1]Podklady QZ'!H571</f>
        <v>8847</v>
      </c>
      <c r="I10" s="74">
        <f>+'[1]Podklady QZ'!I571</f>
        <v>8.8433525592369416E-2</v>
      </c>
      <c r="J10" s="130"/>
      <c r="K10" s="340"/>
      <c r="L10" s="130"/>
      <c r="M10" s="339"/>
    </row>
    <row r="11" spans="1:15" x14ac:dyDescent="0.2">
      <c r="A11" s="58" t="s">
        <v>42</v>
      </c>
      <c r="B11" s="226">
        <f>+'[1]Podklady QZ'!B572</f>
        <v>0</v>
      </c>
      <c r="C11" s="243">
        <f>+'[1]Podklady QZ'!C572</f>
        <v>0</v>
      </c>
      <c r="D11" s="244">
        <f>+'[1]Podklady QZ'!D572</f>
        <v>0</v>
      </c>
      <c r="E11" s="243">
        <f>+'[1]Podklady QZ'!E572</f>
        <v>0</v>
      </c>
      <c r="F11" s="244">
        <f>+'[1]Podklady QZ'!F572</f>
        <v>0</v>
      </c>
      <c r="G11" s="74">
        <f>+'[1]Podklady QZ'!G572</f>
        <v>0</v>
      </c>
      <c r="H11" s="244">
        <f>+'[1]Podklady QZ'!H572</f>
        <v>0</v>
      </c>
      <c r="I11" s="74">
        <f>+'[1]Podklady QZ'!I572</f>
        <v>0</v>
      </c>
      <c r="J11" s="130"/>
      <c r="K11" s="340"/>
      <c r="L11" s="130"/>
      <c r="M11" s="339"/>
    </row>
    <row r="12" spans="1:15" x14ac:dyDescent="0.2">
      <c r="A12" s="58" t="s">
        <v>70</v>
      </c>
      <c r="B12" s="226">
        <f>+'[1]Podklady QZ'!B573</f>
        <v>0</v>
      </c>
      <c r="C12" s="243">
        <f>+'[1]Podklady QZ'!C573</f>
        <v>0</v>
      </c>
      <c r="D12" s="244">
        <f>+'[1]Podklady QZ'!D573</f>
        <v>0</v>
      </c>
      <c r="E12" s="243">
        <f>+'[1]Podklady QZ'!E573</f>
        <v>0</v>
      </c>
      <c r="F12" s="244">
        <f>+'[1]Podklady QZ'!F573</f>
        <v>0</v>
      </c>
      <c r="G12" s="74">
        <f>+'[1]Podklady QZ'!G573</f>
        <v>0</v>
      </c>
      <c r="H12" s="244">
        <f>+'[1]Podklady QZ'!H573</f>
        <v>0</v>
      </c>
      <c r="I12" s="74">
        <f>+'[1]Podklady QZ'!I573</f>
        <v>0</v>
      </c>
      <c r="J12" s="130"/>
      <c r="K12" s="340"/>
      <c r="L12" s="130"/>
      <c r="M12" s="339"/>
    </row>
    <row r="13" spans="1:15" x14ac:dyDescent="0.2">
      <c r="A13" s="58" t="s">
        <v>71</v>
      </c>
      <c r="B13" s="226">
        <f>+'[1]Podklady QZ'!B574</f>
        <v>34</v>
      </c>
      <c r="C13" s="243">
        <f>+'[1]Podklady QZ'!C574</f>
        <v>8.7029974146978273E-2</v>
      </c>
      <c r="D13" s="244">
        <f>+'[1]Podklady QZ'!D574</f>
        <v>32</v>
      </c>
      <c r="E13" s="243">
        <f>+'[1]Podklady QZ'!E574</f>
        <v>4.5561978528917614E-2</v>
      </c>
      <c r="F13" s="244">
        <f>+'[1]Podklady QZ'!F574</f>
        <v>230</v>
      </c>
      <c r="G13" s="74">
        <f>+'[1]Podklady QZ'!G574</f>
        <v>0.2891117982753853</v>
      </c>
      <c r="H13" s="244">
        <f>+'[1]Podklady QZ'!H574</f>
        <v>296</v>
      </c>
      <c r="I13" s="74">
        <f>+'[1]Podklady QZ'!I574</f>
        <v>0.15673400227687909</v>
      </c>
      <c r="J13" s="130"/>
      <c r="K13" s="340"/>
      <c r="L13" s="130"/>
      <c r="M13" s="339"/>
    </row>
    <row r="14" spans="1:15" x14ac:dyDescent="0.2">
      <c r="A14" s="58" t="s">
        <v>72</v>
      </c>
      <c r="B14" s="226">
        <f>+'[1]Podklady QZ'!B575</f>
        <v>0</v>
      </c>
      <c r="C14" s="243">
        <f>+'[1]Podklady QZ'!C575</f>
        <v>0</v>
      </c>
      <c r="D14" s="244">
        <f>+'[1]Podklady QZ'!D575</f>
        <v>0</v>
      </c>
      <c r="E14" s="243">
        <f>+'[1]Podklady QZ'!E575</f>
        <v>0</v>
      </c>
      <c r="F14" s="244">
        <f>+'[1]Podklady QZ'!F575</f>
        <v>0</v>
      </c>
      <c r="G14" s="74">
        <f>+'[1]Podklady QZ'!G575</f>
        <v>0</v>
      </c>
      <c r="H14" s="244">
        <f>+'[1]Podklady QZ'!H575</f>
        <v>0</v>
      </c>
      <c r="I14" s="74">
        <f>+'[1]Podklady QZ'!I575</f>
        <v>0</v>
      </c>
      <c r="J14" s="130"/>
      <c r="K14" s="340"/>
      <c r="L14" s="130"/>
      <c r="M14" s="339"/>
    </row>
    <row r="15" spans="1:15" x14ac:dyDescent="0.2">
      <c r="A15" s="58" t="s">
        <v>41</v>
      </c>
      <c r="B15" s="226">
        <f>+'[1]Podklady QZ'!B576</f>
        <v>0</v>
      </c>
      <c r="C15" s="243">
        <f>+'[1]Podklady QZ'!C576</f>
        <v>0</v>
      </c>
      <c r="D15" s="244">
        <f>+'[1]Podklady QZ'!D576</f>
        <v>0</v>
      </c>
      <c r="E15" s="243">
        <f>+'[1]Podklady QZ'!E576</f>
        <v>0</v>
      </c>
      <c r="F15" s="244">
        <f>+'[1]Podklady QZ'!F576</f>
        <v>0</v>
      </c>
      <c r="G15" s="74">
        <f>+'[1]Podklady QZ'!G576</f>
        <v>0</v>
      </c>
      <c r="H15" s="244">
        <f>+'[1]Podklady QZ'!H576</f>
        <v>0</v>
      </c>
      <c r="I15" s="74">
        <f>+'[1]Podklady QZ'!I576</f>
        <v>0</v>
      </c>
      <c r="J15" s="130"/>
      <c r="K15" s="340"/>
      <c r="L15" s="130"/>
      <c r="M15" s="339"/>
    </row>
    <row r="16" spans="1:15" x14ac:dyDescent="0.2">
      <c r="A16" s="58" t="s">
        <v>84</v>
      </c>
      <c r="B16" s="226">
        <f>+'[1]Podklady QZ'!B577</f>
        <v>0</v>
      </c>
      <c r="C16" s="243">
        <f>+'[1]Podklady QZ'!C577</f>
        <v>0</v>
      </c>
      <c r="D16" s="244">
        <f>+'[1]Podklady QZ'!D577</f>
        <v>0</v>
      </c>
      <c r="E16" s="243">
        <f>+'[1]Podklady QZ'!E577</f>
        <v>0</v>
      </c>
      <c r="F16" s="244">
        <f>+'[1]Podklady QZ'!F577</f>
        <v>0</v>
      </c>
      <c r="G16" s="74">
        <f>+'[1]Podklady QZ'!G577</f>
        <v>0</v>
      </c>
      <c r="H16" s="244">
        <f>+'[1]Podklady QZ'!H577</f>
        <v>0</v>
      </c>
      <c r="I16" s="74">
        <f>+'[1]Podklady QZ'!I577</f>
        <v>0</v>
      </c>
      <c r="J16" s="130"/>
      <c r="K16" s="340"/>
      <c r="L16" s="130"/>
      <c r="M16" s="339"/>
    </row>
    <row r="17" spans="1:13" x14ac:dyDescent="0.2">
      <c r="A17" s="58" t="s">
        <v>40</v>
      </c>
      <c r="B17" s="226">
        <f>+'[1]Podklady QZ'!B578</f>
        <v>0</v>
      </c>
      <c r="C17" s="243">
        <f>+'[1]Podklady QZ'!C578</f>
        <v>0</v>
      </c>
      <c r="D17" s="244">
        <f>+'[1]Podklady QZ'!D578</f>
        <v>0</v>
      </c>
      <c r="E17" s="243">
        <f>+'[1]Podklady QZ'!E578</f>
        <v>0</v>
      </c>
      <c r="F17" s="244">
        <f>+'[1]Podklady QZ'!F578</f>
        <v>0</v>
      </c>
      <c r="G17" s="74">
        <f>+'[1]Podklady QZ'!G578</f>
        <v>0</v>
      </c>
      <c r="H17" s="244">
        <f>+'[1]Podklady QZ'!H578</f>
        <v>0</v>
      </c>
      <c r="I17" s="74">
        <f>+'[1]Podklady QZ'!I578</f>
        <v>0</v>
      </c>
      <c r="J17" s="130"/>
      <c r="K17" s="340"/>
      <c r="L17" s="130"/>
      <c r="M17" s="339"/>
    </row>
    <row r="18" spans="1:13" x14ac:dyDescent="0.2">
      <c r="A18" s="58" t="s">
        <v>39</v>
      </c>
      <c r="B18" s="226">
        <f>+'[1]Podklady QZ'!B579</f>
        <v>0</v>
      </c>
      <c r="C18" s="243">
        <f>+'[1]Podklady QZ'!C579</f>
        <v>0</v>
      </c>
      <c r="D18" s="244">
        <f>+'[1]Podklady QZ'!D579</f>
        <v>0</v>
      </c>
      <c r="E18" s="243">
        <f>+'[1]Podklady QZ'!E579</f>
        <v>0</v>
      </c>
      <c r="F18" s="244">
        <f>+'[1]Podklady QZ'!F579</f>
        <v>0</v>
      </c>
      <c r="G18" s="74">
        <f>+'[1]Podklady QZ'!G579</f>
        <v>0</v>
      </c>
      <c r="H18" s="244">
        <f>+'[1]Podklady QZ'!H579</f>
        <v>0</v>
      </c>
      <c r="I18" s="74">
        <f>+'[1]Podklady QZ'!I579</f>
        <v>0</v>
      </c>
      <c r="J18" s="130"/>
      <c r="K18" s="340"/>
      <c r="L18" s="130"/>
      <c r="M18" s="339"/>
    </row>
    <row r="19" spans="1:13" x14ac:dyDescent="0.2">
      <c r="A19" s="58" t="s">
        <v>38</v>
      </c>
      <c r="B19" s="226">
        <f>+'[1]Podklady QZ'!B580</f>
        <v>0</v>
      </c>
      <c r="C19" s="243">
        <f>+'[1]Podklady QZ'!C580</f>
        <v>0</v>
      </c>
      <c r="D19" s="244">
        <f>+'[1]Podklady QZ'!D580</f>
        <v>0</v>
      </c>
      <c r="E19" s="243">
        <f>+'[1]Podklady QZ'!E580</f>
        <v>0</v>
      </c>
      <c r="F19" s="244">
        <f>+'[1]Podklady QZ'!F580</f>
        <v>0</v>
      </c>
      <c r="G19" s="74">
        <f>+'[1]Podklady QZ'!G580</f>
        <v>0</v>
      </c>
      <c r="H19" s="244">
        <f>+'[1]Podklady QZ'!H580</f>
        <v>0</v>
      </c>
      <c r="I19" s="74">
        <f>+'[1]Podklady QZ'!I580</f>
        <v>0</v>
      </c>
      <c r="J19" s="130"/>
      <c r="K19" s="340"/>
      <c r="L19" s="130"/>
      <c r="M19" s="339"/>
    </row>
    <row r="20" spans="1:13" x14ac:dyDescent="0.2">
      <c r="A20" s="58" t="s">
        <v>37</v>
      </c>
      <c r="B20" s="226">
        <f>+'[1]Podklady QZ'!B581</f>
        <v>64159</v>
      </c>
      <c r="C20" s="243">
        <f>+'[1]Podklady QZ'!C581</f>
        <v>0.32841706730709541</v>
      </c>
      <c r="D20" s="244">
        <f>+'[1]Podklady QZ'!D581</f>
        <v>56962</v>
      </c>
      <c r="E20" s="243">
        <f>+'[1]Podklady QZ'!E581</f>
        <v>0.24303972342755276</v>
      </c>
      <c r="F20" s="244">
        <f>+'[1]Podklady QZ'!F581</f>
        <v>59605</v>
      </c>
      <c r="G20" s="74">
        <f>+'[1]Podklady QZ'!G581</f>
        <v>0.25576636308525474</v>
      </c>
      <c r="H20" s="244">
        <f>+'[1]Podklady QZ'!H581</f>
        <v>180726</v>
      </c>
      <c r="I20" s="74">
        <f>+'[1]Podklady QZ'!I581</f>
        <v>0.27268026890852581</v>
      </c>
      <c r="J20" s="130"/>
      <c r="K20" s="340"/>
      <c r="L20" s="130"/>
      <c r="M20" s="339"/>
    </row>
    <row r="21" spans="1:13" x14ac:dyDescent="0.2">
      <c r="A21" s="58" t="s">
        <v>36</v>
      </c>
      <c r="B21" s="226">
        <f>+'[1]Podklady QZ'!B582</f>
        <v>0</v>
      </c>
      <c r="C21" s="243">
        <f>+'[1]Podklady QZ'!C582</f>
        <v>0</v>
      </c>
      <c r="D21" s="244">
        <f>+'[1]Podklady QZ'!D582</f>
        <v>0</v>
      </c>
      <c r="E21" s="243">
        <f>+'[1]Podklady QZ'!E582</f>
        <v>0</v>
      </c>
      <c r="F21" s="244">
        <f>+'[1]Podklady QZ'!F582</f>
        <v>0</v>
      </c>
      <c r="G21" s="74">
        <f>+'[1]Podklady QZ'!G582</f>
        <v>0</v>
      </c>
      <c r="H21" s="244">
        <f>+'[1]Podklady QZ'!H582</f>
        <v>0</v>
      </c>
      <c r="I21" s="74">
        <f>+'[1]Podklady QZ'!I582</f>
        <v>0</v>
      </c>
      <c r="J21" s="130"/>
      <c r="K21" s="340"/>
      <c r="L21" s="130"/>
      <c r="M21" s="339"/>
    </row>
    <row r="22" spans="1:13" x14ac:dyDescent="0.2">
      <c r="A22" s="58" t="s">
        <v>3</v>
      </c>
      <c r="B22" s="226">
        <f>+'[1]Podklady QZ'!B583</f>
        <v>0</v>
      </c>
      <c r="C22" s="243">
        <f>+'[1]Podklady QZ'!C583</f>
        <v>0</v>
      </c>
      <c r="D22" s="244">
        <f>+'[1]Podklady QZ'!D583</f>
        <v>0</v>
      </c>
      <c r="E22" s="243">
        <f>+'[1]Podklady QZ'!E583</f>
        <v>0</v>
      </c>
      <c r="F22" s="244">
        <f>+'[1]Podklady QZ'!F583</f>
        <v>0</v>
      </c>
      <c r="G22" s="74">
        <f>+'[1]Podklady QZ'!G583</f>
        <v>0</v>
      </c>
      <c r="H22" s="244">
        <f>+'[1]Podklady QZ'!H583</f>
        <v>0</v>
      </c>
      <c r="I22" s="74">
        <f>+'[1]Podklady QZ'!I583</f>
        <v>0</v>
      </c>
      <c r="J22" s="130"/>
      <c r="K22" s="340"/>
      <c r="L22" s="130"/>
      <c r="M22" s="339"/>
    </row>
    <row r="23" spans="1:13" x14ac:dyDescent="0.2">
      <c r="A23" s="58" t="s">
        <v>35</v>
      </c>
      <c r="B23" s="226">
        <f>+'[1]Podklady QZ'!B584</f>
        <v>185.89</v>
      </c>
      <c r="C23" s="243">
        <f>+'[1]Podklady QZ'!C584</f>
        <v>5.6351921676618962E-2</v>
      </c>
      <c r="D23" s="244">
        <f>+'[1]Podklady QZ'!D584</f>
        <v>9.4700000000000006</v>
      </c>
      <c r="E23" s="243">
        <f>+'[1]Podklady QZ'!E584</f>
        <v>4.863241239874882E-3</v>
      </c>
      <c r="F23" s="244">
        <f>+'[1]Podklady QZ'!F584</f>
        <v>0</v>
      </c>
      <c r="G23" s="74">
        <f>+'[1]Podklady QZ'!G584</f>
        <v>0</v>
      </c>
      <c r="H23" s="244">
        <f>+'[1]Podklady QZ'!H584</f>
        <v>195.35999999999999</v>
      </c>
      <c r="I23" s="74">
        <f>+'[1]Podklady QZ'!I584</f>
        <v>2.1394201969764697E-2</v>
      </c>
      <c r="J23" s="130"/>
      <c r="K23" s="340"/>
      <c r="L23" s="130"/>
      <c r="M23" s="339"/>
    </row>
    <row r="24" spans="1:13" x14ac:dyDescent="0.2">
      <c r="A24" s="228" t="s">
        <v>34</v>
      </c>
      <c r="B24" s="229">
        <f>+'[1]Podklady QZ'!B585</f>
        <v>213181.734</v>
      </c>
      <c r="C24" s="230">
        <f>+'[1]Podklady QZ'!C585</f>
        <v>0.15693796206693872</v>
      </c>
      <c r="D24" s="231">
        <f>+'[1]Podklady QZ'!D585</f>
        <v>108032.13999999998</v>
      </c>
      <c r="E24" s="230">
        <f>+'[1]Podklady QZ'!E585</f>
        <v>0.11417462214492778</v>
      </c>
      <c r="F24" s="231">
        <f>+'[1]Podklady QZ'!F585</f>
        <v>90141.164000000004</v>
      </c>
      <c r="G24" s="230">
        <f>+'[1]Podklady QZ'!G585</f>
        <v>0.11176013063784254</v>
      </c>
      <c r="H24" s="231">
        <f>+'[1]Podklady QZ'!H585</f>
        <v>411355.03799999994</v>
      </c>
      <c r="I24" s="230">
        <f>+'[1]Podklady QZ'!I585</f>
        <v>0.13221993219250841</v>
      </c>
      <c r="J24" s="130"/>
      <c r="K24" s="340"/>
      <c r="L24" s="130"/>
      <c r="M24" s="176"/>
    </row>
    <row r="25" spans="1:13" ht="13.5" customHeight="1" x14ac:dyDescent="0.2">
      <c r="A25" s="342" t="s">
        <v>212</v>
      </c>
      <c r="B25" s="214">
        <f>+'[1]Podklady QZ'!B586</f>
        <v>658728.0070000001</v>
      </c>
      <c r="C25" s="201">
        <f>+'[1]Podklady QZ'!C586</f>
        <v>0.16368102175544513</v>
      </c>
      <c r="D25" s="64">
        <f>+'[1]Podklady QZ'!D586</f>
        <v>336176.19100000005</v>
      </c>
      <c r="E25" s="201">
        <f>+'[1]Podklady QZ'!E586</f>
        <v>0.12178617171965149</v>
      </c>
      <c r="F25" s="64">
        <f>+'[1]Podklady QZ'!F586</f>
        <v>276991.19</v>
      </c>
      <c r="G25" s="201">
        <f>+'[1]Podklady QZ'!G586</f>
        <v>0.11721694270100581</v>
      </c>
      <c r="H25" s="64">
        <f>+'[1]Podklady QZ'!H586</f>
        <v>1271895.388</v>
      </c>
      <c r="I25" s="201">
        <f>+'[1]Podklady QZ'!I586</f>
        <v>0.13903676695902153</v>
      </c>
      <c r="J25" s="130"/>
      <c r="K25" s="130"/>
      <c r="L25" s="130"/>
      <c r="M25" s="130"/>
    </row>
    <row r="26" spans="1:13" ht="12.75" customHeight="1" x14ac:dyDescent="0.2">
      <c r="A26" s="58" t="s">
        <v>29</v>
      </c>
      <c r="B26" s="226">
        <f>+'[1]Podklady QZ'!B587</f>
        <v>18685.495000000003</v>
      </c>
      <c r="C26" s="74">
        <f>+'[1]Podklady QZ'!C587</f>
        <v>1.2593077801201861E-2</v>
      </c>
      <c r="D26" s="34">
        <f>+'[1]Podklady QZ'!D587</f>
        <v>6947.74</v>
      </c>
      <c r="E26" s="74">
        <f>+'[1]Podklady QZ'!E587</f>
        <v>5.3188347516418015E-3</v>
      </c>
      <c r="F26" s="34">
        <f>+'[1]Podklady QZ'!F587</f>
        <v>6559.6180000000004</v>
      </c>
      <c r="G26" s="74">
        <f>+'[1]Podklady QZ'!G587</f>
        <v>5.6063505682312498E-3</v>
      </c>
      <c r="H26" s="34">
        <f>+'[1]Podklady QZ'!H587</f>
        <v>32192.853000000003</v>
      </c>
      <c r="I26" s="74">
        <f>+'[1]Podklady QZ'!I587</f>
        <v>8.129350796368659E-3</v>
      </c>
      <c r="J26" s="130"/>
      <c r="K26" s="130"/>
      <c r="L26" s="130"/>
      <c r="M26" s="130"/>
    </row>
    <row r="27" spans="1:13" ht="12.75" customHeight="1" x14ac:dyDescent="0.2">
      <c r="A27" s="58" t="s">
        <v>0</v>
      </c>
      <c r="B27" s="226">
        <f>+'[1]Podklady QZ'!B588</f>
        <v>1108.202</v>
      </c>
      <c r="C27" s="243">
        <f>+'[1]Podklady QZ'!C588</f>
        <v>1.1771351022137428E-2</v>
      </c>
      <c r="D27" s="244">
        <f>+'[1]Podklady QZ'!D588</f>
        <v>453</v>
      </c>
      <c r="E27" s="243">
        <f>+'[1]Podklady QZ'!E588</f>
        <v>6.0555445019960302E-3</v>
      </c>
      <c r="F27" s="244">
        <f>+'[1]Podklady QZ'!F588</f>
        <v>331.81200000000001</v>
      </c>
      <c r="G27" s="74">
        <f>+'[1]Podklady QZ'!G588</f>
        <v>4.6535407809966262E-3</v>
      </c>
      <c r="H27" s="244">
        <f>+'[1]Podklady QZ'!H588</f>
        <v>1893.0140000000001</v>
      </c>
      <c r="I27" s="74">
        <f>+'[1]Podklady QZ'!I588</f>
        <v>7.8791999795050742E-3</v>
      </c>
      <c r="J27" s="130"/>
      <c r="K27" s="130"/>
      <c r="L27" s="130"/>
      <c r="M27" s="130"/>
    </row>
    <row r="28" spans="1:13" ht="12.75" customHeight="1" x14ac:dyDescent="0.2">
      <c r="A28" s="58" t="s">
        <v>1</v>
      </c>
      <c r="B28" s="226">
        <f>+'[1]Podklady QZ'!B589</f>
        <v>13424.162</v>
      </c>
      <c r="C28" s="243">
        <f>+'[1]Podklady QZ'!C589</f>
        <v>0.44793411070185563</v>
      </c>
      <c r="D28" s="244">
        <f>+'[1]Podklady QZ'!D589</f>
        <v>4142.4369999999999</v>
      </c>
      <c r="E28" s="243">
        <f>+'[1]Podklady QZ'!E589</f>
        <v>0.35442631944423053</v>
      </c>
      <c r="F28" s="244">
        <f>+'[1]Podklady QZ'!F589</f>
        <v>2458.136</v>
      </c>
      <c r="G28" s="74">
        <f>+'[1]Podklady QZ'!G589</f>
        <v>0.2871519351544472</v>
      </c>
      <c r="H28" s="244">
        <f>+'[1]Podklady QZ'!H589</f>
        <v>20024.735000000001</v>
      </c>
      <c r="I28" s="74">
        <f>+'[1]Podklady QZ'!I589</f>
        <v>0.39876262667950241</v>
      </c>
      <c r="J28" s="130"/>
      <c r="K28" s="130"/>
      <c r="L28" s="130"/>
      <c r="M28" s="130"/>
    </row>
    <row r="29" spans="1:13" ht="12.75" customHeight="1" x14ac:dyDescent="0.2">
      <c r="A29" s="58" t="s">
        <v>2</v>
      </c>
      <c r="B29" s="226">
        <f>+'[1]Podklady QZ'!B590</f>
        <v>2755.2820000000002</v>
      </c>
      <c r="C29" s="243">
        <f>+'[1]Podklady QZ'!C590</f>
        <v>0.15552910921874857</v>
      </c>
      <c r="D29" s="244">
        <f>+'[1]Podklady QZ'!D590</f>
        <v>914.41399999999999</v>
      </c>
      <c r="E29" s="243">
        <f>+'[1]Podklady QZ'!E590</f>
        <v>5.4493294906534151E-2</v>
      </c>
      <c r="F29" s="244">
        <f>+'[1]Podklady QZ'!F590</f>
        <v>701.77300000000002</v>
      </c>
      <c r="G29" s="74">
        <f>+'[1]Podklady QZ'!G590</f>
        <v>9.0997961090067331E-2</v>
      </c>
      <c r="H29" s="244">
        <f>+'[1]Podklady QZ'!H590</f>
        <v>4371.4690000000001</v>
      </c>
      <c r="I29" s="74">
        <f>+'[1]Podklady QZ'!I590</f>
        <v>0.10357015477184478</v>
      </c>
      <c r="J29" s="130"/>
      <c r="K29" s="130"/>
      <c r="L29" s="130"/>
    </row>
    <row r="30" spans="1:13" x14ac:dyDescent="0.2">
      <c r="A30" s="58" t="s">
        <v>6</v>
      </c>
      <c r="B30" s="226">
        <f>+'[1]Podklady QZ'!B591</f>
        <v>136</v>
      </c>
      <c r="C30" s="243">
        <f>+'[1]Podklady QZ'!C591</f>
        <v>9.0144866113994679E-3</v>
      </c>
      <c r="D30" s="244">
        <f>+'[1]Podklady QZ'!D591</f>
        <v>68</v>
      </c>
      <c r="E30" s="243">
        <f>+'[1]Podklady QZ'!E591</f>
        <v>6.1498184401763308E-3</v>
      </c>
      <c r="F30" s="244">
        <f>+'[1]Podklady QZ'!F591</f>
        <v>59</v>
      </c>
      <c r="G30" s="74">
        <f>+'[1]Podklady QZ'!G591</f>
        <v>6.8714386439926271E-3</v>
      </c>
      <c r="H30" s="244">
        <f>+'[1]Podklady QZ'!H591</f>
        <v>263</v>
      </c>
      <c r="I30" s="74">
        <f>+'[1]Podklady QZ'!I591</f>
        <v>7.5726317601934679E-3</v>
      </c>
      <c r="J30" s="130"/>
      <c r="K30" s="130"/>
      <c r="L30" s="130"/>
    </row>
    <row r="31" spans="1:13" x14ac:dyDescent="0.2">
      <c r="A31" s="58" t="s">
        <v>28</v>
      </c>
      <c r="B31" s="226">
        <f>+'[1]Podklady QZ'!B592</f>
        <v>384060.2730000001</v>
      </c>
      <c r="C31" s="243">
        <f>+'[1]Podklady QZ'!C592</f>
        <v>0.25783211554682678</v>
      </c>
      <c r="D31" s="244">
        <f>+'[1]Podklady QZ'!D592</f>
        <v>217617.44</v>
      </c>
      <c r="E31" s="243">
        <f>+'[1]Podklady QZ'!E592</f>
        <v>0.25710410923077365</v>
      </c>
      <c r="F31" s="244">
        <f>+'[1]Podklady QZ'!F592</f>
        <v>183245.867</v>
      </c>
      <c r="G31" s="74">
        <f>+'[1]Podklady QZ'!G592</f>
        <v>0.26528904553567434</v>
      </c>
      <c r="H31" s="244">
        <f>+'[1]Podklady QZ'!H592</f>
        <v>784923.58000000007</v>
      </c>
      <c r="I31" s="74">
        <f>+'[1]Podklady QZ'!I592</f>
        <v>0.25933030042117622</v>
      </c>
      <c r="J31" s="130"/>
      <c r="K31" s="130"/>
      <c r="L31" s="130"/>
    </row>
    <row r="32" spans="1:13" x14ac:dyDescent="0.2">
      <c r="A32" s="58" t="s">
        <v>5</v>
      </c>
      <c r="B32" s="226">
        <f>+'[1]Podklady QZ'!B593</f>
        <v>231137.19499999998</v>
      </c>
      <c r="C32" s="243">
        <f>+'[1]Podklady QZ'!C593</f>
        <v>0.28639406043874693</v>
      </c>
      <c r="D32" s="244">
        <f>+'[1]Podklady QZ'!D593</f>
        <v>103410.79800000001</v>
      </c>
      <c r="E32" s="243">
        <f>+'[1]Podklady QZ'!E593</f>
        <v>0.23207718544401473</v>
      </c>
      <c r="F32" s="244">
        <f>+'[1]Podklady QZ'!F593</f>
        <v>81531.689000000013</v>
      </c>
      <c r="G32" s="74">
        <f>+'[1]Podklady QZ'!G593</f>
        <v>0.22414010511158675</v>
      </c>
      <c r="H32" s="244">
        <f>+'[1]Podklady QZ'!H593</f>
        <v>416079.68200000003</v>
      </c>
      <c r="I32" s="74">
        <f>+'[1]Podklady QZ'!I593</f>
        <v>0.25741114285124389</v>
      </c>
      <c r="J32" s="130"/>
      <c r="K32" s="130"/>
      <c r="L32" s="130"/>
    </row>
    <row r="33" spans="1:12" ht="12.75" thickBot="1" x14ac:dyDescent="0.25">
      <c r="A33" s="59" t="s">
        <v>3</v>
      </c>
      <c r="B33" s="227">
        <f>+'[1]Podklady QZ'!B594</f>
        <v>7421.3980000000001</v>
      </c>
      <c r="C33" s="75">
        <f>+'[1]Podklady QZ'!C594</f>
        <v>8.5185599894674419E-2</v>
      </c>
      <c r="D33" s="44">
        <f>+'[1]Podklady QZ'!D594</f>
        <v>2622.3620000000001</v>
      </c>
      <c r="E33" s="75">
        <f>+'[1]Podklady QZ'!E594</f>
        <v>5.4872510587237716E-2</v>
      </c>
      <c r="F33" s="44">
        <f>+'[1]Podklady QZ'!F594</f>
        <v>2103.2950000000001</v>
      </c>
      <c r="G33" s="75">
        <f>+'[1]Podklady QZ'!G594</f>
        <v>4.9634661779317538E-2</v>
      </c>
      <c r="H33" s="44">
        <f>+'[1]Podklady QZ'!H594</f>
        <v>12147.055</v>
      </c>
      <c r="I33" s="75">
        <f>+'[1]Podklady QZ'!I594</f>
        <v>6.8516738458500176E-2</v>
      </c>
      <c r="J33" s="130"/>
      <c r="K33" s="130"/>
      <c r="L33" s="130"/>
    </row>
    <row r="34" spans="1:12" ht="15" customHeight="1" x14ac:dyDescent="0.2">
      <c r="A34" s="343" t="s">
        <v>267</v>
      </c>
      <c r="B34" s="343"/>
      <c r="C34" s="343"/>
      <c r="D34" s="343"/>
      <c r="E34" s="250"/>
      <c r="F34" s="14"/>
      <c r="H34" s="13"/>
      <c r="I34" s="4" t="s">
        <v>87</v>
      </c>
    </row>
    <row r="35" spans="1:12" x14ac:dyDescent="0.2">
      <c r="A35" s="121"/>
      <c r="B35" s="121"/>
      <c r="C35" s="121"/>
      <c r="D35" s="121"/>
    </row>
    <row r="36" spans="1:12" x14ac:dyDescent="0.2">
      <c r="B36" s="130"/>
      <c r="D36" s="130"/>
      <c r="F36" s="130"/>
      <c r="G36" s="187" t="s">
        <v>192</v>
      </c>
      <c r="H36" s="232">
        <f>+'[1]Podklady QZ'!L563</f>
        <v>3.6314251392892551E-2</v>
      </c>
    </row>
    <row r="37" spans="1:12" x14ac:dyDescent="0.2">
      <c r="B37" s="130"/>
      <c r="C37" s="130"/>
      <c r="D37" s="130"/>
      <c r="E37" s="130"/>
      <c r="F37" s="130"/>
      <c r="G37" s="187" t="s">
        <v>190</v>
      </c>
      <c r="H37" s="232">
        <f>+'[1]Podklady QZ'!L564</f>
        <v>3.2070223901558302E-2</v>
      </c>
    </row>
    <row r="38" spans="1:12" x14ac:dyDescent="0.2">
      <c r="B38" s="130"/>
      <c r="C38" s="130"/>
      <c r="D38" s="130"/>
      <c r="E38" s="130"/>
      <c r="F38" s="130"/>
      <c r="G38" s="187" t="s">
        <v>191</v>
      </c>
      <c r="H38" s="232">
        <f>+'[1]Podklady QZ'!L565</f>
        <v>4.9175475251771288E-2</v>
      </c>
    </row>
    <row r="39" spans="1:12" x14ac:dyDescent="0.2">
      <c r="B39" s="240"/>
      <c r="C39" s="157"/>
      <c r="D39" s="240"/>
      <c r="E39" s="157"/>
      <c r="F39" s="240"/>
    </row>
    <row r="40" spans="1:12" x14ac:dyDescent="0.2">
      <c r="B40" s="130"/>
      <c r="D40" s="130"/>
      <c r="F40" s="130"/>
    </row>
  </sheetData>
  <mergeCells count="4">
    <mergeCell ref="H4:I4"/>
    <mergeCell ref="B4:C4"/>
    <mergeCell ref="D4:E4"/>
    <mergeCell ref="F4:G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{E7A6C2CE-396E-46EE-90D4-821B5F390388}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{1BB41A46-4EB9-43AF-B6D0-05B49F52878E}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7A6C2CE-396E-46EE-90D4-821B5F39038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1BB41A46-4EB9-43AF-B6D0-05B49F52878E}">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238</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QZ'!B252</f>
        <v>7850.7400000000025</v>
      </c>
      <c r="C6" s="202">
        <f>+'[1]Podklady QZ'!C252</f>
        <v>0.13100401012200108</v>
      </c>
      <c r="D6" s="203">
        <f>+'[1]Podklady QZ'!D252</f>
        <v>7850.3190000000031</v>
      </c>
      <c r="E6" s="202">
        <f>+'[1]Podklady QZ'!E252</f>
        <v>0.13103164541860673</v>
      </c>
      <c r="F6" s="203">
        <f>+'[1]Podklady QZ'!F252</f>
        <v>7846.9250000000029</v>
      </c>
      <c r="G6" s="202">
        <f>+'[1]Podklady QZ'!G252</f>
        <v>0.13144945440416758</v>
      </c>
      <c r="H6" s="203">
        <f>+'[1]Podklady QZ'!H252</f>
        <v>7846.9250000000029</v>
      </c>
      <c r="I6" s="202">
        <f>+'[1]Podklady QZ'!I252</f>
        <v>0.13144945440416758</v>
      </c>
      <c r="J6" s="337"/>
      <c r="K6" s="338"/>
      <c r="L6" s="337"/>
      <c r="M6" s="338"/>
      <c r="N6" s="2"/>
    </row>
    <row r="7" spans="1:15" x14ac:dyDescent="0.2">
      <c r="A7" s="342" t="s">
        <v>106</v>
      </c>
      <c r="B7" s="225">
        <f>+'[1]Podklady QZ'!B253</f>
        <v>505301.00400000007</v>
      </c>
      <c r="C7" s="202">
        <f>+'[1]Podklady QZ'!C253</f>
        <v>4.5749615098899764E-2</v>
      </c>
      <c r="D7" s="203">
        <f>+'[1]Podklady QZ'!D253</f>
        <v>381251.49600000004</v>
      </c>
      <c r="E7" s="202">
        <f>+'[1]Podklady QZ'!E253</f>
        <v>4.2073250498643605E-2</v>
      </c>
      <c r="F7" s="203">
        <f>+'[1]Podklady QZ'!F253</f>
        <v>326539.89</v>
      </c>
      <c r="G7" s="202">
        <f>+'[1]Podklady QZ'!G253</f>
        <v>3.9450041770388564E-2</v>
      </c>
      <c r="H7" s="203">
        <f>+'[1]Podklady QZ'!H253</f>
        <v>1213092.3900000001</v>
      </c>
      <c r="I7" s="202">
        <f>+'[1]Podklady QZ'!I253</f>
        <v>4.2738843250191366E-2</v>
      </c>
      <c r="J7" s="337"/>
      <c r="K7" s="337"/>
      <c r="L7" s="337"/>
      <c r="M7" s="338"/>
      <c r="N7" s="2"/>
    </row>
    <row r="8" spans="1:15" x14ac:dyDescent="0.2">
      <c r="A8" s="342" t="s">
        <v>194</v>
      </c>
      <c r="B8" s="214">
        <f>+'[1]Podklady QZ'!B254</f>
        <v>318345.46000000002</v>
      </c>
      <c r="C8" s="201">
        <f>+'[1]Podklady QZ'!C254</f>
        <v>5.872725569583221E-2</v>
      </c>
      <c r="D8" s="64">
        <f>+'[1]Podklady QZ'!D254</f>
        <v>210795.27300000002</v>
      </c>
      <c r="E8" s="201">
        <f>+'[1]Podklady QZ'!E254</f>
        <v>5.6999693547038467E-2</v>
      </c>
      <c r="F8" s="64">
        <f>+'[1]Podklady QZ'!F254</f>
        <v>172221.93400000001</v>
      </c>
      <c r="G8" s="201">
        <f>+'[1]Podklady QZ'!G254</f>
        <v>5.5356526118466629E-2</v>
      </c>
      <c r="H8" s="64">
        <f>+'[1]Podklady QZ'!H254</f>
        <v>701362.66700000002</v>
      </c>
      <c r="I8" s="201">
        <f>+'[1]Podklady QZ'!I254</f>
        <v>5.7347406133339926E-2</v>
      </c>
      <c r="J8" s="130"/>
      <c r="K8" s="130"/>
      <c r="L8" s="130"/>
      <c r="M8" s="339"/>
      <c r="N8" s="176"/>
      <c r="O8" s="176"/>
    </row>
    <row r="9" spans="1:15" x14ac:dyDescent="0.2">
      <c r="A9" s="58" t="s">
        <v>44</v>
      </c>
      <c r="B9" s="226">
        <f>+'[1]Podklady QZ'!B255</f>
        <v>69930.127999999997</v>
      </c>
      <c r="C9" s="74">
        <f>+'[1]Podklady QZ'!C255</f>
        <v>0.16689398462436913</v>
      </c>
      <c r="D9" s="34">
        <f>+'[1]Podklady QZ'!D255</f>
        <v>63606.45</v>
      </c>
      <c r="E9" s="74">
        <f>+'[1]Podklady QZ'!E255</f>
        <v>0.19466286827742349</v>
      </c>
      <c r="F9" s="34">
        <f>+'[1]Podklady QZ'!F255</f>
        <v>44008.305999999997</v>
      </c>
      <c r="G9" s="74">
        <f>+'[1]Podklady QZ'!G255</f>
        <v>0.15508660274449293</v>
      </c>
      <c r="H9" s="34">
        <f>+'[1]Podklady QZ'!H255</f>
        <v>177544.88399999996</v>
      </c>
      <c r="I9" s="74">
        <f>+'[1]Podklady QZ'!I255</f>
        <v>0.17245284755844162</v>
      </c>
      <c r="J9" s="130"/>
      <c r="K9" s="340"/>
      <c r="L9" s="130"/>
      <c r="M9" s="339"/>
    </row>
    <row r="10" spans="1:15" x14ac:dyDescent="0.2">
      <c r="A10" s="58" t="s">
        <v>43</v>
      </c>
      <c r="B10" s="226">
        <f>+'[1]Podklady QZ'!B256</f>
        <v>5012.2730000000001</v>
      </c>
      <c r="C10" s="243">
        <f>+'[1]Podklady QZ'!C256</f>
        <v>0.1252241520148398</v>
      </c>
      <c r="D10" s="244">
        <f>+'[1]Podklady QZ'!D256</f>
        <v>3837.81</v>
      </c>
      <c r="E10" s="243">
        <f>+'[1]Podklady QZ'!E256</f>
        <v>0.12250308994071203</v>
      </c>
      <c r="F10" s="244">
        <f>+'[1]Podklady QZ'!F256</f>
        <v>3332.4409999999998</v>
      </c>
      <c r="G10" s="74">
        <f>+'[1]Podklady QZ'!G256</f>
        <v>0.11616730284133697</v>
      </c>
      <c r="H10" s="244">
        <f>+'[1]Podklady QZ'!H256</f>
        <v>12182.524000000001</v>
      </c>
      <c r="I10" s="74">
        <f>+'[1]Podklady QZ'!I256</f>
        <v>0.1217750138955188</v>
      </c>
      <c r="J10" s="130"/>
      <c r="K10" s="340"/>
      <c r="L10" s="130"/>
      <c r="M10" s="339"/>
    </row>
    <row r="11" spans="1:15" x14ac:dyDescent="0.2">
      <c r="A11" s="58" t="s">
        <v>42</v>
      </c>
      <c r="B11" s="226">
        <f>+'[1]Podklady QZ'!B257</f>
        <v>0</v>
      </c>
      <c r="C11" s="243">
        <f>+'[1]Podklady QZ'!C257</f>
        <v>0</v>
      </c>
      <c r="D11" s="244">
        <f>+'[1]Podklady QZ'!D257</f>
        <v>0</v>
      </c>
      <c r="E11" s="243">
        <f>+'[1]Podklady QZ'!E257</f>
        <v>0</v>
      </c>
      <c r="F11" s="244">
        <f>+'[1]Podklady QZ'!F257</f>
        <v>0</v>
      </c>
      <c r="G11" s="74">
        <f>+'[1]Podklady QZ'!G257</f>
        <v>0</v>
      </c>
      <c r="H11" s="244">
        <f>+'[1]Podklady QZ'!H257</f>
        <v>0</v>
      </c>
      <c r="I11" s="74">
        <f>+'[1]Podklady QZ'!I257</f>
        <v>0</v>
      </c>
      <c r="J11" s="130"/>
      <c r="K11" s="340"/>
      <c r="L11" s="130"/>
      <c r="M11" s="339"/>
    </row>
    <row r="12" spans="1:15" x14ac:dyDescent="0.2">
      <c r="A12" s="58" t="s">
        <v>70</v>
      </c>
      <c r="B12" s="226">
        <f>+'[1]Podklady QZ'!B258</f>
        <v>6</v>
      </c>
      <c r="C12" s="243">
        <f>+'[1]Podklady QZ'!C258</f>
        <v>7.9208861887467962E-3</v>
      </c>
      <c r="D12" s="244">
        <f>+'[1]Podklady QZ'!D258</f>
        <v>2.2000000000000002</v>
      </c>
      <c r="E12" s="243">
        <f>+'[1]Podklady QZ'!E258</f>
        <v>2.2162093552241095E-3</v>
      </c>
      <c r="F12" s="244">
        <f>+'[1]Podklady QZ'!F258</f>
        <v>0</v>
      </c>
      <c r="G12" s="74">
        <f>+'[1]Podklady QZ'!G258</f>
        <v>0</v>
      </c>
      <c r="H12" s="244">
        <f>+'[1]Podklady QZ'!H258</f>
        <v>8.1999999999999993</v>
      </c>
      <c r="I12" s="74">
        <f>+'[1]Podklady QZ'!I258</f>
        <v>3.4481584100793878E-3</v>
      </c>
      <c r="J12" s="130"/>
      <c r="K12" s="340"/>
      <c r="L12" s="130"/>
      <c r="M12" s="339"/>
    </row>
    <row r="13" spans="1:15" x14ac:dyDescent="0.2">
      <c r="A13" s="58" t="s">
        <v>71</v>
      </c>
      <c r="B13" s="226">
        <f>+'[1]Podklady QZ'!B259</f>
        <v>0</v>
      </c>
      <c r="C13" s="243">
        <f>+'[1]Podklady QZ'!C259</f>
        <v>0</v>
      </c>
      <c r="D13" s="244">
        <f>+'[1]Podklady QZ'!D259</f>
        <v>0</v>
      </c>
      <c r="E13" s="243">
        <f>+'[1]Podklady QZ'!E259</f>
        <v>0</v>
      </c>
      <c r="F13" s="244">
        <f>+'[1]Podklady QZ'!F259</f>
        <v>0</v>
      </c>
      <c r="G13" s="74">
        <f>+'[1]Podklady QZ'!G259</f>
        <v>0</v>
      </c>
      <c r="H13" s="244">
        <f>+'[1]Podklady QZ'!H259</f>
        <v>0</v>
      </c>
      <c r="I13" s="74">
        <f>+'[1]Podklady QZ'!I259</f>
        <v>0</v>
      </c>
      <c r="J13" s="130"/>
      <c r="K13" s="340"/>
      <c r="L13" s="130"/>
      <c r="M13" s="339"/>
    </row>
    <row r="14" spans="1:15" x14ac:dyDescent="0.2">
      <c r="A14" s="58" t="s">
        <v>72</v>
      </c>
      <c r="B14" s="226">
        <f>+'[1]Podklady QZ'!B260</f>
        <v>0</v>
      </c>
      <c r="C14" s="243">
        <f>+'[1]Podklady QZ'!C260</f>
        <v>0</v>
      </c>
      <c r="D14" s="244">
        <f>+'[1]Podklady QZ'!D260</f>
        <v>0</v>
      </c>
      <c r="E14" s="243">
        <f>+'[1]Podklady QZ'!E260</f>
        <v>0</v>
      </c>
      <c r="F14" s="244">
        <f>+'[1]Podklady QZ'!F260</f>
        <v>0</v>
      </c>
      <c r="G14" s="74">
        <f>+'[1]Podklady QZ'!G260</f>
        <v>0</v>
      </c>
      <c r="H14" s="244">
        <f>+'[1]Podklady QZ'!H260</f>
        <v>0</v>
      </c>
      <c r="I14" s="74">
        <f>+'[1]Podklady QZ'!I260</f>
        <v>0</v>
      </c>
      <c r="J14" s="130"/>
      <c r="K14" s="340"/>
      <c r="L14" s="130"/>
      <c r="M14" s="339"/>
    </row>
    <row r="15" spans="1:15" x14ac:dyDescent="0.2">
      <c r="A15" s="58" t="s">
        <v>41</v>
      </c>
      <c r="B15" s="226">
        <f>+'[1]Podklady QZ'!B261</f>
        <v>200481.13</v>
      </c>
      <c r="C15" s="243">
        <f>+'[1]Podklady QZ'!C261</f>
        <v>7.8424395154459633E-2</v>
      </c>
      <c r="D15" s="244">
        <f>+'[1]Podklady QZ'!D261</f>
        <v>118327.113</v>
      </c>
      <c r="E15" s="243">
        <f>+'[1]Podklady QZ'!E261</f>
        <v>7.5076312177863896E-2</v>
      </c>
      <c r="F15" s="244">
        <f>+'[1]Podklady QZ'!F261</f>
        <v>95085.125</v>
      </c>
      <c r="G15" s="74">
        <f>+'[1]Podklady QZ'!G261</f>
        <v>8.008849456634623E-2</v>
      </c>
      <c r="H15" s="244">
        <f>+'[1]Podklady QZ'!H261</f>
        <v>413893.36800000002</v>
      </c>
      <c r="I15" s="74">
        <f>+'[1]Podklady QZ'!I261</f>
        <v>7.7803837898569358E-2</v>
      </c>
      <c r="J15" s="130"/>
      <c r="K15" s="340"/>
      <c r="L15" s="130"/>
      <c r="M15" s="339"/>
    </row>
    <row r="16" spans="1:15" x14ac:dyDescent="0.2">
      <c r="A16" s="58" t="s">
        <v>84</v>
      </c>
      <c r="B16" s="226">
        <f>+'[1]Podklady QZ'!B262</f>
        <v>14341.57</v>
      </c>
      <c r="C16" s="243">
        <f>+'[1]Podklady QZ'!C262</f>
        <v>0.79093785916449921</v>
      </c>
      <c r="D16" s="244">
        <f>+'[1]Podklady QZ'!D262</f>
        <v>6812.32</v>
      </c>
      <c r="E16" s="243">
        <f>+'[1]Podklady QZ'!E262</f>
        <v>0.78627431743814968</v>
      </c>
      <c r="F16" s="244">
        <f>+'[1]Podklady QZ'!F262</f>
        <v>6290.19</v>
      </c>
      <c r="G16" s="74">
        <f>+'[1]Podklady QZ'!G262</f>
        <v>0.82705152546295069</v>
      </c>
      <c r="H16" s="244">
        <f>+'[1]Podklady QZ'!H262</f>
        <v>27444.079999999998</v>
      </c>
      <c r="I16" s="74">
        <f>+'[1]Podklady QZ'!I262</f>
        <v>0.79774733830649813</v>
      </c>
      <c r="J16" s="130"/>
      <c r="K16" s="340"/>
      <c r="L16" s="130"/>
      <c r="M16" s="339"/>
    </row>
    <row r="17" spans="1:13" x14ac:dyDescent="0.2">
      <c r="A17" s="58" t="s">
        <v>40</v>
      </c>
      <c r="B17" s="226">
        <f>+'[1]Podklady QZ'!B263</f>
        <v>0</v>
      </c>
      <c r="C17" s="243">
        <f>+'[1]Podklady QZ'!C263</f>
        <v>0</v>
      </c>
      <c r="D17" s="244">
        <f>+'[1]Podklady QZ'!D263</f>
        <v>0</v>
      </c>
      <c r="E17" s="243">
        <f>+'[1]Podklady QZ'!E263</f>
        <v>0</v>
      </c>
      <c r="F17" s="244">
        <f>+'[1]Podklady QZ'!F263</f>
        <v>0</v>
      </c>
      <c r="G17" s="74">
        <f>+'[1]Podklady QZ'!G263</f>
        <v>0</v>
      </c>
      <c r="H17" s="244">
        <f>+'[1]Podklady QZ'!H263</f>
        <v>0</v>
      </c>
      <c r="I17" s="74">
        <f>+'[1]Podklady QZ'!I263</f>
        <v>0</v>
      </c>
      <c r="J17" s="130"/>
      <c r="K17" s="340"/>
      <c r="L17" s="130"/>
      <c r="M17" s="339"/>
    </row>
    <row r="18" spans="1:13" x14ac:dyDescent="0.2">
      <c r="A18" s="58" t="s">
        <v>39</v>
      </c>
      <c r="B18" s="226">
        <f>+'[1]Podklady QZ'!B264</f>
        <v>0</v>
      </c>
      <c r="C18" s="243">
        <f>+'[1]Podklady QZ'!C264</f>
        <v>0</v>
      </c>
      <c r="D18" s="244">
        <f>+'[1]Podklady QZ'!D264</f>
        <v>0</v>
      </c>
      <c r="E18" s="243">
        <f>+'[1]Podklady QZ'!E264</f>
        <v>0</v>
      </c>
      <c r="F18" s="244">
        <f>+'[1]Podklady QZ'!F264</f>
        <v>0</v>
      </c>
      <c r="G18" s="74">
        <f>+'[1]Podklady QZ'!G264</f>
        <v>0</v>
      </c>
      <c r="H18" s="244">
        <f>+'[1]Podklady QZ'!H264</f>
        <v>0</v>
      </c>
      <c r="I18" s="74">
        <f>+'[1]Podklady QZ'!I264</f>
        <v>0</v>
      </c>
      <c r="J18" s="130"/>
      <c r="K18" s="340"/>
      <c r="L18" s="130"/>
      <c r="M18" s="339"/>
    </row>
    <row r="19" spans="1:13" x14ac:dyDescent="0.2">
      <c r="A19" s="58" t="s">
        <v>38</v>
      </c>
      <c r="B19" s="226">
        <f>+'[1]Podklady QZ'!B265</f>
        <v>0</v>
      </c>
      <c r="C19" s="243">
        <f>+'[1]Podklady QZ'!C265</f>
        <v>0</v>
      </c>
      <c r="D19" s="244">
        <f>+'[1]Podklady QZ'!D265</f>
        <v>0</v>
      </c>
      <c r="E19" s="243">
        <f>+'[1]Podklady QZ'!E265</f>
        <v>0</v>
      </c>
      <c r="F19" s="244">
        <f>+'[1]Podklady QZ'!F265</f>
        <v>8798</v>
      </c>
      <c r="G19" s="74">
        <f>+'[1]Podklady QZ'!G265</f>
        <v>0.51588743310409435</v>
      </c>
      <c r="H19" s="244">
        <f>+'[1]Podklady QZ'!H265</f>
        <v>8798</v>
      </c>
      <c r="I19" s="74">
        <f>+'[1]Podklady QZ'!I265</f>
        <v>0.33686570089565004</v>
      </c>
      <c r="J19" s="130"/>
      <c r="K19" s="340"/>
      <c r="L19" s="130"/>
      <c r="M19" s="339"/>
    </row>
    <row r="20" spans="1:13" x14ac:dyDescent="0.2">
      <c r="A20" s="58" t="s">
        <v>37</v>
      </c>
      <c r="B20" s="226">
        <f>+'[1]Podklady QZ'!B266</f>
        <v>800</v>
      </c>
      <c r="C20" s="243">
        <f>+'[1]Podklady QZ'!C266</f>
        <v>4.095039727016885E-3</v>
      </c>
      <c r="D20" s="244">
        <f>+'[1]Podklady QZ'!D266</f>
        <v>850</v>
      </c>
      <c r="E20" s="243">
        <f>+'[1]Podklady QZ'!E266</f>
        <v>3.6266943736775366E-3</v>
      </c>
      <c r="F20" s="244">
        <f>+'[1]Podklady QZ'!F266</f>
        <v>762</v>
      </c>
      <c r="G20" s="74">
        <f>+'[1]Podklady QZ'!G266</f>
        <v>3.2697587227743332E-3</v>
      </c>
      <c r="H20" s="244">
        <f>+'[1]Podklady QZ'!H266</f>
        <v>2412</v>
      </c>
      <c r="I20" s="74">
        <f>+'[1]Podklady QZ'!I266</f>
        <v>3.639237346078396E-3</v>
      </c>
      <c r="J20" s="130"/>
      <c r="K20" s="340"/>
      <c r="L20" s="130"/>
      <c r="M20" s="339"/>
    </row>
    <row r="21" spans="1:13" x14ac:dyDescent="0.2">
      <c r="A21" s="58" t="s">
        <v>36</v>
      </c>
      <c r="B21" s="226">
        <f>+'[1]Podklady QZ'!B267</f>
        <v>40.366</v>
      </c>
      <c r="C21" s="243">
        <f>+'[1]Podklady QZ'!C267</f>
        <v>1.5989635819585574E-4</v>
      </c>
      <c r="D21" s="244">
        <f>+'[1]Podklady QZ'!D267</f>
        <v>31.533999999999999</v>
      </c>
      <c r="E21" s="243">
        <f>+'[1]Podklady QZ'!E267</f>
        <v>1.14392617264304E-4</v>
      </c>
      <c r="F21" s="244">
        <f>+'[1]Podklady QZ'!F267</f>
        <v>28.381</v>
      </c>
      <c r="G21" s="74">
        <f>+'[1]Podklady QZ'!G267</f>
        <v>1.097728793672252E-4</v>
      </c>
      <c r="H21" s="244">
        <f>+'[1]Podklady QZ'!H267</f>
        <v>100.28100000000001</v>
      </c>
      <c r="I21" s="74">
        <f>+'[1]Podklady QZ'!I267</f>
        <v>1.2747715723140194E-4</v>
      </c>
      <c r="J21" s="130"/>
      <c r="K21" s="340"/>
      <c r="L21" s="130"/>
      <c r="M21" s="339"/>
    </row>
    <row r="22" spans="1:13" x14ac:dyDescent="0.2">
      <c r="A22" s="58" t="s">
        <v>3</v>
      </c>
      <c r="B22" s="226">
        <f>+'[1]Podklady QZ'!B268</f>
        <v>0</v>
      </c>
      <c r="C22" s="243">
        <f>+'[1]Podklady QZ'!C268</f>
        <v>0</v>
      </c>
      <c r="D22" s="244">
        <f>+'[1]Podklady QZ'!D268</f>
        <v>0</v>
      </c>
      <c r="E22" s="243">
        <f>+'[1]Podklady QZ'!E268</f>
        <v>0</v>
      </c>
      <c r="F22" s="244">
        <f>+'[1]Podklady QZ'!F268</f>
        <v>0</v>
      </c>
      <c r="G22" s="74">
        <f>+'[1]Podklady QZ'!G268</f>
        <v>0</v>
      </c>
      <c r="H22" s="244">
        <f>+'[1]Podklady QZ'!H268</f>
        <v>0</v>
      </c>
      <c r="I22" s="74">
        <f>+'[1]Podklady QZ'!I268</f>
        <v>0</v>
      </c>
      <c r="J22" s="130"/>
      <c r="K22" s="340"/>
      <c r="L22" s="130"/>
      <c r="M22" s="339"/>
    </row>
    <row r="23" spans="1:13" x14ac:dyDescent="0.2">
      <c r="A23" s="58" t="s">
        <v>35</v>
      </c>
      <c r="B23" s="226">
        <f>+'[1]Podklady QZ'!B269</f>
        <v>103.905</v>
      </c>
      <c r="C23" s="243">
        <f>+'[1]Podklady QZ'!C269</f>
        <v>3.1498447586255821E-2</v>
      </c>
      <c r="D23" s="244">
        <f>+'[1]Podklady QZ'!D269</f>
        <v>142.70599999999999</v>
      </c>
      <c r="E23" s="243">
        <f>+'[1]Podklady QZ'!E269</f>
        <v>7.3285502046207471E-2</v>
      </c>
      <c r="F23" s="244">
        <f>+'[1]Podklady QZ'!F269</f>
        <v>119.9</v>
      </c>
      <c r="G23" s="74">
        <f>+'[1]Podklady QZ'!G269</f>
        <v>3.0858708551465455E-2</v>
      </c>
      <c r="H23" s="244">
        <f>+'[1]Podklady QZ'!H269</f>
        <v>366.51099999999997</v>
      </c>
      <c r="I23" s="74">
        <f>+'[1]Podklady QZ'!I269</f>
        <v>4.013723565796698E-2</v>
      </c>
      <c r="J23" s="130"/>
      <c r="K23" s="340"/>
      <c r="L23" s="130"/>
      <c r="M23" s="339"/>
    </row>
    <row r="24" spans="1:13" x14ac:dyDescent="0.2">
      <c r="A24" s="228" t="s">
        <v>34</v>
      </c>
      <c r="B24" s="229">
        <f>+'[1]Podklady QZ'!B270</f>
        <v>27630.088</v>
      </c>
      <c r="C24" s="230">
        <f>+'[1]Podklady QZ'!C270</f>
        <v>2.0340437339956056E-2</v>
      </c>
      <c r="D24" s="231">
        <f>+'[1]Podklady QZ'!D270</f>
        <v>17185.140000000003</v>
      </c>
      <c r="E24" s="230">
        <f>+'[1]Podklady QZ'!E270</f>
        <v>1.8162251215311339E-2</v>
      </c>
      <c r="F24" s="231">
        <f>+'[1]Podklady QZ'!F270</f>
        <v>13797.591</v>
      </c>
      <c r="G24" s="230">
        <f>+'[1]Podklady QZ'!G270</f>
        <v>1.7106730202058631E-2</v>
      </c>
      <c r="H24" s="231">
        <f>+'[1]Podklady QZ'!H270</f>
        <v>58612.819000000003</v>
      </c>
      <c r="I24" s="230">
        <f>+'[1]Podklady QZ'!I270</f>
        <v>1.8839645167520156E-2</v>
      </c>
      <c r="J24" s="130"/>
      <c r="K24" s="340"/>
      <c r="L24" s="130"/>
      <c r="M24" s="176"/>
    </row>
    <row r="25" spans="1:13" ht="13.5" customHeight="1" x14ac:dyDescent="0.2">
      <c r="A25" s="342" t="s">
        <v>212</v>
      </c>
      <c r="B25" s="214">
        <f>+'[1]Podklady QZ'!B271</f>
        <v>279114.44699999999</v>
      </c>
      <c r="C25" s="201">
        <f>+'[1]Podklady QZ'!C271</f>
        <v>6.9354479217802606E-2</v>
      </c>
      <c r="D25" s="64">
        <f>+'[1]Podklady QZ'!D271</f>
        <v>190201.897</v>
      </c>
      <c r="E25" s="201">
        <f>+'[1]Podklady QZ'!E271</f>
        <v>6.890422793042314E-2</v>
      </c>
      <c r="F25" s="64">
        <f>+'[1]Podklady QZ'!F271</f>
        <v>154307.03500000003</v>
      </c>
      <c r="G25" s="201">
        <f>+'[1]Podklady QZ'!G271</f>
        <v>6.5299545736299772E-2</v>
      </c>
      <c r="H25" s="64">
        <f>+'[1]Podklady QZ'!H271</f>
        <v>623623.37899999996</v>
      </c>
      <c r="I25" s="201">
        <f>+'[1]Podklady QZ'!I271</f>
        <v>6.8171155610968023E-2</v>
      </c>
      <c r="J25" s="130"/>
      <c r="K25" s="130"/>
      <c r="L25" s="130"/>
      <c r="M25" s="130"/>
    </row>
    <row r="26" spans="1:13" ht="12.75" customHeight="1" x14ac:dyDescent="0.2">
      <c r="A26" s="58" t="s">
        <v>29</v>
      </c>
      <c r="B26" s="226">
        <f>+'[1]Podklady QZ'!B272</f>
        <v>76068.695000000007</v>
      </c>
      <c r="C26" s="74">
        <f>+'[1]Podklady QZ'!C272</f>
        <v>5.1266449958692291E-2</v>
      </c>
      <c r="D26" s="34">
        <f>+'[1]Podklady QZ'!D272</f>
        <v>61534.052000000003</v>
      </c>
      <c r="E26" s="74">
        <f>+'[1]Podklady QZ'!E272</f>
        <v>4.7107326150220605E-2</v>
      </c>
      <c r="F26" s="34">
        <f>+'[1]Podklady QZ'!F272</f>
        <v>57776.235000000008</v>
      </c>
      <c r="G26" s="74">
        <f>+'[1]Podklady QZ'!G272</f>
        <v>4.9379983395757533E-2</v>
      </c>
      <c r="H26" s="34">
        <f>+'[1]Podklady QZ'!H272</f>
        <v>195378.98200000002</v>
      </c>
      <c r="I26" s="74">
        <f>+'[1]Podklady QZ'!I272</f>
        <v>4.9337170673111747E-2</v>
      </c>
      <c r="J26" s="130"/>
      <c r="K26" s="130"/>
      <c r="L26" s="130"/>
      <c r="M26" s="130"/>
    </row>
    <row r="27" spans="1:13" ht="12.75" customHeight="1" x14ac:dyDescent="0.2">
      <c r="A27" s="58" t="s">
        <v>0</v>
      </c>
      <c r="B27" s="226">
        <f>+'[1]Podklady QZ'!B273</f>
        <v>3916.4</v>
      </c>
      <c r="C27" s="243">
        <f>+'[1]Podklady QZ'!C273</f>
        <v>4.1600104622712311E-2</v>
      </c>
      <c r="D27" s="244">
        <f>+'[1]Podklady QZ'!D273</f>
        <v>2011.6</v>
      </c>
      <c r="E27" s="243">
        <f>+'[1]Podklady QZ'!E273</f>
        <v>2.6890360530276408E-2</v>
      </c>
      <c r="F27" s="244">
        <f>+'[1]Podklady QZ'!F273</f>
        <v>1668.72</v>
      </c>
      <c r="G27" s="74">
        <f>+'[1]Podklady QZ'!G273</f>
        <v>2.3403181838103172E-2</v>
      </c>
      <c r="H27" s="244">
        <f>+'[1]Podklady QZ'!H273</f>
        <v>7596.72</v>
      </c>
      <c r="I27" s="74">
        <f>+'[1]Podklady QZ'!I273</f>
        <v>3.1619457684045546E-2</v>
      </c>
      <c r="J27" s="130"/>
      <c r="K27" s="130"/>
      <c r="L27" s="130"/>
      <c r="M27" s="130"/>
    </row>
    <row r="28" spans="1:13" ht="12.75" customHeight="1" x14ac:dyDescent="0.2">
      <c r="A28" s="58" t="s">
        <v>1</v>
      </c>
      <c r="B28" s="226">
        <f>+'[1]Podklady QZ'!B274</f>
        <v>1853.873</v>
      </c>
      <c r="C28" s="243">
        <f>+'[1]Podklady QZ'!C274</f>
        <v>6.1859574818091533E-2</v>
      </c>
      <c r="D28" s="244">
        <f>+'[1]Podklady QZ'!D274</f>
        <v>213.96899999999999</v>
      </c>
      <c r="E28" s="243">
        <f>+'[1]Podklady QZ'!E274</f>
        <v>1.8307157150528195E-2</v>
      </c>
      <c r="F28" s="244">
        <f>+'[1]Podklady QZ'!F274</f>
        <v>134.58500000000001</v>
      </c>
      <c r="G28" s="74">
        <f>+'[1]Podklady QZ'!G274</f>
        <v>1.5721808391708707E-2</v>
      </c>
      <c r="H28" s="244">
        <f>+'[1]Podklady QZ'!H274</f>
        <v>2202.4270000000001</v>
      </c>
      <c r="I28" s="74">
        <f>+'[1]Podklady QZ'!I274</f>
        <v>4.3858037351797989E-2</v>
      </c>
      <c r="J28" s="130"/>
      <c r="K28" s="130"/>
      <c r="L28" s="130"/>
      <c r="M28" s="130"/>
    </row>
    <row r="29" spans="1:13" ht="12.75" customHeight="1" x14ac:dyDescent="0.2">
      <c r="A29" s="58" t="s">
        <v>2</v>
      </c>
      <c r="B29" s="226">
        <f>+'[1]Podklady QZ'!B275</f>
        <v>428.339</v>
      </c>
      <c r="C29" s="243">
        <f>+'[1]Podklady QZ'!C275</f>
        <v>2.4178716775142991E-2</v>
      </c>
      <c r="D29" s="244">
        <f>+'[1]Podklady QZ'!D275</f>
        <v>155.28899999999999</v>
      </c>
      <c r="E29" s="243">
        <f>+'[1]Podklady QZ'!E275</f>
        <v>9.2542429061024667E-3</v>
      </c>
      <c r="F29" s="244">
        <f>+'[1]Podklady QZ'!F275</f>
        <v>151.87299999999999</v>
      </c>
      <c r="G29" s="74">
        <f>+'[1]Podklady QZ'!G275</f>
        <v>1.9693167654828262E-2</v>
      </c>
      <c r="H29" s="244">
        <f>+'[1]Podklady QZ'!H275</f>
        <v>735.50099999999998</v>
      </c>
      <c r="I29" s="74">
        <f>+'[1]Podklady QZ'!I275</f>
        <v>1.7425710305814045E-2</v>
      </c>
      <c r="J29" s="130"/>
      <c r="K29" s="130"/>
      <c r="L29" s="130"/>
    </row>
    <row r="30" spans="1:13" x14ac:dyDescent="0.2">
      <c r="A30" s="58" t="s">
        <v>6</v>
      </c>
      <c r="B30" s="226">
        <f>+'[1]Podklady QZ'!B276</f>
        <v>1356.761</v>
      </c>
      <c r="C30" s="243">
        <f>+'[1]Podklady QZ'!C276</f>
        <v>8.9930175510065838E-2</v>
      </c>
      <c r="D30" s="244">
        <f>+'[1]Podklady QZ'!D276</f>
        <v>844.33699999999999</v>
      </c>
      <c r="E30" s="243">
        <f>+'[1]Podklady QZ'!E276</f>
        <v>7.6360577240046509E-2</v>
      </c>
      <c r="F30" s="244">
        <f>+'[1]Podklady QZ'!F276</f>
        <v>621.14</v>
      </c>
      <c r="G30" s="74">
        <f>+'[1]Podklady QZ'!G276</f>
        <v>7.2341108463213233E-2</v>
      </c>
      <c r="H30" s="244">
        <f>+'[1]Podklady QZ'!H276</f>
        <v>2822.2379999999998</v>
      </c>
      <c r="I30" s="74">
        <f>+'[1]Podklady QZ'!I276</f>
        <v>8.1261479519486271E-2</v>
      </c>
      <c r="J30" s="130"/>
      <c r="K30" s="130"/>
      <c r="L30" s="130"/>
    </row>
    <row r="31" spans="1:13" x14ac:dyDescent="0.2">
      <c r="A31" s="58" t="s">
        <v>28</v>
      </c>
      <c r="B31" s="226">
        <f>+'[1]Podklady QZ'!B277</f>
        <v>101011.674</v>
      </c>
      <c r="C31" s="243">
        <f>+'[1]Podklady QZ'!C277</f>
        <v>6.7812412356292831E-2</v>
      </c>
      <c r="D31" s="244">
        <f>+'[1]Podklady QZ'!D277</f>
        <v>57586.078999999998</v>
      </c>
      <c r="E31" s="243">
        <f>+'[1]Podklady QZ'!E277</f>
        <v>6.8035068997172099E-2</v>
      </c>
      <c r="F31" s="244">
        <f>+'[1]Podklady QZ'!F277</f>
        <v>46381.458000000006</v>
      </c>
      <c r="G31" s="74">
        <f>+'[1]Podklady QZ'!G277</f>
        <v>6.7147450170720463E-2</v>
      </c>
      <c r="H31" s="244">
        <f>+'[1]Podklady QZ'!H277</f>
        <v>204979.21100000001</v>
      </c>
      <c r="I31" s="74">
        <f>+'[1]Podklady QZ'!I277</f>
        <v>6.7722924528175937E-2</v>
      </c>
      <c r="J31" s="130"/>
      <c r="K31" s="130"/>
      <c r="L31" s="130"/>
    </row>
    <row r="32" spans="1:13" x14ac:dyDescent="0.2">
      <c r="A32" s="58" t="s">
        <v>5</v>
      </c>
      <c r="B32" s="226">
        <f>+'[1]Podklady QZ'!B278</f>
        <v>88205.857999999978</v>
      </c>
      <c r="C32" s="243">
        <f>+'[1]Podklady QZ'!C278</f>
        <v>0.10929281125482002</v>
      </c>
      <c r="D32" s="244">
        <f>+'[1]Podklady QZ'!D278</f>
        <v>64235.416999999994</v>
      </c>
      <c r="E32" s="243">
        <f>+'[1]Podklady QZ'!E278</f>
        <v>0.14415878294627041</v>
      </c>
      <c r="F32" s="244">
        <f>+'[1]Podklady QZ'!F278</f>
        <v>45056.902999999998</v>
      </c>
      <c r="G32" s="74">
        <f>+'[1]Podklady QZ'!G278</f>
        <v>0.12386667194423712</v>
      </c>
      <c r="H32" s="244">
        <f>+'[1]Podklady QZ'!H278</f>
        <v>197498.17799999996</v>
      </c>
      <c r="I32" s="74">
        <f>+'[1]Podklady QZ'!I278</f>
        <v>0.12218388426382804</v>
      </c>
      <c r="J32" s="130"/>
      <c r="K32" s="130"/>
      <c r="L32" s="130"/>
    </row>
    <row r="33" spans="1:12" ht="12.75" thickBot="1" x14ac:dyDescent="0.25">
      <c r="A33" s="59" t="s">
        <v>3</v>
      </c>
      <c r="B33" s="227">
        <f>+'[1]Podklady QZ'!B279</f>
        <v>6272.8470000000007</v>
      </c>
      <c r="C33" s="75">
        <f>+'[1]Podklady QZ'!C279</f>
        <v>7.2002099165481864E-2</v>
      </c>
      <c r="D33" s="44">
        <f>+'[1]Podklady QZ'!D279</f>
        <v>3621.154</v>
      </c>
      <c r="E33" s="75">
        <f>+'[1]Podklady QZ'!E279</f>
        <v>7.5772075404928141E-2</v>
      </c>
      <c r="F33" s="44">
        <f>+'[1]Podklady QZ'!F279</f>
        <v>2516.1209999999996</v>
      </c>
      <c r="G33" s="75">
        <f>+'[1]Podklady QZ'!G279</f>
        <v>5.9376746880888419E-2</v>
      </c>
      <c r="H33" s="44">
        <f>+'[1]Podklady QZ'!H279</f>
        <v>12410.121999999999</v>
      </c>
      <c r="I33" s="75">
        <f>+'[1]Podklady QZ'!I279</f>
        <v>7.0000595478663677E-2</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QZ'!L248</f>
        <v>0.13144945440416758</v>
      </c>
    </row>
    <row r="37" spans="1:12" x14ac:dyDescent="0.2">
      <c r="B37" s="130"/>
      <c r="C37" s="130"/>
      <c r="D37" s="130"/>
      <c r="E37" s="130"/>
      <c r="F37" s="130"/>
      <c r="G37" s="187" t="s">
        <v>190</v>
      </c>
      <c r="H37" s="232">
        <f>+'[1]Podklady QZ'!L249</f>
        <v>4.2738843250191366E-2</v>
      </c>
    </row>
    <row r="38" spans="1:12" x14ac:dyDescent="0.2">
      <c r="B38" s="130"/>
      <c r="C38" s="130"/>
      <c r="D38" s="130"/>
      <c r="E38" s="130"/>
      <c r="F38" s="130"/>
      <c r="G38" s="187" t="s">
        <v>191</v>
      </c>
      <c r="H38" s="232">
        <f>+'[1]Podklady QZ'!L250</f>
        <v>5.7347406133339926E-2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{4105871A-071C-47A5-A9BE-95384CA2BB68}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{491E1478-57B9-432F-9F36-9D96C6885988}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4105871A-071C-47A5-A9BE-95384CA2BB6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491E1478-57B9-432F-9F36-9D96C6885988}">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customWidth="1"/>
    <col min="4" max="4" width="14.42578125" style="125" customWidth="1"/>
    <col min="5" max="5" width="8" style="125" customWidth="1"/>
    <col min="6" max="6" width="14.42578125" style="125" customWidth="1"/>
    <col min="7" max="7" width="8" style="125" customWidth="1"/>
    <col min="8" max="8" width="14.42578125" style="125" customWidth="1"/>
    <col min="9" max="9" width="8" style="125" customWidth="1"/>
    <col min="10" max="10" width="14.42578125" style="125" customWidth="1"/>
    <col min="11" max="11" width="8" style="125" customWidth="1"/>
    <col min="12" max="12" width="14.42578125" style="125" customWidth="1"/>
    <col min="13" max="13" width="8" style="125" customWidth="1"/>
    <col min="14" max="26" width="9.140625" style="125" customWidth="1"/>
    <col min="27" max="16384" width="9.140625" style="125"/>
  </cols>
  <sheetData>
    <row r="1" spans="1:21" ht="18.75" x14ac:dyDescent="0.3">
      <c r="A1" s="167" t="s">
        <v>56</v>
      </c>
      <c r="B1" s="176"/>
      <c r="C1" s="176"/>
      <c r="D1" s="176"/>
      <c r="E1" s="176"/>
      <c r="F1" s="176"/>
      <c r="G1" s="176"/>
      <c r="H1" s="176"/>
      <c r="I1" s="176"/>
      <c r="J1" s="176"/>
      <c r="K1" s="176"/>
      <c r="L1" s="176"/>
      <c r="M1" s="168" t="str">
        <f>Obsah!$A$1</f>
        <v>II. čtvrtletí 2018</v>
      </c>
      <c r="N1" s="179"/>
      <c r="O1" s="176"/>
    </row>
    <row r="2" spans="1:21" ht="7.5" customHeight="1" x14ac:dyDescent="0.3">
      <c r="A2" s="167"/>
      <c r="B2" s="176"/>
      <c r="C2" s="176"/>
      <c r="D2" s="176"/>
      <c r="E2" s="176"/>
      <c r="F2" s="176"/>
      <c r="G2" s="176"/>
      <c r="H2" s="176"/>
      <c r="I2" s="176"/>
      <c r="J2" s="176"/>
      <c r="K2" s="176"/>
      <c r="L2" s="176"/>
      <c r="M2" s="176"/>
      <c r="N2" s="179"/>
      <c r="O2" s="176"/>
    </row>
    <row r="3" spans="1:21" x14ac:dyDescent="0.2">
      <c r="A3" s="56"/>
      <c r="B3" s="425"/>
      <c r="C3" s="425"/>
      <c r="D3" s="425"/>
      <c r="E3" s="425"/>
      <c r="F3" s="425"/>
      <c r="G3" s="426"/>
      <c r="H3" s="432"/>
      <c r="I3" s="425"/>
      <c r="J3" s="425"/>
      <c r="K3" s="425"/>
      <c r="L3" s="425"/>
      <c r="M3" s="425"/>
      <c r="N3" s="84"/>
    </row>
    <row r="4" spans="1:21" ht="13.5" customHeight="1" x14ac:dyDescent="0.2">
      <c r="A4" s="56"/>
      <c r="B4" s="433"/>
      <c r="C4" s="434"/>
      <c r="D4" s="434"/>
      <c r="E4" s="434"/>
      <c r="F4" s="434"/>
      <c r="G4" s="435"/>
      <c r="H4" s="433"/>
      <c r="I4" s="434"/>
      <c r="J4" s="434"/>
      <c r="K4" s="434"/>
      <c r="L4" s="434"/>
      <c r="M4" s="434"/>
      <c r="N4" s="85"/>
    </row>
    <row r="5" spans="1:21" x14ac:dyDescent="0.2">
      <c r="A5" s="26"/>
      <c r="B5" s="431"/>
      <c r="C5" s="430"/>
      <c r="D5" s="431"/>
      <c r="E5" s="430"/>
      <c r="F5" s="431"/>
      <c r="G5" s="430"/>
      <c r="H5" s="431"/>
      <c r="I5" s="430"/>
      <c r="J5" s="431"/>
      <c r="K5" s="430"/>
      <c r="L5" s="431"/>
      <c r="M5" s="429"/>
      <c r="N5" s="86"/>
    </row>
    <row r="6" spans="1:21" x14ac:dyDescent="0.2">
      <c r="A6" s="24"/>
      <c r="B6" s="96"/>
      <c r="C6" s="61"/>
      <c r="D6" s="61"/>
      <c r="E6" s="61"/>
      <c r="F6" s="61"/>
      <c r="G6" s="61"/>
      <c r="H6" s="61"/>
      <c r="I6" s="61"/>
      <c r="J6" s="61"/>
      <c r="K6" s="61"/>
      <c r="L6" s="61"/>
      <c r="M6" s="81"/>
      <c r="N6" s="86"/>
    </row>
    <row r="7" spans="1:21" x14ac:dyDescent="0.2">
      <c r="A7" s="415"/>
      <c r="B7" s="422"/>
      <c r="C7" s="423"/>
      <c r="D7" s="423"/>
      <c r="E7" s="423"/>
      <c r="F7" s="423"/>
      <c r="G7" s="424"/>
      <c r="H7" s="422"/>
      <c r="I7" s="423"/>
      <c r="J7" s="423"/>
      <c r="K7" s="423"/>
      <c r="L7" s="423"/>
      <c r="M7" s="423"/>
      <c r="N7" s="87"/>
    </row>
    <row r="8" spans="1:21" x14ac:dyDescent="0.2">
      <c r="A8" s="412"/>
      <c r="B8" s="63"/>
      <c r="C8" s="78"/>
      <c r="D8" s="64"/>
      <c r="E8" s="78"/>
      <c r="F8" s="64"/>
      <c r="G8" s="78"/>
      <c r="H8" s="63"/>
      <c r="I8" s="78"/>
      <c r="J8" s="64"/>
      <c r="K8" s="78"/>
      <c r="L8" s="64"/>
      <c r="M8" s="78"/>
      <c r="N8" s="88"/>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57</v>
      </c>
      <c r="M1" s="168" t="str">
        <f>Obsah!$A$1</f>
        <v>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37"/>
  <sheetViews>
    <sheetView showGridLines="0" zoomScaleNormal="100" workbookViewId="0">
      <selection activeCell="M21" sqref="M21"/>
    </sheetView>
  </sheetViews>
  <sheetFormatPr defaultRowHeight="12" x14ac:dyDescent="0.2"/>
  <cols>
    <col min="1" max="1" width="8" style="125" customWidth="1"/>
    <col min="2" max="6" width="9.140625" style="125"/>
    <col min="7" max="7" width="9.140625" style="125" customWidth="1"/>
    <col min="8" max="8" width="9.140625" style="133" customWidth="1"/>
    <col min="9" max="9" width="9.140625" style="125" customWidth="1"/>
    <col min="10" max="10" width="9" style="125" customWidth="1"/>
    <col min="11" max="11" width="9.140625" style="125" customWidth="1"/>
    <col min="12" max="16384" width="9.140625" style="125"/>
  </cols>
  <sheetData>
    <row r="1" spans="1:11" ht="12.75" x14ac:dyDescent="0.2">
      <c r="A1" s="132" t="str">
        <f>Titulní!A30</f>
        <v>II. čtvrtletí 2018</v>
      </c>
    </row>
    <row r="3" spans="1:11" x14ac:dyDescent="0.2">
      <c r="A3" s="134"/>
      <c r="B3" s="134"/>
      <c r="C3" s="134"/>
      <c r="D3" s="134"/>
      <c r="E3" s="134"/>
      <c r="F3" s="134"/>
      <c r="G3" s="134"/>
      <c r="H3" s="135"/>
      <c r="I3" s="134"/>
    </row>
    <row r="4" spans="1:11" x14ac:dyDescent="0.2">
      <c r="C4" s="136"/>
      <c r="D4" s="137"/>
      <c r="E4" s="137"/>
      <c r="F4" s="137"/>
      <c r="I4" s="138"/>
      <c r="J4" s="138"/>
      <c r="K4" s="138"/>
    </row>
    <row r="5" spans="1:11" x14ac:dyDescent="0.2">
      <c r="J5" s="138"/>
      <c r="K5" s="138"/>
    </row>
    <row r="6" spans="1:11" x14ac:dyDescent="0.2">
      <c r="J6" s="138"/>
      <c r="K6" s="138"/>
    </row>
    <row r="7" spans="1:11" ht="18.75" x14ac:dyDescent="0.2">
      <c r="A7" s="139" t="s">
        <v>46</v>
      </c>
      <c r="J7" s="138"/>
      <c r="K7" s="138"/>
    </row>
    <row r="8" spans="1:11" ht="12.75" x14ac:dyDescent="0.2">
      <c r="A8" s="140"/>
      <c r="B8" s="141"/>
      <c r="C8" s="141"/>
      <c r="D8" s="141"/>
      <c r="E8" s="141"/>
      <c r="F8" s="141"/>
      <c r="G8" s="141"/>
      <c r="H8" s="142"/>
      <c r="I8" s="141"/>
      <c r="J8" s="143"/>
      <c r="K8" s="143"/>
    </row>
    <row r="9" spans="1:11" s="141" customFormat="1" ht="15.95" customHeight="1" x14ac:dyDescent="0.2">
      <c r="A9" s="144">
        <v>1</v>
      </c>
      <c r="B9" s="145" t="s">
        <v>33</v>
      </c>
      <c r="C9" s="146"/>
      <c r="D9" s="146"/>
      <c r="E9" s="146"/>
      <c r="F9" s="146"/>
      <c r="G9" s="146"/>
      <c r="H9" s="147"/>
      <c r="I9" s="148"/>
      <c r="J9" s="149"/>
      <c r="K9" s="150" t="s">
        <v>25</v>
      </c>
    </row>
    <row r="10" spans="1:11" s="141" customFormat="1" ht="15.95" customHeight="1" x14ac:dyDescent="0.2">
      <c r="A10" s="144">
        <v>2</v>
      </c>
      <c r="B10" s="145" t="s">
        <v>54</v>
      </c>
      <c r="C10" s="146"/>
      <c r="D10" s="146"/>
      <c r="E10" s="146"/>
      <c r="F10" s="146"/>
      <c r="G10" s="146"/>
      <c r="H10" s="147"/>
      <c r="I10" s="148"/>
      <c r="J10" s="149"/>
      <c r="K10" s="150" t="s">
        <v>26</v>
      </c>
    </row>
    <row r="11" spans="1:11" s="141" customFormat="1" ht="15.95" customHeight="1" x14ac:dyDescent="0.2">
      <c r="A11" s="144">
        <v>3</v>
      </c>
      <c r="B11" s="151" t="s">
        <v>81</v>
      </c>
      <c r="C11" s="152"/>
      <c r="D11" s="152"/>
      <c r="E11" s="153"/>
      <c r="F11" s="153"/>
      <c r="G11" s="153"/>
      <c r="H11" s="152"/>
      <c r="I11" s="153"/>
      <c r="J11" s="152"/>
      <c r="K11" s="150" t="s">
        <v>27</v>
      </c>
    </row>
    <row r="12" spans="1:11" s="141" customFormat="1" ht="15.95" customHeight="1" x14ac:dyDescent="0.2">
      <c r="A12" s="144" t="s">
        <v>133</v>
      </c>
      <c r="B12" s="151" t="s">
        <v>159</v>
      </c>
      <c r="C12" s="152"/>
      <c r="D12" s="152"/>
      <c r="E12" s="153"/>
      <c r="F12" s="153"/>
      <c r="G12" s="153"/>
      <c r="H12" s="152"/>
      <c r="I12" s="153"/>
      <c r="J12" s="152"/>
      <c r="K12" s="150" t="s">
        <v>162</v>
      </c>
    </row>
    <row r="13" spans="1:11" s="141" customFormat="1" ht="15.95" customHeight="1" x14ac:dyDescent="0.2">
      <c r="A13" s="144" t="s">
        <v>134</v>
      </c>
      <c r="B13" s="151" t="s">
        <v>156</v>
      </c>
      <c r="C13" s="152"/>
      <c r="D13" s="152"/>
      <c r="E13" s="153"/>
      <c r="F13" s="153"/>
      <c r="G13" s="153"/>
      <c r="H13" s="152"/>
      <c r="I13" s="153"/>
      <c r="J13" s="152"/>
      <c r="K13" s="150" t="s">
        <v>163</v>
      </c>
    </row>
    <row r="14" spans="1:11" s="141" customFormat="1" ht="15.95" customHeight="1" x14ac:dyDescent="0.2">
      <c r="A14" s="144" t="s">
        <v>135</v>
      </c>
      <c r="B14" s="151" t="s">
        <v>160</v>
      </c>
      <c r="C14" s="152"/>
      <c r="D14" s="152"/>
      <c r="E14" s="153"/>
      <c r="F14" s="153"/>
      <c r="G14" s="153"/>
      <c r="H14" s="152"/>
      <c r="I14" s="153"/>
      <c r="J14" s="152"/>
      <c r="K14" s="150" t="s">
        <v>164</v>
      </c>
    </row>
    <row r="15" spans="1:11" s="141" customFormat="1" ht="15.95" customHeight="1" x14ac:dyDescent="0.2">
      <c r="A15" s="144" t="s">
        <v>136</v>
      </c>
      <c r="B15" s="151" t="s">
        <v>202</v>
      </c>
      <c r="C15" s="152"/>
      <c r="D15" s="152"/>
      <c r="E15" s="153"/>
      <c r="F15" s="153"/>
      <c r="G15" s="153"/>
      <c r="H15" s="152"/>
      <c r="I15" s="153"/>
      <c r="J15" s="152"/>
      <c r="K15" s="150" t="s">
        <v>165</v>
      </c>
    </row>
    <row r="16" spans="1:11" s="141" customFormat="1" ht="15.95" customHeight="1" x14ac:dyDescent="0.2">
      <c r="A16" s="144" t="s">
        <v>137</v>
      </c>
      <c r="B16" s="151" t="s">
        <v>203</v>
      </c>
      <c r="C16" s="152"/>
      <c r="D16" s="152"/>
      <c r="E16" s="153"/>
      <c r="F16" s="153"/>
      <c r="G16" s="153"/>
      <c r="H16" s="152"/>
      <c r="I16" s="153"/>
      <c r="J16" s="152"/>
      <c r="K16" s="150" t="s">
        <v>166</v>
      </c>
    </row>
    <row r="17" spans="1:11" s="141" customFormat="1" ht="15.95" customHeight="1" x14ac:dyDescent="0.2">
      <c r="A17" s="144" t="s">
        <v>138</v>
      </c>
      <c r="B17" s="151" t="s">
        <v>204</v>
      </c>
      <c r="C17" s="152"/>
      <c r="D17" s="154"/>
      <c r="E17" s="153"/>
      <c r="F17" s="153"/>
      <c r="G17" s="153"/>
      <c r="H17" s="152"/>
      <c r="I17" s="153"/>
      <c r="J17" s="152"/>
      <c r="K17" s="150" t="s">
        <v>167</v>
      </c>
    </row>
    <row r="18" spans="1:11" s="141" customFormat="1" ht="15.95" customHeight="1" x14ac:dyDescent="0.2">
      <c r="A18" s="144" t="s">
        <v>139</v>
      </c>
      <c r="B18" s="151" t="s">
        <v>210</v>
      </c>
      <c r="C18" s="152"/>
      <c r="D18" s="152"/>
      <c r="E18" s="153"/>
      <c r="F18" s="153"/>
      <c r="G18" s="153"/>
      <c r="H18" s="152"/>
      <c r="I18" s="153"/>
      <c r="J18" s="152"/>
      <c r="K18" s="150" t="s">
        <v>168</v>
      </c>
    </row>
    <row r="19" spans="1:11" s="141" customFormat="1" ht="15.95" customHeight="1" x14ac:dyDescent="0.2">
      <c r="A19" s="144">
        <v>6</v>
      </c>
      <c r="B19" s="151" t="s">
        <v>161</v>
      </c>
      <c r="C19" s="152"/>
      <c r="D19" s="152"/>
      <c r="E19" s="153"/>
      <c r="F19" s="153"/>
      <c r="G19" s="153"/>
      <c r="H19" s="152"/>
      <c r="I19" s="153"/>
      <c r="J19" s="152"/>
      <c r="K19" s="150" t="s">
        <v>169</v>
      </c>
    </row>
    <row r="20" spans="1:11" s="141" customFormat="1" ht="15.95" customHeight="1" x14ac:dyDescent="0.2">
      <c r="A20" s="144" t="s">
        <v>140</v>
      </c>
      <c r="B20" s="151" t="s">
        <v>199</v>
      </c>
      <c r="C20" s="152"/>
      <c r="D20" s="152"/>
      <c r="E20" s="153"/>
      <c r="F20" s="153"/>
      <c r="G20" s="153"/>
      <c r="H20" s="152"/>
      <c r="I20" s="153"/>
      <c r="J20" s="152"/>
      <c r="K20" s="150" t="s">
        <v>170</v>
      </c>
    </row>
    <row r="21" spans="1:11" s="141" customFormat="1" ht="15.95" customHeight="1" x14ac:dyDescent="0.2">
      <c r="A21" s="144" t="s">
        <v>141</v>
      </c>
      <c r="B21" s="151" t="s">
        <v>201</v>
      </c>
      <c r="C21" s="152"/>
      <c r="D21" s="152"/>
      <c r="E21" s="153"/>
      <c r="F21" s="153"/>
      <c r="G21" s="153"/>
      <c r="H21" s="152"/>
      <c r="I21" s="153"/>
      <c r="J21" s="152"/>
      <c r="K21" s="150" t="s">
        <v>171</v>
      </c>
    </row>
    <row r="22" spans="1:11" s="141" customFormat="1" ht="15.95" customHeight="1" x14ac:dyDescent="0.2">
      <c r="A22" s="144" t="s">
        <v>142</v>
      </c>
      <c r="B22" s="151" t="s">
        <v>232</v>
      </c>
      <c r="C22" s="152"/>
      <c r="D22" s="152"/>
      <c r="E22" s="153"/>
      <c r="F22" s="153"/>
      <c r="G22" s="153"/>
      <c r="H22" s="152"/>
      <c r="I22" s="153"/>
      <c r="J22" s="152"/>
      <c r="K22" s="150" t="s">
        <v>172</v>
      </c>
    </row>
    <row r="23" spans="1:11" s="141" customFormat="1" ht="15.95" customHeight="1" x14ac:dyDescent="0.2">
      <c r="A23" s="144" t="s">
        <v>143</v>
      </c>
      <c r="B23" s="151" t="s">
        <v>233</v>
      </c>
      <c r="C23" s="152"/>
      <c r="D23" s="152"/>
      <c r="E23" s="153"/>
      <c r="F23" s="153"/>
      <c r="G23" s="153"/>
      <c r="H23" s="152"/>
      <c r="I23" s="153"/>
      <c r="J23" s="152"/>
      <c r="K23" s="150" t="s">
        <v>173</v>
      </c>
    </row>
    <row r="24" spans="1:11" s="141" customFormat="1" ht="15.95" customHeight="1" x14ac:dyDescent="0.2">
      <c r="A24" s="144" t="s">
        <v>144</v>
      </c>
      <c r="B24" s="151" t="s">
        <v>220</v>
      </c>
      <c r="C24" s="152"/>
      <c r="D24" s="152"/>
      <c r="E24" s="153"/>
      <c r="F24" s="153"/>
      <c r="G24" s="153"/>
      <c r="H24" s="152"/>
      <c r="I24" s="153"/>
      <c r="J24" s="152"/>
      <c r="K24" s="150" t="s">
        <v>174</v>
      </c>
    </row>
    <row r="25" spans="1:11" s="141" customFormat="1" ht="15.95" customHeight="1" x14ac:dyDescent="0.2">
      <c r="A25" s="144" t="s">
        <v>145</v>
      </c>
      <c r="B25" s="151" t="s">
        <v>221</v>
      </c>
      <c r="C25" s="152"/>
      <c r="D25" s="152"/>
      <c r="E25" s="153"/>
      <c r="F25" s="153"/>
      <c r="G25" s="153"/>
      <c r="H25" s="152"/>
      <c r="I25" s="153"/>
      <c r="J25" s="152"/>
      <c r="K25" s="150" t="s">
        <v>175</v>
      </c>
    </row>
    <row r="26" spans="1:11" s="141" customFormat="1" ht="15.95" customHeight="1" x14ac:dyDescent="0.2">
      <c r="A26" s="144" t="s">
        <v>146</v>
      </c>
      <c r="B26" s="151" t="s">
        <v>230</v>
      </c>
      <c r="C26" s="152"/>
      <c r="D26" s="152"/>
      <c r="E26" s="153"/>
      <c r="F26" s="153"/>
      <c r="G26" s="153"/>
      <c r="H26" s="152"/>
      <c r="I26" s="153"/>
      <c r="J26" s="152"/>
      <c r="K26" s="150" t="s">
        <v>176</v>
      </c>
    </row>
    <row r="27" spans="1:11" s="141" customFormat="1" ht="15.95" customHeight="1" x14ac:dyDescent="0.2">
      <c r="A27" s="144" t="s">
        <v>147</v>
      </c>
      <c r="B27" s="151" t="s">
        <v>222</v>
      </c>
      <c r="C27" s="152"/>
      <c r="D27" s="152"/>
      <c r="E27" s="153"/>
      <c r="F27" s="153"/>
      <c r="G27" s="153"/>
      <c r="H27" s="152"/>
      <c r="I27" s="153"/>
      <c r="J27" s="152"/>
      <c r="K27" s="150" t="s">
        <v>177</v>
      </c>
    </row>
    <row r="28" spans="1:11" s="141" customFormat="1" ht="15.95" customHeight="1" x14ac:dyDescent="0.2">
      <c r="A28" s="144" t="s">
        <v>148</v>
      </c>
      <c r="B28" s="151" t="s">
        <v>223</v>
      </c>
      <c r="C28" s="152"/>
      <c r="D28" s="152"/>
      <c r="E28" s="153"/>
      <c r="F28" s="153"/>
      <c r="G28" s="153"/>
      <c r="H28" s="152"/>
      <c r="I28" s="153"/>
      <c r="J28" s="152"/>
      <c r="K28" s="150" t="s">
        <v>178</v>
      </c>
    </row>
    <row r="29" spans="1:11" s="141" customFormat="1" ht="15.95" customHeight="1" x14ac:dyDescent="0.2">
      <c r="A29" s="144" t="s">
        <v>149</v>
      </c>
      <c r="B29" s="151" t="s">
        <v>224</v>
      </c>
      <c r="C29" s="152"/>
      <c r="D29" s="152"/>
      <c r="E29" s="153"/>
      <c r="F29" s="153"/>
      <c r="G29" s="153"/>
      <c r="H29" s="152"/>
      <c r="I29" s="153"/>
      <c r="J29" s="152"/>
      <c r="K29" s="150" t="s">
        <v>179</v>
      </c>
    </row>
    <row r="30" spans="1:11" s="141" customFormat="1" ht="15.95" customHeight="1" x14ac:dyDescent="0.2">
      <c r="A30" s="144" t="s">
        <v>150</v>
      </c>
      <c r="B30" s="151" t="s">
        <v>225</v>
      </c>
      <c r="C30" s="152"/>
      <c r="D30" s="152"/>
      <c r="E30" s="153"/>
      <c r="F30" s="153"/>
      <c r="G30" s="153"/>
      <c r="H30" s="152"/>
      <c r="I30" s="153"/>
      <c r="J30" s="152"/>
      <c r="K30" s="150" t="s">
        <v>180</v>
      </c>
    </row>
    <row r="31" spans="1:11" s="141" customFormat="1" ht="15.95" customHeight="1" x14ac:dyDescent="0.2">
      <c r="A31" s="144" t="s">
        <v>151</v>
      </c>
      <c r="B31" s="151" t="s">
        <v>226</v>
      </c>
      <c r="C31" s="152"/>
      <c r="D31" s="152"/>
      <c r="E31" s="153"/>
      <c r="F31" s="153"/>
      <c r="G31" s="153"/>
      <c r="H31" s="152"/>
      <c r="I31" s="153"/>
      <c r="J31" s="152"/>
      <c r="K31" s="150" t="s">
        <v>181</v>
      </c>
    </row>
    <row r="32" spans="1:11" s="141" customFormat="1" ht="15.95" customHeight="1" x14ac:dyDescent="0.2">
      <c r="A32" s="144" t="s">
        <v>152</v>
      </c>
      <c r="B32" s="151" t="s">
        <v>227</v>
      </c>
      <c r="C32" s="152"/>
      <c r="D32" s="152"/>
      <c r="E32" s="153"/>
      <c r="F32" s="153"/>
      <c r="G32" s="153"/>
      <c r="H32" s="152"/>
      <c r="I32" s="153"/>
      <c r="J32" s="152"/>
      <c r="K32" s="150" t="s">
        <v>182</v>
      </c>
    </row>
    <row r="33" spans="1:11" s="141" customFormat="1" ht="15.95" customHeight="1" x14ac:dyDescent="0.2">
      <c r="A33" s="144" t="s">
        <v>153</v>
      </c>
      <c r="B33" s="151" t="s">
        <v>228</v>
      </c>
      <c r="C33" s="152"/>
      <c r="D33" s="152"/>
      <c r="E33" s="153"/>
      <c r="F33" s="153"/>
      <c r="G33" s="153"/>
      <c r="H33" s="152"/>
      <c r="I33" s="153"/>
      <c r="J33" s="152"/>
      <c r="K33" s="150" t="s">
        <v>183</v>
      </c>
    </row>
    <row r="34" spans="1:11" s="141" customFormat="1" ht="15.95" customHeight="1" x14ac:dyDescent="0.2">
      <c r="A34" s="144" t="s">
        <v>154</v>
      </c>
      <c r="B34" s="151" t="s">
        <v>229</v>
      </c>
      <c r="C34" s="152"/>
      <c r="D34" s="152"/>
      <c r="E34" s="153"/>
      <c r="F34" s="153"/>
      <c r="G34" s="153"/>
      <c r="H34" s="152"/>
      <c r="I34" s="153"/>
      <c r="J34" s="152"/>
      <c r="K34" s="150" t="s">
        <v>184</v>
      </c>
    </row>
    <row r="35" spans="1:11" s="141" customFormat="1" ht="15.95" customHeight="1" x14ac:dyDescent="0.2">
      <c r="A35" s="144" t="s">
        <v>155</v>
      </c>
      <c r="B35" s="151" t="s">
        <v>231</v>
      </c>
      <c r="C35" s="152"/>
      <c r="D35" s="152"/>
      <c r="E35" s="153"/>
      <c r="F35" s="153"/>
      <c r="G35" s="153"/>
      <c r="H35" s="152"/>
      <c r="I35" s="153"/>
      <c r="J35" s="152"/>
      <c r="K35" s="150" t="s">
        <v>185</v>
      </c>
    </row>
    <row r="36" spans="1:11" s="141" customFormat="1" ht="15.95" customHeight="1" x14ac:dyDescent="0.2">
      <c r="A36" s="144" t="s">
        <v>277</v>
      </c>
      <c r="B36" s="151" t="s">
        <v>278</v>
      </c>
      <c r="C36" s="152"/>
      <c r="D36" s="152"/>
      <c r="E36" s="153"/>
      <c r="F36" s="153"/>
      <c r="G36" s="153"/>
      <c r="H36" s="152"/>
      <c r="I36" s="153"/>
      <c r="J36" s="152"/>
      <c r="K36" s="150" t="s">
        <v>279</v>
      </c>
    </row>
    <row r="37" spans="1:11" s="141" customFormat="1" ht="15.95" customHeight="1" x14ac:dyDescent="0.2">
      <c r="A37" s="144" t="s">
        <v>285</v>
      </c>
      <c r="B37" s="151" t="s">
        <v>286</v>
      </c>
      <c r="C37" s="152"/>
      <c r="D37" s="152"/>
      <c r="E37" s="153"/>
      <c r="F37" s="153"/>
      <c r="G37" s="153"/>
      <c r="H37" s="152"/>
      <c r="I37" s="153"/>
      <c r="J37" s="152"/>
      <c r="K37" s="150" t="s">
        <v>284</v>
      </c>
    </row>
  </sheetData>
  <sortState ref="B22:B35">
    <sortCondition ref="B22:B35"/>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58</v>
      </c>
      <c r="B1" s="176"/>
      <c r="C1" s="176"/>
      <c r="D1" s="176"/>
      <c r="E1" s="176"/>
      <c r="F1" s="176"/>
      <c r="G1" s="176"/>
      <c r="H1" s="176"/>
      <c r="I1" s="176"/>
      <c r="J1" s="176"/>
      <c r="K1" s="176"/>
      <c r="L1" s="176"/>
      <c r="M1" s="168" t="str">
        <f>Obsah!$A$1</f>
        <v>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59</v>
      </c>
      <c r="M1" s="168" t="str">
        <f>Obsah!$A$1</f>
        <v>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60</v>
      </c>
      <c r="B1" s="176"/>
      <c r="C1" s="176"/>
      <c r="D1" s="176"/>
      <c r="E1" s="176"/>
      <c r="F1" s="176"/>
      <c r="G1" s="176"/>
      <c r="H1" s="176"/>
      <c r="I1" s="176"/>
      <c r="J1" s="176"/>
      <c r="K1" s="176"/>
      <c r="L1" s="176"/>
      <c r="M1" s="168" t="str">
        <f>Obsah!$A$1</f>
        <v>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61</v>
      </c>
      <c r="M1" s="168" t="str">
        <f>Obsah!$A$1</f>
        <v>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62</v>
      </c>
      <c r="B1" s="176"/>
      <c r="C1" s="176"/>
      <c r="D1" s="176"/>
      <c r="E1" s="176"/>
      <c r="F1" s="176"/>
      <c r="G1" s="176"/>
      <c r="H1" s="176"/>
      <c r="I1" s="176"/>
      <c r="J1" s="176"/>
      <c r="K1" s="176"/>
      <c r="L1" s="176"/>
      <c r="M1" s="168" t="str">
        <f>Obsah!$A$1</f>
        <v>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63</v>
      </c>
      <c r="M1" s="168" t="str">
        <f>Obsah!$A$1</f>
        <v>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80"/>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64</v>
      </c>
      <c r="B1" s="176"/>
      <c r="C1" s="176"/>
      <c r="D1" s="176"/>
      <c r="E1" s="176"/>
      <c r="F1" s="176"/>
      <c r="G1" s="176"/>
      <c r="H1" s="176"/>
      <c r="I1" s="176"/>
      <c r="J1" s="176"/>
      <c r="K1" s="176"/>
      <c r="L1" s="176"/>
      <c r="M1" s="168" t="str">
        <f>Obsah!$A$1</f>
        <v>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65</v>
      </c>
      <c r="M1" s="168" t="str">
        <f>Obsah!$A$1</f>
        <v>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66</v>
      </c>
      <c r="B1" s="176"/>
      <c r="C1" s="176"/>
      <c r="D1" s="176"/>
      <c r="E1" s="176"/>
      <c r="F1" s="176"/>
      <c r="G1" s="176"/>
      <c r="H1" s="176"/>
      <c r="I1" s="176"/>
      <c r="J1" s="176"/>
      <c r="K1" s="176"/>
      <c r="L1" s="176"/>
      <c r="M1" s="168" t="str">
        <f>Obsah!$A$1</f>
        <v>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customWidth="1"/>
    <col min="8" max="8" width="14.42578125" style="125" customWidth="1"/>
    <col min="9" max="9" width="8" style="125" bestFit="1" customWidth="1"/>
    <col min="10" max="10" width="14.42578125" style="125" customWidth="1"/>
    <col min="11" max="11" width="8" style="125" customWidth="1"/>
    <col min="12" max="12" width="14.42578125" style="125" customWidth="1"/>
    <col min="13" max="13" width="8" style="125" customWidth="1"/>
    <col min="14" max="26" width="9.140625" style="125" customWidth="1"/>
    <col min="27" max="16384" width="9.140625" style="125"/>
  </cols>
  <sheetData>
    <row r="1" spans="1:24" ht="18.75" x14ac:dyDescent="0.3">
      <c r="A1" s="167" t="s">
        <v>67</v>
      </c>
      <c r="M1" s="168" t="str">
        <f>Obsah!$A$1</f>
        <v>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0"/>
  <sheetViews>
    <sheetView showGridLines="0" workbookViewId="0">
      <selection activeCell="I33" sqref="I33"/>
    </sheetView>
  </sheetViews>
  <sheetFormatPr defaultRowHeight="12" x14ac:dyDescent="0.2"/>
  <cols>
    <col min="1" max="1" width="4.7109375" style="125" customWidth="1"/>
    <col min="2" max="2" width="2.5703125" style="125" customWidth="1"/>
    <col min="3" max="8" width="11.7109375" style="125" customWidth="1"/>
    <col min="9" max="9" width="21.85546875" style="125" customWidth="1"/>
    <col min="10" max="10" width="11.5703125" style="125" customWidth="1"/>
    <col min="11" max="13" width="9.140625" style="125" customWidth="1"/>
    <col min="14" max="16384" width="9.140625" style="125"/>
  </cols>
  <sheetData>
    <row r="1" spans="1:12" s="156" customFormat="1" ht="18.75" x14ac:dyDescent="0.3">
      <c r="A1" s="155" t="s">
        <v>45</v>
      </c>
    </row>
    <row r="2" spans="1:12" ht="4.5" customHeight="1" x14ac:dyDescent="0.2"/>
    <row r="3" spans="1:12" ht="12.75" customHeight="1" x14ac:dyDescent="0.2">
      <c r="A3" s="157" t="s">
        <v>187</v>
      </c>
      <c r="B3" s="157"/>
      <c r="C3" s="158" t="s">
        <v>188</v>
      </c>
    </row>
    <row r="4" spans="1:12" ht="12.75" customHeight="1" x14ac:dyDescent="0.2">
      <c r="A4" s="157" t="s">
        <v>213</v>
      </c>
      <c r="B4" s="157"/>
      <c r="C4" s="158" t="s">
        <v>214</v>
      </c>
    </row>
    <row r="5" spans="1:12" s="159" customFormat="1" ht="13.15" customHeight="1" x14ac:dyDescent="0.25">
      <c r="A5" s="157" t="s">
        <v>110</v>
      </c>
      <c r="B5" s="157"/>
      <c r="C5" s="158" t="s">
        <v>111</v>
      </c>
      <c r="D5" s="22"/>
      <c r="E5" s="22"/>
      <c r="F5" s="22"/>
      <c r="G5" s="22"/>
      <c r="H5" s="22"/>
      <c r="I5" s="22"/>
      <c r="J5" s="138"/>
      <c r="K5" s="160"/>
      <c r="L5" s="160"/>
    </row>
    <row r="6" spans="1:12" s="159" customFormat="1" ht="7.5" customHeight="1" x14ac:dyDescent="0.25">
      <c r="A6" s="157"/>
      <c r="B6" s="157"/>
      <c r="C6" s="158"/>
      <c r="D6" s="22"/>
      <c r="E6" s="22"/>
      <c r="F6" s="22"/>
      <c r="G6" s="22"/>
      <c r="H6" s="22"/>
      <c r="I6" s="22"/>
      <c r="J6" s="138"/>
      <c r="K6" s="160"/>
      <c r="L6" s="160"/>
    </row>
    <row r="7" spans="1:12" s="159" customFormat="1" ht="13.15" customHeight="1" x14ac:dyDescent="0.25">
      <c r="A7" s="285" t="s">
        <v>274</v>
      </c>
      <c r="B7" s="285"/>
      <c r="C7" s="286" t="s">
        <v>280</v>
      </c>
      <c r="D7" s="22"/>
      <c r="E7" s="22"/>
      <c r="F7" s="22"/>
      <c r="G7" s="22"/>
      <c r="H7" s="22"/>
      <c r="I7" s="22"/>
      <c r="J7" s="138"/>
      <c r="K7" s="160"/>
      <c r="L7" s="160"/>
    </row>
    <row r="8" spans="1:12" s="159" customFormat="1" ht="13.15" customHeight="1" x14ac:dyDescent="0.25">
      <c r="A8" s="285" t="s">
        <v>275</v>
      </c>
      <c r="B8" s="285"/>
      <c r="C8" s="286" t="s">
        <v>281</v>
      </c>
      <c r="D8" s="22"/>
      <c r="E8" s="22"/>
      <c r="F8" s="22"/>
      <c r="G8" s="22"/>
      <c r="H8" s="22"/>
      <c r="I8" s="22"/>
      <c r="J8" s="138"/>
      <c r="K8" s="160"/>
      <c r="L8" s="160"/>
    </row>
    <row r="9" spans="1:12" s="159" customFormat="1" ht="7.5" customHeight="1" x14ac:dyDescent="0.25">
      <c r="A9" s="157"/>
      <c r="B9" s="157"/>
      <c r="C9" s="158"/>
      <c r="D9" s="22"/>
      <c r="E9" s="22"/>
      <c r="F9" s="22"/>
      <c r="G9" s="22"/>
      <c r="H9" s="22"/>
      <c r="I9" s="22"/>
      <c r="J9" s="138"/>
      <c r="K9" s="160"/>
      <c r="L9" s="160"/>
    </row>
    <row r="10" spans="1:12" s="159" customFormat="1" ht="13.15" customHeight="1" x14ac:dyDescent="0.25">
      <c r="A10" s="157" t="s">
        <v>101</v>
      </c>
      <c r="B10" s="157"/>
      <c r="C10" s="158" t="s">
        <v>218</v>
      </c>
      <c r="D10" s="22"/>
      <c r="E10" s="22"/>
      <c r="F10" s="22"/>
      <c r="G10" s="22"/>
      <c r="H10" s="22"/>
      <c r="I10" s="22"/>
      <c r="J10" s="13"/>
    </row>
    <row r="11" spans="1:12" s="159" customFormat="1" ht="13.15" customHeight="1" x14ac:dyDescent="0.25">
      <c r="A11" s="157" t="s">
        <v>92</v>
      </c>
      <c r="B11" s="157"/>
      <c r="C11" s="158" t="s">
        <v>121</v>
      </c>
      <c r="D11" s="22"/>
      <c r="E11" s="22"/>
      <c r="F11" s="22"/>
      <c r="G11" s="22"/>
      <c r="H11" s="22"/>
      <c r="I11" s="22"/>
      <c r="J11" s="125"/>
    </row>
    <row r="12" spans="1:12" s="159" customFormat="1" ht="13.15" customHeight="1" x14ac:dyDescent="0.25">
      <c r="A12" s="157" t="s">
        <v>93</v>
      </c>
      <c r="B12" s="157"/>
      <c r="C12" s="158" t="s">
        <v>122</v>
      </c>
      <c r="D12" s="22"/>
      <c r="E12" s="22"/>
      <c r="F12" s="22"/>
      <c r="G12" s="22"/>
      <c r="H12" s="22"/>
      <c r="I12" s="22"/>
      <c r="J12" s="125"/>
    </row>
    <row r="13" spans="1:12" s="159" customFormat="1" ht="13.15" customHeight="1" x14ac:dyDescent="0.25">
      <c r="A13" s="157" t="s">
        <v>94</v>
      </c>
      <c r="B13" s="157"/>
      <c r="C13" s="158" t="s">
        <v>123</v>
      </c>
      <c r="D13" s="22"/>
      <c r="E13" s="22"/>
      <c r="F13" s="22"/>
      <c r="G13" s="22"/>
      <c r="H13" s="22"/>
      <c r="I13" s="22"/>
      <c r="J13" s="125"/>
    </row>
    <row r="14" spans="1:12" s="159" customFormat="1" ht="13.15" customHeight="1" x14ac:dyDescent="0.25">
      <c r="A14" s="157" t="s">
        <v>104</v>
      </c>
      <c r="B14" s="157"/>
      <c r="C14" s="158" t="s">
        <v>217</v>
      </c>
      <c r="D14" s="22"/>
      <c r="E14" s="22"/>
      <c r="F14" s="22"/>
      <c r="G14" s="22"/>
      <c r="H14" s="22"/>
      <c r="I14" s="22"/>
      <c r="J14" s="125"/>
    </row>
    <row r="15" spans="1:12" s="159" customFormat="1" ht="13.15" customHeight="1" x14ac:dyDescent="0.25">
      <c r="A15" s="157" t="s">
        <v>95</v>
      </c>
      <c r="B15" s="157"/>
      <c r="C15" s="158" t="s">
        <v>124</v>
      </c>
      <c r="D15" s="22"/>
      <c r="E15" s="22"/>
      <c r="F15" s="22"/>
      <c r="G15" s="22"/>
      <c r="H15" s="22"/>
      <c r="I15" s="22"/>
      <c r="J15" s="125"/>
    </row>
    <row r="16" spans="1:12" s="159" customFormat="1" ht="13.15" customHeight="1" x14ac:dyDescent="0.25">
      <c r="A16" s="157" t="s">
        <v>96</v>
      </c>
      <c r="B16" s="157"/>
      <c r="C16" s="158" t="s">
        <v>125</v>
      </c>
      <c r="D16" s="22"/>
      <c r="E16" s="22"/>
      <c r="F16" s="22"/>
      <c r="G16" s="22"/>
      <c r="H16" s="22"/>
      <c r="I16" s="22"/>
      <c r="J16" s="125"/>
    </row>
    <row r="17" spans="1:16" s="159" customFormat="1" ht="13.15" customHeight="1" x14ac:dyDescent="0.25">
      <c r="A17" s="157" t="s">
        <v>97</v>
      </c>
      <c r="B17" s="157"/>
      <c r="C17" s="158" t="s">
        <v>126</v>
      </c>
      <c r="D17" s="22"/>
      <c r="E17" s="22"/>
      <c r="F17" s="22"/>
      <c r="G17" s="22"/>
      <c r="H17" s="22"/>
      <c r="I17" s="22"/>
      <c r="J17" s="125"/>
      <c r="L17" s="161"/>
      <c r="M17" s="161"/>
      <c r="N17" s="161"/>
      <c r="O17" s="161"/>
      <c r="P17" s="161"/>
    </row>
    <row r="18" spans="1:16" s="159" customFormat="1" ht="13.15" customHeight="1" x14ac:dyDescent="0.25">
      <c r="A18" s="157" t="s">
        <v>98</v>
      </c>
      <c r="B18" s="157"/>
      <c r="C18" s="158" t="s">
        <v>127</v>
      </c>
      <c r="D18" s="22"/>
      <c r="E18" s="22"/>
      <c r="F18" s="22"/>
      <c r="G18" s="22"/>
      <c r="H18" s="22"/>
      <c r="I18" s="22"/>
      <c r="J18" s="125"/>
      <c r="L18" s="161"/>
      <c r="M18" s="161"/>
      <c r="N18" s="161"/>
      <c r="O18" s="161"/>
      <c r="P18" s="161"/>
    </row>
    <row r="19" spans="1:16" s="159" customFormat="1" ht="13.15" customHeight="1" x14ac:dyDescent="0.25">
      <c r="A19" s="157" t="s">
        <v>99</v>
      </c>
      <c r="B19" s="157"/>
      <c r="C19" s="158" t="s">
        <v>128</v>
      </c>
      <c r="D19" s="22"/>
      <c r="E19" s="22"/>
      <c r="F19" s="22"/>
      <c r="G19" s="22"/>
      <c r="H19" s="22"/>
      <c r="I19" s="22"/>
      <c r="J19" s="125"/>
      <c r="L19" s="161"/>
      <c r="M19" s="161"/>
      <c r="N19" s="161"/>
      <c r="O19" s="161"/>
      <c r="P19" s="161"/>
    </row>
    <row r="20" spans="1:16" s="159" customFormat="1" ht="13.15" customHeight="1" x14ac:dyDescent="0.25">
      <c r="A20" s="157" t="s">
        <v>100</v>
      </c>
      <c r="B20" s="157"/>
      <c r="C20" s="158" t="s">
        <v>129</v>
      </c>
      <c r="D20" s="22"/>
      <c r="E20" s="22"/>
      <c r="F20" s="22"/>
      <c r="G20" s="22"/>
      <c r="H20" s="22"/>
      <c r="I20" s="22"/>
      <c r="J20" s="125"/>
      <c r="L20" s="161"/>
      <c r="M20" s="161"/>
      <c r="N20" s="161"/>
      <c r="O20" s="161"/>
      <c r="P20" s="161"/>
    </row>
    <row r="21" spans="1:16" s="159" customFormat="1" ht="13.15" customHeight="1" x14ac:dyDescent="0.25">
      <c r="A21" s="157" t="s">
        <v>102</v>
      </c>
      <c r="B21" s="157"/>
      <c r="C21" s="158" t="s">
        <v>130</v>
      </c>
      <c r="D21" s="22"/>
      <c r="E21" s="22"/>
      <c r="F21" s="22"/>
      <c r="G21" s="22"/>
      <c r="H21" s="22"/>
      <c r="I21" s="22"/>
      <c r="J21" s="125"/>
      <c r="L21" s="161"/>
      <c r="M21" s="161"/>
      <c r="N21" s="161"/>
      <c r="O21" s="161"/>
      <c r="P21" s="161"/>
    </row>
    <row r="22" spans="1:16" s="159" customFormat="1" ht="13.15" customHeight="1" x14ac:dyDescent="0.25">
      <c r="A22" s="157" t="s">
        <v>103</v>
      </c>
      <c r="B22" s="157"/>
      <c r="C22" s="158" t="s">
        <v>131</v>
      </c>
      <c r="D22" s="22"/>
      <c r="E22" s="22"/>
      <c r="F22" s="22"/>
      <c r="G22" s="22"/>
      <c r="H22" s="22"/>
      <c r="I22" s="22"/>
      <c r="J22" s="125"/>
      <c r="L22" s="161"/>
      <c r="M22" s="161"/>
      <c r="N22" s="161"/>
      <c r="O22" s="161"/>
      <c r="P22" s="161"/>
    </row>
    <row r="23" spans="1:16" s="159" customFormat="1" ht="13.15" customHeight="1" x14ac:dyDescent="0.25">
      <c r="A23" s="157" t="s">
        <v>105</v>
      </c>
      <c r="B23" s="157"/>
      <c r="C23" s="158" t="s">
        <v>132</v>
      </c>
      <c r="D23" s="22"/>
      <c r="E23" s="22"/>
      <c r="F23" s="22"/>
      <c r="G23" s="22"/>
      <c r="H23" s="22"/>
      <c r="I23" s="22"/>
      <c r="J23" s="125"/>
      <c r="L23" s="161"/>
      <c r="M23" s="161"/>
      <c r="N23" s="161"/>
      <c r="O23" s="161"/>
      <c r="P23" s="161"/>
    </row>
    <row r="24" spans="1:16" s="159" customFormat="1" ht="7.5" customHeight="1" x14ac:dyDescent="0.25">
      <c r="B24" s="125"/>
      <c r="C24" s="125"/>
      <c r="D24" s="125"/>
      <c r="E24" s="125"/>
      <c r="F24" s="125"/>
      <c r="G24" s="125"/>
      <c r="H24" s="125"/>
      <c r="I24" s="125"/>
      <c r="J24" s="125"/>
    </row>
    <row r="25" spans="1:16" s="159" customFormat="1" ht="14.1" customHeight="1" x14ac:dyDescent="0.25">
      <c r="A25" s="157" t="s">
        <v>112</v>
      </c>
      <c r="B25" s="157"/>
      <c r="C25" s="158"/>
      <c r="D25" s="125"/>
      <c r="E25" s="125"/>
      <c r="F25" s="125"/>
      <c r="G25" s="125"/>
      <c r="H25" s="125"/>
      <c r="I25" s="125"/>
      <c r="J25" s="125"/>
    </row>
    <row r="26" spans="1:16" s="164" customFormat="1" ht="13.15" customHeight="1" x14ac:dyDescent="0.2">
      <c r="A26" s="158" t="s">
        <v>263</v>
      </c>
      <c r="B26" s="163"/>
      <c r="C26" s="163"/>
      <c r="D26" s="163"/>
      <c r="E26" s="163"/>
      <c r="F26" s="163"/>
      <c r="G26" s="163"/>
      <c r="H26" s="163"/>
      <c r="I26" s="163"/>
      <c r="J26" s="163"/>
    </row>
    <row r="27" spans="1:16" s="164" customFormat="1" ht="13.15" customHeight="1" x14ac:dyDescent="0.2">
      <c r="A27" s="287" t="s">
        <v>282</v>
      </c>
      <c r="B27" s="163"/>
      <c r="C27" s="163"/>
      <c r="D27" s="163"/>
      <c r="E27" s="163"/>
      <c r="F27" s="163"/>
      <c r="G27" s="163"/>
      <c r="H27" s="163"/>
      <c r="I27" s="163"/>
      <c r="J27" s="163"/>
    </row>
    <row r="28" spans="1:16" s="164" customFormat="1" ht="13.15" customHeight="1" x14ac:dyDescent="0.2">
      <c r="A28" s="288" t="s">
        <v>283</v>
      </c>
      <c r="B28" s="163"/>
      <c r="C28" s="163"/>
      <c r="D28" s="163"/>
      <c r="E28" s="163"/>
      <c r="F28" s="163"/>
      <c r="G28" s="163"/>
      <c r="H28" s="163"/>
      <c r="I28" s="163"/>
      <c r="J28" s="163"/>
    </row>
    <row r="29" spans="1:16" s="166" customFormat="1" ht="18" customHeight="1" x14ac:dyDescent="0.25">
      <c r="A29" s="157" t="s">
        <v>117</v>
      </c>
      <c r="B29" s="165"/>
      <c r="C29" s="165"/>
      <c r="D29" s="165"/>
      <c r="E29" s="165"/>
      <c r="F29" s="165"/>
      <c r="G29" s="165"/>
      <c r="H29" s="165"/>
      <c r="I29" s="165"/>
      <c r="J29" s="165"/>
    </row>
    <row r="30" spans="1:16" s="164" customFormat="1" ht="13.15" customHeight="1" x14ac:dyDescent="0.2">
      <c r="A30" s="158" t="s">
        <v>118</v>
      </c>
      <c r="B30" s="163"/>
      <c r="C30" s="163"/>
      <c r="D30" s="163"/>
      <c r="E30" s="163"/>
      <c r="F30" s="163"/>
      <c r="G30" s="163"/>
      <c r="H30" s="163"/>
      <c r="I30" s="163"/>
      <c r="J30" s="163"/>
    </row>
    <row r="31" spans="1:16" s="166" customFormat="1" ht="18" customHeight="1" x14ac:dyDescent="0.25">
      <c r="A31" s="157" t="s">
        <v>113</v>
      </c>
      <c r="B31" s="165"/>
      <c r="C31" s="165"/>
      <c r="D31" s="165"/>
      <c r="E31" s="165"/>
      <c r="F31" s="165"/>
      <c r="G31" s="165"/>
      <c r="H31" s="165"/>
      <c r="I31" s="165"/>
      <c r="J31" s="165"/>
    </row>
    <row r="32" spans="1:16" s="164" customFormat="1" ht="13.15" customHeight="1" x14ac:dyDescent="0.2">
      <c r="A32" s="158" t="s">
        <v>119</v>
      </c>
      <c r="B32" s="163"/>
      <c r="C32" s="163"/>
      <c r="D32" s="163"/>
      <c r="E32" s="163"/>
      <c r="F32" s="163"/>
      <c r="G32" s="163"/>
      <c r="H32" s="163"/>
      <c r="I32" s="163"/>
      <c r="J32" s="163"/>
    </row>
    <row r="33" spans="1:10" s="166" customFormat="1" ht="18" customHeight="1" x14ac:dyDescent="0.25">
      <c r="A33" s="157" t="s">
        <v>114</v>
      </c>
      <c r="B33" s="165"/>
      <c r="C33" s="165"/>
      <c r="D33" s="165"/>
      <c r="E33" s="165"/>
      <c r="F33" s="165"/>
      <c r="G33" s="165"/>
      <c r="H33" s="165"/>
      <c r="I33" s="165"/>
      <c r="J33" s="165"/>
    </row>
    <row r="34" spans="1:10" s="164" customFormat="1" ht="12.75" customHeight="1" x14ac:dyDescent="0.2">
      <c r="A34" s="158" t="s">
        <v>264</v>
      </c>
      <c r="B34" s="237"/>
      <c r="C34" s="237"/>
      <c r="D34" s="237"/>
      <c r="E34" s="237"/>
      <c r="F34" s="237"/>
      <c r="G34" s="237"/>
      <c r="H34" s="237"/>
      <c r="I34" s="237"/>
      <c r="J34" s="237"/>
    </row>
    <row r="35" spans="1:10" s="166" customFormat="1" ht="18" customHeight="1" x14ac:dyDescent="0.25">
      <c r="A35" s="157" t="s">
        <v>115</v>
      </c>
      <c r="B35" s="165"/>
      <c r="C35" s="165"/>
      <c r="D35" s="165"/>
      <c r="E35" s="165"/>
      <c r="F35" s="165"/>
      <c r="G35" s="165"/>
      <c r="H35" s="165"/>
      <c r="I35" s="165"/>
      <c r="J35" s="165"/>
    </row>
    <row r="36" spans="1:10" s="159" customFormat="1" ht="12.75" customHeight="1" x14ac:dyDescent="0.25">
      <c r="A36" s="162" t="s">
        <v>120</v>
      </c>
      <c r="B36" s="237"/>
      <c r="C36" s="237"/>
      <c r="D36" s="237"/>
      <c r="E36" s="237"/>
      <c r="F36" s="237"/>
      <c r="G36" s="237"/>
      <c r="H36" s="237"/>
      <c r="I36" s="237"/>
      <c r="J36" s="237"/>
    </row>
    <row r="37" spans="1:10" s="166" customFormat="1" ht="18" customHeight="1" x14ac:dyDescent="0.25">
      <c r="A37" s="138" t="s">
        <v>116</v>
      </c>
      <c r="B37" s="165"/>
      <c r="C37" s="165"/>
      <c r="D37" s="165"/>
      <c r="E37" s="165"/>
      <c r="F37" s="165"/>
      <c r="G37" s="165"/>
      <c r="H37" s="165"/>
      <c r="I37" s="165"/>
      <c r="J37" s="165"/>
    </row>
    <row r="38" spans="1:10" s="164" customFormat="1" ht="13.15" customHeight="1" x14ac:dyDescent="0.2">
      <c r="A38" s="162" t="s">
        <v>211</v>
      </c>
      <c r="B38" s="163"/>
      <c r="C38" s="163"/>
      <c r="D38" s="163"/>
      <c r="E38" s="163"/>
      <c r="F38" s="163"/>
      <c r="G38" s="163"/>
      <c r="H38" s="163"/>
      <c r="I38" s="163"/>
      <c r="J38" s="163"/>
    </row>
    <row r="39" spans="1:10" s="166" customFormat="1" ht="18" customHeight="1" x14ac:dyDescent="0.25">
      <c r="A39" s="138" t="s">
        <v>205</v>
      </c>
      <c r="B39" s="165"/>
      <c r="C39" s="165"/>
      <c r="D39" s="165"/>
      <c r="E39" s="165"/>
      <c r="F39" s="165"/>
      <c r="G39" s="165"/>
      <c r="H39" s="165"/>
      <c r="I39" s="165"/>
      <c r="J39" s="165"/>
    </row>
    <row r="40" spans="1:10" s="164" customFormat="1" ht="24.75" customHeight="1" x14ac:dyDescent="0.2">
      <c r="A40" s="367" t="s">
        <v>206</v>
      </c>
      <c r="B40" s="367"/>
      <c r="C40" s="367"/>
      <c r="D40" s="367"/>
      <c r="E40" s="367"/>
      <c r="F40" s="367"/>
      <c r="G40" s="367"/>
      <c r="H40" s="367"/>
      <c r="I40" s="367"/>
      <c r="J40" s="163"/>
    </row>
    <row r="41" spans="1:10" s="166" customFormat="1" ht="18" customHeight="1" x14ac:dyDescent="0.25">
      <c r="A41" s="138" t="s">
        <v>207</v>
      </c>
      <c r="B41" s="165"/>
      <c r="C41" s="165"/>
      <c r="D41" s="165"/>
      <c r="E41" s="165"/>
      <c r="F41" s="165"/>
      <c r="G41" s="165"/>
      <c r="H41" s="165"/>
      <c r="I41" s="165"/>
      <c r="J41" s="165"/>
    </row>
    <row r="42" spans="1:10" s="164" customFormat="1" ht="13.15" customHeight="1" x14ac:dyDescent="0.2">
      <c r="A42" s="162" t="s">
        <v>208</v>
      </c>
      <c r="B42" s="163"/>
      <c r="C42" s="163"/>
      <c r="D42" s="163"/>
      <c r="E42" s="163"/>
      <c r="F42" s="163"/>
      <c r="G42" s="163"/>
      <c r="H42" s="163"/>
      <c r="I42" s="163"/>
      <c r="J42" s="163"/>
    </row>
    <row r="43" spans="1:10" s="166" customFormat="1" ht="18" customHeight="1" x14ac:dyDescent="0.25">
      <c r="A43" s="138"/>
      <c r="B43" s="165"/>
      <c r="C43" s="165"/>
      <c r="D43" s="165"/>
      <c r="E43" s="165"/>
      <c r="F43" s="165"/>
      <c r="G43" s="165"/>
      <c r="H43" s="165"/>
      <c r="I43" s="165"/>
      <c r="J43" s="165"/>
    </row>
    <row r="44" spans="1:10" s="164" customFormat="1" ht="13.5" customHeight="1" x14ac:dyDescent="0.2">
      <c r="A44" s="162"/>
      <c r="B44" s="163"/>
      <c r="C44" s="163"/>
      <c r="D44" s="163"/>
      <c r="E44" s="163"/>
      <c r="F44" s="163"/>
      <c r="G44" s="163"/>
      <c r="H44" s="163"/>
      <c r="I44" s="163"/>
      <c r="J44" s="163"/>
    </row>
    <row r="45" spans="1:10" s="166" customFormat="1" ht="18" customHeight="1" x14ac:dyDescent="0.25">
      <c r="A45" s="138"/>
      <c r="B45" s="165"/>
      <c r="C45" s="165"/>
      <c r="D45" s="165"/>
      <c r="E45" s="165"/>
      <c r="F45" s="165"/>
      <c r="G45" s="165"/>
      <c r="H45" s="165"/>
      <c r="I45" s="165"/>
      <c r="J45" s="165"/>
    </row>
    <row r="46" spans="1:10" s="164" customFormat="1" ht="13.15" customHeight="1" x14ac:dyDescent="0.2">
      <c r="A46" s="162"/>
      <c r="B46" s="163"/>
      <c r="C46" s="163"/>
      <c r="D46" s="163"/>
      <c r="E46" s="163"/>
      <c r="F46" s="163"/>
      <c r="G46" s="163"/>
      <c r="H46" s="163"/>
      <c r="I46" s="163"/>
      <c r="J46" s="163"/>
    </row>
    <row r="47" spans="1:10" s="166" customFormat="1" ht="18" customHeight="1" x14ac:dyDescent="0.25">
      <c r="A47" s="138"/>
      <c r="B47" s="165"/>
      <c r="C47" s="165"/>
      <c r="D47" s="165"/>
      <c r="E47" s="165"/>
      <c r="F47" s="165"/>
      <c r="G47" s="165"/>
      <c r="H47" s="165"/>
      <c r="I47" s="165"/>
      <c r="J47" s="165"/>
    </row>
    <row r="48" spans="1:10" s="164" customFormat="1" ht="13.15" customHeight="1" x14ac:dyDescent="0.2">
      <c r="A48" s="162"/>
      <c r="B48" s="163"/>
      <c r="C48" s="163"/>
      <c r="D48" s="163"/>
      <c r="E48" s="163"/>
      <c r="F48" s="163"/>
      <c r="G48" s="163"/>
      <c r="H48" s="163"/>
      <c r="I48" s="163"/>
      <c r="J48" s="163"/>
    </row>
    <row r="49" spans="1:10" ht="15" customHeight="1" x14ac:dyDescent="0.2">
      <c r="A49" s="138"/>
    </row>
    <row r="50" spans="1:10" ht="24.75" customHeight="1" x14ac:dyDescent="0.2">
      <c r="A50" s="236"/>
      <c r="B50" s="237"/>
      <c r="C50" s="237"/>
      <c r="D50" s="237"/>
      <c r="E50" s="237"/>
      <c r="F50" s="237"/>
      <c r="G50" s="237"/>
      <c r="H50" s="237"/>
      <c r="I50" s="237"/>
      <c r="J50" s="237"/>
    </row>
  </sheetData>
  <sortState ref="A7:C20">
    <sortCondition ref="C7:C20"/>
  </sortState>
  <mergeCells count="1">
    <mergeCell ref="A40:I40"/>
  </mergeCells>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68</v>
      </c>
      <c r="B1" s="176"/>
      <c r="C1" s="176"/>
      <c r="D1" s="176"/>
      <c r="E1" s="176"/>
      <c r="F1" s="176"/>
      <c r="G1" s="176"/>
      <c r="H1" s="176"/>
      <c r="I1" s="176"/>
      <c r="J1" s="176"/>
      <c r="K1" s="176"/>
      <c r="L1" s="176"/>
      <c r="M1" s="168" t="str">
        <f>Obsah!$A$1</f>
        <v>II. čtvrtletí 2018</v>
      </c>
      <c r="N1" s="39"/>
      <c r="O1" s="39"/>
      <c r="P1" s="184"/>
    </row>
    <row r="2" spans="1:21" ht="7.5" customHeight="1" x14ac:dyDescent="0.3">
      <c r="A2" s="167"/>
      <c r="B2" s="176"/>
      <c r="C2" s="176"/>
      <c r="D2" s="176"/>
      <c r="E2" s="176"/>
      <c r="F2" s="176"/>
      <c r="G2" s="176"/>
      <c r="H2" s="176"/>
      <c r="I2" s="176"/>
      <c r="J2" s="176"/>
      <c r="K2" s="176"/>
      <c r="L2" s="176"/>
      <c r="M2" s="176"/>
      <c r="N2" s="39"/>
      <c r="O2" s="39"/>
      <c r="P2" s="184"/>
    </row>
    <row r="3" spans="1:21" x14ac:dyDescent="0.2">
      <c r="A3" s="56"/>
      <c r="B3" s="425"/>
      <c r="C3" s="425"/>
      <c r="D3" s="425"/>
      <c r="E3" s="425"/>
      <c r="F3" s="425"/>
      <c r="G3" s="426"/>
      <c r="H3" s="432"/>
      <c r="I3" s="425"/>
      <c r="J3" s="425"/>
      <c r="K3" s="425"/>
      <c r="L3" s="425"/>
      <c r="M3" s="425"/>
      <c r="N3" s="39"/>
      <c r="O3" s="184"/>
      <c r="P3" s="184"/>
    </row>
    <row r="4" spans="1:21" ht="13.5" customHeight="1" x14ac:dyDescent="0.2">
      <c r="A4" s="56"/>
      <c r="B4" s="433"/>
      <c r="C4" s="434"/>
      <c r="D4" s="434"/>
      <c r="E4" s="434"/>
      <c r="F4" s="434"/>
      <c r="G4" s="435"/>
      <c r="H4" s="433"/>
      <c r="I4" s="434"/>
      <c r="J4" s="434"/>
      <c r="K4" s="434"/>
      <c r="L4" s="434"/>
      <c r="M4" s="434"/>
      <c r="N4" s="39"/>
      <c r="O4" s="184"/>
      <c r="P4" s="184"/>
    </row>
    <row r="5" spans="1:21" x14ac:dyDescent="0.2">
      <c r="A5" s="26"/>
      <c r="B5" s="431"/>
      <c r="C5" s="430"/>
      <c r="D5" s="431"/>
      <c r="E5" s="430"/>
      <c r="F5" s="431"/>
      <c r="G5" s="430"/>
      <c r="H5" s="431"/>
      <c r="I5" s="430"/>
      <c r="J5" s="431"/>
      <c r="K5" s="430"/>
      <c r="L5" s="431"/>
      <c r="M5" s="429"/>
      <c r="N5" s="39"/>
      <c r="O5" s="184"/>
      <c r="P5" s="184"/>
    </row>
    <row r="6" spans="1:21" x14ac:dyDescent="0.2">
      <c r="A6" s="24"/>
      <c r="B6" s="96"/>
      <c r="C6" s="61"/>
      <c r="D6" s="61"/>
      <c r="E6" s="61"/>
      <c r="F6" s="61"/>
      <c r="G6" s="61"/>
      <c r="H6" s="61"/>
      <c r="I6" s="61"/>
      <c r="J6" s="61"/>
      <c r="K6" s="61"/>
      <c r="L6" s="61"/>
      <c r="M6" s="81"/>
      <c r="N6" s="39"/>
      <c r="O6" s="184"/>
      <c r="P6" s="184"/>
    </row>
    <row r="7" spans="1:21" x14ac:dyDescent="0.2">
      <c r="A7" s="415"/>
      <c r="B7" s="422"/>
      <c r="C7" s="423"/>
      <c r="D7" s="423"/>
      <c r="E7" s="423"/>
      <c r="F7" s="423"/>
      <c r="G7" s="424"/>
      <c r="H7" s="422"/>
      <c r="I7" s="423"/>
      <c r="J7" s="423"/>
      <c r="K7" s="423"/>
      <c r="L7" s="423"/>
      <c r="M7" s="423"/>
      <c r="N7" s="39"/>
      <c r="O7" s="184"/>
      <c r="P7" s="184"/>
    </row>
    <row r="8" spans="1:21" x14ac:dyDescent="0.2">
      <c r="A8" s="412"/>
      <c r="B8" s="63"/>
      <c r="C8" s="78"/>
      <c r="D8" s="64"/>
      <c r="E8" s="78"/>
      <c r="F8" s="64"/>
      <c r="G8" s="78"/>
      <c r="H8" s="63"/>
      <c r="I8" s="78"/>
      <c r="J8" s="64"/>
      <c r="K8" s="78"/>
      <c r="L8" s="64"/>
      <c r="M8" s="78"/>
      <c r="N8" s="39"/>
      <c r="O8" s="184"/>
      <c r="P8" s="184"/>
    </row>
    <row r="9" spans="1:21" x14ac:dyDescent="0.2">
      <c r="A9" s="65"/>
      <c r="B9" s="169"/>
      <c r="C9" s="170"/>
      <c r="D9" s="31"/>
      <c r="E9" s="170"/>
      <c r="F9" s="31"/>
      <c r="G9" s="170"/>
      <c r="H9" s="169"/>
      <c r="I9" s="170"/>
      <c r="J9" s="31"/>
      <c r="K9" s="170"/>
      <c r="L9" s="31"/>
      <c r="M9" s="170"/>
      <c r="N9" s="93"/>
      <c r="O9" s="185"/>
      <c r="P9" s="184"/>
    </row>
    <row r="10" spans="1:21" x14ac:dyDescent="0.2">
      <c r="A10" s="65"/>
      <c r="B10" s="169"/>
      <c r="C10" s="170"/>
      <c r="D10" s="31"/>
      <c r="E10" s="170"/>
      <c r="F10" s="31"/>
      <c r="G10" s="170"/>
      <c r="H10" s="169"/>
      <c r="I10" s="170"/>
      <c r="J10" s="31"/>
      <c r="K10" s="170"/>
      <c r="L10" s="31"/>
      <c r="M10" s="170"/>
      <c r="N10" s="93"/>
      <c r="O10" s="185"/>
      <c r="P10" s="184"/>
    </row>
    <row r="11" spans="1:21" x14ac:dyDescent="0.2">
      <c r="A11" s="55"/>
      <c r="B11" s="52"/>
      <c r="C11" s="170"/>
      <c r="D11" s="19"/>
      <c r="E11" s="170"/>
      <c r="F11" s="19"/>
      <c r="G11" s="170"/>
      <c r="H11" s="52"/>
      <c r="I11" s="170"/>
      <c r="J11" s="19"/>
      <c r="K11" s="170"/>
      <c r="L11" s="19"/>
      <c r="M11" s="170"/>
      <c r="N11" s="93"/>
      <c r="O11" s="185"/>
      <c r="P11" s="184"/>
    </row>
    <row r="12" spans="1:21" x14ac:dyDescent="0.2">
      <c r="A12" s="55"/>
      <c r="B12" s="169"/>
      <c r="C12" s="170"/>
      <c r="D12" s="31"/>
      <c r="E12" s="170"/>
      <c r="F12" s="31"/>
      <c r="G12" s="170"/>
      <c r="H12" s="169"/>
      <c r="I12" s="170"/>
      <c r="J12" s="31"/>
      <c r="K12" s="170"/>
      <c r="L12" s="31"/>
      <c r="M12" s="170"/>
      <c r="N12" s="93"/>
      <c r="O12" s="185"/>
      <c r="P12" s="184"/>
    </row>
    <row r="13" spans="1:21" x14ac:dyDescent="0.2">
      <c r="A13" s="55"/>
      <c r="B13" s="52"/>
      <c r="C13" s="170"/>
      <c r="D13" s="19"/>
      <c r="E13" s="170"/>
      <c r="F13" s="19"/>
      <c r="G13" s="170"/>
      <c r="H13" s="52"/>
      <c r="I13" s="170"/>
      <c r="J13" s="19"/>
      <c r="K13" s="170"/>
      <c r="L13" s="19"/>
      <c r="M13" s="170"/>
      <c r="N13" s="93"/>
      <c r="O13" s="185"/>
      <c r="P13" s="184"/>
    </row>
    <row r="14" spans="1:21" x14ac:dyDescent="0.2">
      <c r="A14" s="55"/>
      <c r="B14" s="169"/>
      <c r="C14" s="170"/>
      <c r="D14" s="31"/>
      <c r="E14" s="170"/>
      <c r="F14" s="31"/>
      <c r="G14" s="170"/>
      <c r="H14" s="169"/>
      <c r="I14" s="170"/>
      <c r="J14" s="31"/>
      <c r="K14" s="170"/>
      <c r="L14" s="31"/>
      <c r="M14" s="170"/>
      <c r="N14" s="93"/>
      <c r="O14" s="185"/>
      <c r="P14" s="39"/>
      <c r="Q14" s="70"/>
      <c r="R14" s="14"/>
      <c r="S14" s="14"/>
      <c r="T14" s="14"/>
      <c r="U14" s="14"/>
    </row>
    <row r="15" spans="1:21" x14ac:dyDescent="0.2">
      <c r="A15" s="55"/>
      <c r="B15" s="169"/>
      <c r="C15" s="170"/>
      <c r="D15" s="31"/>
      <c r="E15" s="172"/>
      <c r="F15" s="31"/>
      <c r="G15" s="172"/>
      <c r="H15" s="169"/>
      <c r="I15" s="172"/>
      <c r="J15" s="31"/>
      <c r="K15" s="172"/>
      <c r="L15" s="31"/>
      <c r="M15" s="172"/>
      <c r="N15" s="93"/>
      <c r="O15" s="185"/>
      <c r="P15" s="39"/>
      <c r="Q15" s="70"/>
      <c r="R15" s="14"/>
      <c r="S15" s="14"/>
      <c r="T15" s="14"/>
      <c r="U15" s="14"/>
    </row>
    <row r="16" spans="1:21" ht="12.75" thickBot="1" x14ac:dyDescent="0.25">
      <c r="A16" s="25"/>
      <c r="B16" s="45"/>
      <c r="C16" s="173"/>
      <c r="D16" s="8"/>
      <c r="E16" s="174"/>
      <c r="F16" s="8"/>
      <c r="G16" s="174"/>
      <c r="H16" s="45"/>
      <c r="I16" s="175"/>
      <c r="J16" s="8"/>
      <c r="K16" s="175"/>
      <c r="L16" s="8"/>
      <c r="M16" s="175"/>
      <c r="N16" s="93"/>
      <c r="O16" s="185"/>
      <c r="P16" s="39"/>
      <c r="Q16" s="70"/>
      <c r="R16" s="14"/>
      <c r="S16" s="14"/>
      <c r="T16" s="14"/>
      <c r="U16" s="14"/>
    </row>
    <row r="17" spans="1:20" x14ac:dyDescent="0.2">
      <c r="A17" s="28"/>
      <c r="B17" s="176"/>
      <c r="C17" s="176"/>
      <c r="D17" s="176"/>
      <c r="E17" s="176"/>
      <c r="F17" s="176"/>
      <c r="G17" s="176"/>
      <c r="H17" s="176"/>
      <c r="I17" s="176"/>
      <c r="J17" s="176"/>
      <c r="K17" s="176"/>
      <c r="L17" s="177"/>
      <c r="M17" s="177"/>
      <c r="N17" s="186"/>
      <c r="O17" s="184"/>
      <c r="P17" s="184"/>
    </row>
    <row r="18" spans="1:20" x14ac:dyDescent="0.2">
      <c r="A18" s="82"/>
      <c r="B18" s="425"/>
      <c r="C18" s="425"/>
      <c r="D18" s="425"/>
      <c r="E18" s="425"/>
      <c r="F18" s="425"/>
      <c r="G18" s="426"/>
      <c r="H18" s="13"/>
      <c r="I18" s="13"/>
      <c r="J18" s="13"/>
      <c r="K18" s="13"/>
      <c r="L18" s="13"/>
      <c r="M18" s="13"/>
      <c r="N18" s="187"/>
      <c r="O18" s="39"/>
      <c r="P18" s="94"/>
      <c r="Q18" s="70"/>
      <c r="R18" s="14"/>
      <c r="S18" s="14"/>
      <c r="T18" s="14"/>
    </row>
    <row r="19" spans="1:20" x14ac:dyDescent="0.2">
      <c r="A19" s="68"/>
      <c r="B19" s="427"/>
      <c r="C19" s="428"/>
      <c r="D19" s="428"/>
      <c r="E19" s="428"/>
      <c r="F19" s="428"/>
      <c r="G19" s="428"/>
      <c r="H19" s="179"/>
      <c r="I19" s="180"/>
      <c r="J19" s="181"/>
      <c r="K19" s="83"/>
      <c r="L19" s="181"/>
      <c r="M19" s="182"/>
      <c r="N19" s="187"/>
      <c r="O19" s="39"/>
      <c r="P19" s="94"/>
      <c r="Q19" s="70"/>
      <c r="R19" s="14"/>
      <c r="S19" s="14"/>
      <c r="T19" s="14"/>
    </row>
    <row r="20" spans="1:20" x14ac:dyDescent="0.2">
      <c r="A20" s="69"/>
      <c r="B20" s="429"/>
      <c r="C20" s="430"/>
      <c r="D20" s="429"/>
      <c r="E20" s="430"/>
      <c r="F20" s="429"/>
      <c r="G20" s="430"/>
      <c r="H20" s="179"/>
      <c r="I20" s="180"/>
      <c r="J20" s="181"/>
      <c r="K20" s="83"/>
      <c r="L20" s="181"/>
      <c r="M20" s="182"/>
      <c r="N20" s="187"/>
      <c r="O20" s="39"/>
      <c r="P20" s="94"/>
      <c r="Q20" s="70"/>
      <c r="R20" s="76"/>
      <c r="S20" s="76"/>
      <c r="T20" s="76"/>
    </row>
    <row r="21" spans="1:20" x14ac:dyDescent="0.2">
      <c r="A21" s="95"/>
      <c r="B21" s="96"/>
      <c r="C21" s="61"/>
      <c r="D21" s="61"/>
      <c r="E21" s="61"/>
      <c r="F21" s="61"/>
      <c r="G21" s="81"/>
      <c r="H21" s="179"/>
      <c r="I21" s="180"/>
      <c r="J21" s="181"/>
      <c r="K21" s="83"/>
      <c r="L21" s="181"/>
      <c r="M21" s="182"/>
      <c r="N21" s="187"/>
      <c r="O21" s="39"/>
      <c r="P21" s="94"/>
      <c r="Q21" s="70"/>
      <c r="R21" s="14"/>
      <c r="S21" s="14"/>
      <c r="T21" s="14"/>
    </row>
    <row r="22" spans="1:20" x14ac:dyDescent="0.2">
      <c r="A22" s="420"/>
      <c r="B22" s="422"/>
      <c r="C22" s="423"/>
      <c r="D22" s="423"/>
      <c r="E22" s="423"/>
      <c r="F22" s="423"/>
      <c r="G22" s="423"/>
      <c r="H22" s="179"/>
      <c r="I22" s="180"/>
      <c r="J22" s="181"/>
      <c r="K22" s="83"/>
      <c r="L22" s="181"/>
      <c r="M22" s="182"/>
      <c r="N22" s="187"/>
      <c r="O22" s="39"/>
      <c r="P22" s="94"/>
      <c r="Q22" s="70"/>
      <c r="R22" s="14"/>
      <c r="S22" s="14"/>
      <c r="T22" s="14"/>
    </row>
    <row r="23" spans="1:20" x14ac:dyDescent="0.2">
      <c r="A23" s="421"/>
      <c r="B23" s="63"/>
      <c r="C23" s="79"/>
      <c r="D23" s="64"/>
      <c r="E23" s="79"/>
      <c r="F23" s="64"/>
      <c r="G23" s="79"/>
      <c r="H23" s="176"/>
      <c r="I23" s="176"/>
      <c r="J23" s="181"/>
      <c r="K23" s="83"/>
      <c r="L23" s="181"/>
      <c r="M23" s="182"/>
      <c r="N23" s="187"/>
      <c r="O23" s="39"/>
      <c r="P23" s="94"/>
      <c r="Q23" s="70"/>
      <c r="R23" s="73"/>
      <c r="S23" s="76"/>
      <c r="T23" s="76"/>
    </row>
    <row r="24" spans="1:20" x14ac:dyDescent="0.2">
      <c r="A24" s="58"/>
      <c r="B24" s="89"/>
      <c r="C24" s="74"/>
      <c r="D24" s="34"/>
      <c r="E24" s="74"/>
      <c r="F24" s="34"/>
      <c r="G24" s="74"/>
      <c r="H24" s="176"/>
      <c r="I24" s="176"/>
      <c r="J24" s="181"/>
      <c r="K24" s="83"/>
      <c r="L24" s="181"/>
      <c r="M24" s="182"/>
      <c r="N24" s="187"/>
      <c r="O24" s="93"/>
      <c r="P24" s="184"/>
      <c r="T24" s="177"/>
    </row>
    <row r="25" spans="1:20" x14ac:dyDescent="0.2">
      <c r="A25" s="58"/>
      <c r="B25" s="89"/>
      <c r="C25" s="74"/>
      <c r="D25" s="34"/>
      <c r="E25" s="74"/>
      <c r="F25" s="34"/>
      <c r="G25" s="74"/>
      <c r="H25" s="176"/>
      <c r="I25" s="176"/>
      <c r="J25" s="181"/>
      <c r="K25" s="83"/>
      <c r="L25" s="181"/>
      <c r="M25" s="182"/>
      <c r="N25" s="187"/>
      <c r="O25" s="93"/>
      <c r="P25" s="184"/>
    </row>
    <row r="26" spans="1:20" x14ac:dyDescent="0.2">
      <c r="A26" s="58"/>
      <c r="B26" s="89"/>
      <c r="C26" s="74"/>
      <c r="D26" s="34"/>
      <c r="E26" s="74"/>
      <c r="F26" s="34"/>
      <c r="G26" s="74"/>
      <c r="H26" s="176"/>
      <c r="I26" s="176"/>
      <c r="J26" s="181"/>
      <c r="K26" s="83"/>
      <c r="L26" s="181"/>
      <c r="M26" s="182"/>
      <c r="N26" s="187"/>
      <c r="O26" s="93"/>
      <c r="P26" s="184"/>
    </row>
    <row r="27" spans="1:20" ht="12.75" thickBot="1" x14ac:dyDescent="0.25">
      <c r="A27" s="59"/>
      <c r="B27" s="90"/>
      <c r="C27" s="75"/>
      <c r="D27" s="44"/>
      <c r="E27" s="75"/>
      <c r="F27" s="44"/>
      <c r="G27" s="75"/>
      <c r="H27" s="176"/>
      <c r="I27" s="176"/>
      <c r="J27" s="176"/>
      <c r="K27" s="176"/>
      <c r="L27" s="176"/>
      <c r="M27" s="176"/>
      <c r="N27" s="187"/>
      <c r="O27" s="93"/>
      <c r="P27" s="184"/>
    </row>
    <row r="28" spans="1:20" x14ac:dyDescent="0.2">
      <c r="A28" s="30"/>
      <c r="B28" s="30"/>
      <c r="C28" s="70"/>
      <c r="D28" s="14"/>
      <c r="E28" s="14"/>
      <c r="F28" s="14"/>
      <c r="G28" s="177"/>
      <c r="H28" s="176"/>
      <c r="I28" s="176"/>
      <c r="J28" s="176"/>
      <c r="K28" s="176"/>
      <c r="L28" s="176"/>
      <c r="M28" s="176"/>
      <c r="N28" s="184"/>
      <c r="O28" s="184"/>
      <c r="P28" s="184"/>
    </row>
    <row r="29" spans="1:20" x14ac:dyDescent="0.2">
      <c r="H29" s="176"/>
      <c r="I29" s="176"/>
      <c r="J29" s="176"/>
      <c r="K29" s="176"/>
      <c r="L29" s="176"/>
      <c r="M29" s="176"/>
      <c r="N29" s="184"/>
      <c r="O29" s="184"/>
      <c r="P29" s="184"/>
    </row>
    <row r="30" spans="1:20" x14ac:dyDescent="0.2">
      <c r="J30" s="181"/>
      <c r="K30" s="181"/>
      <c r="L30" s="181"/>
      <c r="M30" s="181"/>
      <c r="N30" s="184"/>
      <c r="O30" s="184"/>
      <c r="P30" s="184"/>
    </row>
    <row r="31" spans="1:20" x14ac:dyDescent="0.2">
      <c r="H31" s="181"/>
      <c r="I31" s="183"/>
      <c r="J31" s="181"/>
      <c r="K31" s="171"/>
      <c r="L31" s="171"/>
      <c r="M31" s="171"/>
      <c r="N31" s="184"/>
      <c r="O31" s="184"/>
      <c r="P31" s="184"/>
    </row>
    <row r="32" spans="1:20" ht="12.75" customHeight="1" x14ac:dyDescent="0.2">
      <c r="H32" s="181"/>
      <c r="I32" s="183"/>
      <c r="J32" s="181"/>
      <c r="K32" s="171"/>
      <c r="L32" s="171"/>
      <c r="M32" s="171"/>
      <c r="N32" s="184"/>
      <c r="O32" s="184"/>
      <c r="P32" s="184"/>
    </row>
    <row r="33" spans="8:16" x14ac:dyDescent="0.2">
      <c r="H33" s="181"/>
      <c r="I33" s="183"/>
      <c r="J33" s="181"/>
      <c r="K33" s="171"/>
      <c r="L33" s="171"/>
      <c r="M33" s="171"/>
      <c r="N33" s="184"/>
      <c r="O33" s="184"/>
      <c r="P33" s="184"/>
    </row>
    <row r="34" spans="8:16" ht="13.5" customHeight="1" x14ac:dyDescent="0.2">
      <c r="H34" s="181"/>
      <c r="I34" s="183"/>
      <c r="J34" s="181"/>
      <c r="K34" s="171"/>
      <c r="L34" s="171"/>
      <c r="M34" s="171"/>
      <c r="N34" s="184"/>
      <c r="O34" s="184"/>
      <c r="P34" s="184"/>
    </row>
    <row r="35" spans="8:16" ht="12.75" customHeight="1" x14ac:dyDescent="0.2">
      <c r="H35" s="181"/>
      <c r="I35" s="183"/>
      <c r="J35" s="181"/>
      <c r="K35" s="171"/>
      <c r="L35" s="171"/>
      <c r="M35" s="171"/>
      <c r="N35" s="184"/>
      <c r="O35" s="184"/>
      <c r="P35" s="184"/>
    </row>
    <row r="36" spans="8:16" ht="12.75" customHeight="1" x14ac:dyDescent="0.2">
      <c r="H36" s="181"/>
      <c r="I36" s="183"/>
      <c r="J36" s="181"/>
      <c r="K36" s="171"/>
      <c r="L36" s="171"/>
      <c r="M36" s="171"/>
      <c r="N36" s="184"/>
      <c r="O36" s="184"/>
      <c r="P36" s="184"/>
    </row>
    <row r="37" spans="8:16" ht="12.75" customHeight="1" x14ac:dyDescent="0.2">
      <c r="H37" s="181"/>
      <c r="I37" s="183"/>
      <c r="J37" s="181"/>
      <c r="K37" s="171"/>
      <c r="L37" s="171"/>
      <c r="M37" s="171"/>
      <c r="N37" s="184"/>
      <c r="O37" s="184"/>
      <c r="P37" s="184"/>
    </row>
    <row r="38" spans="8:16" ht="12.75" customHeight="1" x14ac:dyDescent="0.2">
      <c r="H38" s="181"/>
      <c r="I38" s="183"/>
      <c r="J38" s="181"/>
      <c r="K38" s="171"/>
      <c r="L38" s="171"/>
      <c r="M38" s="171"/>
      <c r="N38" s="184"/>
      <c r="O38" s="184"/>
      <c r="P38" s="184"/>
    </row>
    <row r="39" spans="8:16" x14ac:dyDescent="0.2">
      <c r="N39" s="184"/>
      <c r="O39" s="184"/>
      <c r="P39" s="184"/>
    </row>
    <row r="40" spans="8:16" x14ac:dyDescent="0.2">
      <c r="N40" s="184"/>
      <c r="O40" s="184"/>
      <c r="P40" s="184"/>
    </row>
    <row r="41" spans="8:16" x14ac:dyDescent="0.2">
      <c r="N41" s="184"/>
      <c r="O41" s="184"/>
      <c r="P41" s="184"/>
    </row>
    <row r="42" spans="8:16" x14ac:dyDescent="0.2">
      <c r="N42" s="184"/>
      <c r="O42" s="184"/>
      <c r="P42" s="184"/>
    </row>
    <row r="43" spans="8:16" x14ac:dyDescent="0.2">
      <c r="N43" s="184"/>
      <c r="O43" s="184"/>
      <c r="P43" s="184"/>
    </row>
    <row r="44" spans="8:16" x14ac:dyDescent="0.2">
      <c r="N44" s="184"/>
      <c r="O44" s="184"/>
      <c r="P44" s="184"/>
    </row>
    <row r="45" spans="8:16" x14ac:dyDescent="0.2">
      <c r="N45" s="184"/>
      <c r="O45" s="184"/>
      <c r="P45" s="18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239</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QZ'!B287</f>
        <v>1992.2059999999994</v>
      </c>
      <c r="C6" s="202">
        <f>+'[1]Podklady QZ'!C287</f>
        <v>3.3243614613286281E-2</v>
      </c>
      <c r="D6" s="203">
        <f>+'[1]Podklady QZ'!D287</f>
        <v>1993.3719999999994</v>
      </c>
      <c r="E6" s="202">
        <f>+'[1]Podklady QZ'!E287</f>
        <v>3.3271872530451156E-2</v>
      </c>
      <c r="F6" s="203">
        <f>+'[1]Podklady QZ'!F287</f>
        <v>1979.0519999999995</v>
      </c>
      <c r="G6" s="202">
        <f>+'[1]Podklady QZ'!G287</f>
        <v>3.3152515875642559E-2</v>
      </c>
      <c r="H6" s="203">
        <f>+'[1]Podklady QZ'!H287</f>
        <v>1979.0519999999995</v>
      </c>
      <c r="I6" s="202">
        <f>+'[1]Podklady QZ'!I287</f>
        <v>3.3152515875642559E-2</v>
      </c>
      <c r="J6" s="337"/>
      <c r="K6" s="338"/>
      <c r="L6" s="337"/>
      <c r="M6" s="338"/>
      <c r="N6" s="2"/>
    </row>
    <row r="7" spans="1:15" x14ac:dyDescent="0.2">
      <c r="A7" s="342" t="s">
        <v>106</v>
      </c>
      <c r="B7" s="225">
        <f>+'[1]Podklady QZ'!B288</f>
        <v>442584.80500000017</v>
      </c>
      <c r="C7" s="202">
        <f>+'[1]Podklady QZ'!C288</f>
        <v>4.0071332368402761E-2</v>
      </c>
      <c r="D7" s="203">
        <f>+'[1]Podklady QZ'!D288</f>
        <v>318221.49199999991</v>
      </c>
      <c r="E7" s="202">
        <f>+'[1]Podklady QZ'!E288</f>
        <v>3.5117534455440157E-2</v>
      </c>
      <c r="F7" s="203">
        <f>+'[1]Podklady QZ'!F288</f>
        <v>289288.27800000005</v>
      </c>
      <c r="G7" s="202">
        <f>+'[1]Podklady QZ'!G288</f>
        <v>3.4949588091010196E-2</v>
      </c>
      <c r="H7" s="203">
        <f>+'[1]Podklady QZ'!H288</f>
        <v>1050094.5750000002</v>
      </c>
      <c r="I7" s="202">
        <f>+'[1]Podklady QZ'!I288</f>
        <v>3.6996215464513239E-2</v>
      </c>
      <c r="J7" s="337"/>
      <c r="K7" s="337"/>
      <c r="L7" s="337"/>
      <c r="M7" s="338"/>
      <c r="N7" s="2"/>
    </row>
    <row r="8" spans="1:15" x14ac:dyDescent="0.2">
      <c r="A8" s="342" t="s">
        <v>194</v>
      </c>
      <c r="B8" s="214">
        <f>+'[1]Podklady QZ'!B289</f>
        <v>279479.76900000003</v>
      </c>
      <c r="C8" s="201">
        <f>+'[1]Podklady QZ'!C289</f>
        <v>5.155744911793346E-2</v>
      </c>
      <c r="D8" s="64">
        <f>+'[1]Podklady QZ'!D289</f>
        <v>212549.462</v>
      </c>
      <c r="E8" s="201">
        <f>+'[1]Podklady QZ'!E289</f>
        <v>5.7474031676165223E-2</v>
      </c>
      <c r="F8" s="64">
        <f>+'[1]Podklady QZ'!F289</f>
        <v>188171.736</v>
      </c>
      <c r="G8" s="201">
        <f>+'[1]Podklady QZ'!G289</f>
        <v>6.048319965238113E-2</v>
      </c>
      <c r="H8" s="64">
        <f>+'[1]Podklady QZ'!H289</f>
        <v>680200.96700000006</v>
      </c>
      <c r="I8" s="201">
        <f>+'[1]Podklady QZ'!I289</f>
        <v>5.5617105018849755E-2</v>
      </c>
      <c r="J8" s="130"/>
      <c r="K8" s="130"/>
      <c r="L8" s="130"/>
      <c r="M8" s="339"/>
      <c r="N8" s="176"/>
      <c r="O8" s="176"/>
    </row>
    <row r="9" spans="1:15" x14ac:dyDescent="0.2">
      <c r="A9" s="58" t="s">
        <v>44</v>
      </c>
      <c r="B9" s="226">
        <f>+'[1]Podklady QZ'!B290</f>
        <v>30507.23</v>
      </c>
      <c r="C9" s="74">
        <f>+'[1]Podklady QZ'!C290</f>
        <v>7.2808005936326789E-2</v>
      </c>
      <c r="D9" s="34">
        <f>+'[1]Podklady QZ'!D290</f>
        <v>21263.9</v>
      </c>
      <c r="E9" s="74">
        <f>+'[1]Podklady QZ'!E290</f>
        <v>6.5076604098551413E-2</v>
      </c>
      <c r="F9" s="34">
        <f>+'[1]Podklady QZ'!F290</f>
        <v>18376.75</v>
      </c>
      <c r="G9" s="74">
        <f>+'[1]Podklady QZ'!G290</f>
        <v>6.4760223376579412E-2</v>
      </c>
      <c r="H9" s="34">
        <f>+'[1]Podklady QZ'!H290</f>
        <v>70147.88</v>
      </c>
      <c r="I9" s="74">
        <f>+'[1]Podklady QZ'!I290</f>
        <v>6.8136019375178727E-2</v>
      </c>
      <c r="J9" s="130"/>
      <c r="K9" s="340"/>
      <c r="L9" s="130"/>
      <c r="M9" s="339"/>
    </row>
    <row r="10" spans="1:15" x14ac:dyDescent="0.2">
      <c r="A10" s="58" t="s">
        <v>43</v>
      </c>
      <c r="B10" s="226">
        <f>+'[1]Podklady QZ'!B291</f>
        <v>4060.9</v>
      </c>
      <c r="C10" s="243">
        <f>+'[1]Podklady QZ'!C291</f>
        <v>0.10145551906631242</v>
      </c>
      <c r="D10" s="244">
        <f>+'[1]Podklady QZ'!D291</f>
        <v>2199.0910000000003</v>
      </c>
      <c r="E10" s="243">
        <f>+'[1]Podklady QZ'!E291</f>
        <v>7.0195096307740706E-2</v>
      </c>
      <c r="F10" s="244">
        <f>+'[1]Podklady QZ'!F291</f>
        <v>3160.2370000000001</v>
      </c>
      <c r="G10" s="74">
        <f>+'[1]Podklady QZ'!G291</f>
        <v>0.11016435358627454</v>
      </c>
      <c r="H10" s="244">
        <f>+'[1]Podklady QZ'!H291</f>
        <v>9420.2279999999992</v>
      </c>
      <c r="I10" s="74">
        <f>+'[1]Podklady QZ'!I291</f>
        <v>9.4163442288228205E-2</v>
      </c>
      <c r="J10" s="130"/>
      <c r="K10" s="340"/>
      <c r="L10" s="130"/>
      <c r="M10" s="339"/>
    </row>
    <row r="11" spans="1:15" x14ac:dyDescent="0.2">
      <c r="A11" s="58" t="s">
        <v>42</v>
      </c>
      <c r="B11" s="226">
        <f>+'[1]Podklady QZ'!B292</f>
        <v>0</v>
      </c>
      <c r="C11" s="243">
        <f>+'[1]Podklady QZ'!C292</f>
        <v>0</v>
      </c>
      <c r="D11" s="244">
        <f>+'[1]Podklady QZ'!D292</f>
        <v>0</v>
      </c>
      <c r="E11" s="243">
        <f>+'[1]Podklady QZ'!E292</f>
        <v>0</v>
      </c>
      <c r="F11" s="244">
        <f>+'[1]Podklady QZ'!F292</f>
        <v>0</v>
      </c>
      <c r="G11" s="74">
        <f>+'[1]Podklady QZ'!G292</f>
        <v>0</v>
      </c>
      <c r="H11" s="244">
        <f>+'[1]Podklady QZ'!H292</f>
        <v>0</v>
      </c>
      <c r="I11" s="74">
        <f>+'[1]Podklady QZ'!I292</f>
        <v>0</v>
      </c>
      <c r="J11" s="130"/>
      <c r="K11" s="340"/>
      <c r="L11" s="130"/>
      <c r="M11" s="339"/>
    </row>
    <row r="12" spans="1:15" x14ac:dyDescent="0.2">
      <c r="A12" s="58" t="s">
        <v>70</v>
      </c>
      <c r="B12" s="226">
        <f>+'[1]Podklady QZ'!B293</f>
        <v>438</v>
      </c>
      <c r="C12" s="243">
        <f>+'[1]Podklady QZ'!C293</f>
        <v>0.57822469177851621</v>
      </c>
      <c r="D12" s="244">
        <f>+'[1]Podklady QZ'!D293</f>
        <v>558</v>
      </c>
      <c r="E12" s="243">
        <f>+'[1]Podklady QZ'!E293</f>
        <v>0.56211128191593318</v>
      </c>
      <c r="F12" s="244">
        <f>+'[1]Podklady QZ'!F293</f>
        <v>196</v>
      </c>
      <c r="G12" s="74">
        <f>+'[1]Podklady QZ'!G293</f>
        <v>0.31214962796860662</v>
      </c>
      <c r="H12" s="244">
        <f>+'[1]Podklady QZ'!H293</f>
        <v>1192</v>
      </c>
      <c r="I12" s="74">
        <f>+'[1]Podklady QZ'!I293</f>
        <v>0.50124449083105249</v>
      </c>
      <c r="J12" s="130"/>
      <c r="K12" s="340"/>
      <c r="L12" s="130"/>
      <c r="M12" s="339"/>
    </row>
    <row r="13" spans="1:15" x14ac:dyDescent="0.2">
      <c r="A13" s="58" t="s">
        <v>71</v>
      </c>
      <c r="B13" s="226">
        <f>+'[1]Podklady QZ'!B294</f>
        <v>32</v>
      </c>
      <c r="C13" s="243">
        <f>+'[1]Podklady QZ'!C294</f>
        <v>8.1910563903038386E-2</v>
      </c>
      <c r="D13" s="244">
        <f>+'[1]Podklady QZ'!D294</f>
        <v>13</v>
      </c>
      <c r="E13" s="243">
        <f>+'[1]Podklady QZ'!E294</f>
        <v>1.8509553777372779E-2</v>
      </c>
      <c r="F13" s="244">
        <f>+'[1]Podklady QZ'!F294</f>
        <v>9</v>
      </c>
      <c r="G13" s="74">
        <f>+'[1]Podklady QZ'!G294</f>
        <v>1.1313070367297685E-2</v>
      </c>
      <c r="H13" s="244">
        <f>+'[1]Podklady QZ'!H294</f>
        <v>54</v>
      </c>
      <c r="I13" s="74">
        <f>+'[1]Podklady QZ'!I294</f>
        <v>2.8593365280241458E-2</v>
      </c>
      <c r="J13" s="130"/>
      <c r="K13" s="340"/>
      <c r="L13" s="130"/>
      <c r="M13" s="339"/>
    </row>
    <row r="14" spans="1:15" x14ac:dyDescent="0.2">
      <c r="A14" s="58" t="s">
        <v>72</v>
      </c>
      <c r="B14" s="226">
        <f>+'[1]Podklady QZ'!B295</f>
        <v>25</v>
      </c>
      <c r="C14" s="243">
        <f>+'[1]Podklady QZ'!C295</f>
        <v>5.6791076985983964E-2</v>
      </c>
      <c r="D14" s="244">
        <f>+'[1]Podklady QZ'!D295</f>
        <v>31</v>
      </c>
      <c r="E14" s="243">
        <f>+'[1]Podklady QZ'!E295</f>
        <v>0.40816326530612251</v>
      </c>
      <c r="F14" s="244">
        <f>+'[1]Podklady QZ'!F295</f>
        <v>23</v>
      </c>
      <c r="G14" s="74">
        <f>+'[1]Podklady QZ'!G295</f>
        <v>0.34114506081281526</v>
      </c>
      <c r="H14" s="244">
        <f>+'[1]Podklady QZ'!H295</f>
        <v>79</v>
      </c>
      <c r="I14" s="74">
        <f>+'[1]Podklady QZ'!I295</f>
        <v>0.13537132869529456</v>
      </c>
      <c r="J14" s="130"/>
      <c r="K14" s="340"/>
      <c r="L14" s="130"/>
      <c r="M14" s="339"/>
    </row>
    <row r="15" spans="1:15" x14ac:dyDescent="0.2">
      <c r="A15" s="58" t="s">
        <v>41</v>
      </c>
      <c r="B15" s="226">
        <f>+'[1]Podklady QZ'!B296</f>
        <v>197</v>
      </c>
      <c r="C15" s="243">
        <f>+'[1]Podklady QZ'!C296</f>
        <v>7.7062643478857833E-5</v>
      </c>
      <c r="D15" s="244">
        <f>+'[1]Podklady QZ'!D296</f>
        <v>160</v>
      </c>
      <c r="E15" s="243">
        <f>+'[1]Podklady QZ'!E296</f>
        <v>1.0151696972830076E-4</v>
      </c>
      <c r="F15" s="244">
        <f>+'[1]Podklady QZ'!F296</f>
        <v>148</v>
      </c>
      <c r="G15" s="74">
        <f>+'[1]Podklady QZ'!G296</f>
        <v>1.2465774426672144E-4</v>
      </c>
      <c r="H15" s="244">
        <f>+'[1]Podklady QZ'!H296</f>
        <v>505</v>
      </c>
      <c r="I15" s="74">
        <f>+'[1]Podklady QZ'!I296</f>
        <v>9.4930098369630124E-5</v>
      </c>
      <c r="J15" s="130"/>
      <c r="K15" s="340"/>
      <c r="L15" s="130"/>
      <c r="M15" s="339"/>
    </row>
    <row r="16" spans="1:15" x14ac:dyDescent="0.2">
      <c r="A16" s="58" t="s">
        <v>84</v>
      </c>
      <c r="B16" s="226">
        <f>+'[1]Podklady QZ'!B297</f>
        <v>0</v>
      </c>
      <c r="C16" s="243">
        <f>+'[1]Podklady QZ'!C297</f>
        <v>0</v>
      </c>
      <c r="D16" s="244">
        <f>+'[1]Podklady QZ'!D297</f>
        <v>0</v>
      </c>
      <c r="E16" s="243">
        <f>+'[1]Podklady QZ'!E297</f>
        <v>0</v>
      </c>
      <c r="F16" s="244">
        <f>+'[1]Podklady QZ'!F297</f>
        <v>0</v>
      </c>
      <c r="G16" s="74">
        <f>+'[1]Podklady QZ'!G297</f>
        <v>0</v>
      </c>
      <c r="H16" s="244">
        <f>+'[1]Podklady QZ'!H297</f>
        <v>0</v>
      </c>
      <c r="I16" s="74">
        <f>+'[1]Podklady QZ'!I297</f>
        <v>0</v>
      </c>
      <c r="J16" s="130"/>
      <c r="K16" s="340"/>
      <c r="L16" s="130"/>
      <c r="M16" s="339"/>
    </row>
    <row r="17" spans="1:13" x14ac:dyDescent="0.2">
      <c r="A17" s="58" t="s">
        <v>40</v>
      </c>
      <c r="B17" s="226">
        <f>+'[1]Podklady QZ'!B298</f>
        <v>0</v>
      </c>
      <c r="C17" s="243">
        <f>+'[1]Podklady QZ'!C298</f>
        <v>0</v>
      </c>
      <c r="D17" s="244">
        <f>+'[1]Podklady QZ'!D298</f>
        <v>0</v>
      </c>
      <c r="E17" s="243">
        <f>+'[1]Podklady QZ'!E298</f>
        <v>0</v>
      </c>
      <c r="F17" s="244">
        <f>+'[1]Podklady QZ'!F298</f>
        <v>0</v>
      </c>
      <c r="G17" s="74">
        <f>+'[1]Podklady QZ'!G298</f>
        <v>0</v>
      </c>
      <c r="H17" s="244">
        <f>+'[1]Podklady QZ'!H298</f>
        <v>0</v>
      </c>
      <c r="I17" s="74">
        <f>+'[1]Podklady QZ'!I298</f>
        <v>0</v>
      </c>
      <c r="J17" s="130"/>
      <c r="K17" s="340"/>
      <c r="L17" s="130"/>
      <c r="M17" s="339"/>
    </row>
    <row r="18" spans="1:13" x14ac:dyDescent="0.2">
      <c r="A18" s="58" t="s">
        <v>39</v>
      </c>
      <c r="B18" s="226">
        <f>+'[1]Podklady QZ'!B299</f>
        <v>4327.8900000000003</v>
      </c>
      <c r="C18" s="243">
        <f>+'[1]Podklady QZ'!C299</f>
        <v>0.14638839851926133</v>
      </c>
      <c r="D18" s="244">
        <f>+'[1]Podklady QZ'!D299</f>
        <v>2188.31</v>
      </c>
      <c r="E18" s="243">
        <f>+'[1]Podklady QZ'!E299</f>
        <v>6.1308148480524155E-2</v>
      </c>
      <c r="F18" s="244">
        <f>+'[1]Podklady QZ'!F299</f>
        <v>1835.74</v>
      </c>
      <c r="G18" s="74">
        <f>+'[1]Podklady QZ'!G299</f>
        <v>4.2396497996701157E-2</v>
      </c>
      <c r="H18" s="244">
        <f>+'[1]Podklady QZ'!H299</f>
        <v>8351.94</v>
      </c>
      <c r="I18" s="74">
        <f>+'[1]Podklady QZ'!I299</f>
        <v>7.6935712565228645E-2</v>
      </c>
      <c r="J18" s="130"/>
      <c r="K18" s="340"/>
      <c r="L18" s="130"/>
      <c r="M18" s="339"/>
    </row>
    <row r="19" spans="1:13" x14ac:dyDescent="0.2">
      <c r="A19" s="58" t="s">
        <v>38</v>
      </c>
      <c r="B19" s="226">
        <f>+'[1]Podklady QZ'!B300</f>
        <v>0</v>
      </c>
      <c r="C19" s="243">
        <f>+'[1]Podklady QZ'!C300</f>
        <v>0</v>
      </c>
      <c r="D19" s="244">
        <f>+'[1]Podklady QZ'!D300</f>
        <v>0</v>
      </c>
      <c r="E19" s="243">
        <f>+'[1]Podklady QZ'!E300</f>
        <v>0</v>
      </c>
      <c r="F19" s="244">
        <f>+'[1]Podklady QZ'!F300</f>
        <v>0</v>
      </c>
      <c r="G19" s="74">
        <f>+'[1]Podklady QZ'!G300</f>
        <v>0</v>
      </c>
      <c r="H19" s="244">
        <f>+'[1]Podklady QZ'!H300</f>
        <v>0</v>
      </c>
      <c r="I19" s="74">
        <f>+'[1]Podklady QZ'!I300</f>
        <v>0</v>
      </c>
      <c r="J19" s="130"/>
      <c r="K19" s="340"/>
      <c r="L19" s="130"/>
      <c r="M19" s="339"/>
    </row>
    <row r="20" spans="1:13" x14ac:dyDescent="0.2">
      <c r="A20" s="58" t="s">
        <v>37</v>
      </c>
      <c r="B20" s="226">
        <f>+'[1]Podklady QZ'!B301</f>
        <v>41969</v>
      </c>
      <c r="C20" s="243">
        <f>+'[1]Podklady QZ'!C301</f>
        <v>0.21483090287896453</v>
      </c>
      <c r="D20" s="244">
        <f>+'[1]Podklady QZ'!D301</f>
        <v>116123</v>
      </c>
      <c r="E20" s="243">
        <f>+'[1]Podklady QZ'!E301</f>
        <v>0.49546191853477245</v>
      </c>
      <c r="F20" s="244">
        <f>+'[1]Podklady QZ'!F301</f>
        <v>102046</v>
      </c>
      <c r="G20" s="74">
        <f>+'[1]Podklady QZ'!G301</f>
        <v>0.43788162549111498</v>
      </c>
      <c r="H20" s="244">
        <f>+'[1]Podklady QZ'!H301</f>
        <v>260138</v>
      </c>
      <c r="I20" s="74">
        <f>+'[1]Podklady QZ'!I301</f>
        <v>0.39249748123306044</v>
      </c>
      <c r="J20" s="130"/>
      <c r="K20" s="340"/>
      <c r="L20" s="130"/>
      <c r="M20" s="339"/>
    </row>
    <row r="21" spans="1:13" x14ac:dyDescent="0.2">
      <c r="A21" s="58" t="s">
        <v>36</v>
      </c>
      <c r="B21" s="226">
        <f>+'[1]Podklady QZ'!B302</f>
        <v>0</v>
      </c>
      <c r="C21" s="243">
        <f>+'[1]Podklady QZ'!C302</f>
        <v>0</v>
      </c>
      <c r="D21" s="244">
        <f>+'[1]Podklady QZ'!D302</f>
        <v>0</v>
      </c>
      <c r="E21" s="243">
        <f>+'[1]Podklady QZ'!E302</f>
        <v>0</v>
      </c>
      <c r="F21" s="244">
        <f>+'[1]Podklady QZ'!F302</f>
        <v>0</v>
      </c>
      <c r="G21" s="74">
        <f>+'[1]Podklady QZ'!G302</f>
        <v>0</v>
      </c>
      <c r="H21" s="244">
        <f>+'[1]Podklady QZ'!H302</f>
        <v>0</v>
      </c>
      <c r="I21" s="74">
        <f>+'[1]Podklady QZ'!I302</f>
        <v>0</v>
      </c>
      <c r="J21" s="130"/>
      <c r="K21" s="340"/>
      <c r="L21" s="130"/>
      <c r="M21" s="339"/>
    </row>
    <row r="22" spans="1:13" x14ac:dyDescent="0.2">
      <c r="A22" s="58" t="s">
        <v>3</v>
      </c>
      <c r="B22" s="226">
        <f>+'[1]Podklady QZ'!B303</f>
        <v>0</v>
      </c>
      <c r="C22" s="243">
        <f>+'[1]Podklady QZ'!C303</f>
        <v>0</v>
      </c>
      <c r="D22" s="244">
        <f>+'[1]Podklady QZ'!D303</f>
        <v>0</v>
      </c>
      <c r="E22" s="243">
        <f>+'[1]Podklady QZ'!E303</f>
        <v>0</v>
      </c>
      <c r="F22" s="244">
        <f>+'[1]Podklady QZ'!F303</f>
        <v>0</v>
      </c>
      <c r="G22" s="74">
        <f>+'[1]Podklady QZ'!G303</f>
        <v>0</v>
      </c>
      <c r="H22" s="244">
        <f>+'[1]Podklady QZ'!H303</f>
        <v>0</v>
      </c>
      <c r="I22" s="74">
        <f>+'[1]Podklady QZ'!I303</f>
        <v>0</v>
      </c>
      <c r="J22" s="130"/>
      <c r="K22" s="340"/>
      <c r="L22" s="130"/>
      <c r="M22" s="339"/>
    </row>
    <row r="23" spans="1:13" x14ac:dyDescent="0.2">
      <c r="A23" s="58" t="s">
        <v>35</v>
      </c>
      <c r="B23" s="226">
        <f>+'[1]Podklady QZ'!B304</f>
        <v>19.995999999999999</v>
      </c>
      <c r="C23" s="243">
        <f>+'[1]Podklady QZ'!C304</f>
        <v>6.0617194353955175E-3</v>
      </c>
      <c r="D23" s="244">
        <f>+'[1]Podklady QZ'!D304</f>
        <v>0.57899999999999996</v>
      </c>
      <c r="E23" s="243">
        <f>+'[1]Podklady QZ'!E304</f>
        <v>2.9734072628168491E-4</v>
      </c>
      <c r="F23" s="244">
        <f>+'[1]Podklady QZ'!F304</f>
        <v>8.9329999999999998</v>
      </c>
      <c r="G23" s="74">
        <f>+'[1]Podklady QZ'!G304</f>
        <v>2.2990896037551364E-3</v>
      </c>
      <c r="H23" s="244">
        <f>+'[1]Podklady QZ'!H304</f>
        <v>29.507999999999999</v>
      </c>
      <c r="I23" s="74">
        <f>+'[1]Podklady QZ'!I304</f>
        <v>3.2314706783569654E-3</v>
      </c>
      <c r="J23" s="130"/>
      <c r="K23" s="340"/>
      <c r="L23" s="130"/>
      <c r="M23" s="339"/>
    </row>
    <row r="24" spans="1:13" x14ac:dyDescent="0.2">
      <c r="A24" s="228" t="s">
        <v>34</v>
      </c>
      <c r="B24" s="229">
        <f>+'[1]Podklady QZ'!B305</f>
        <v>197902.75300000006</v>
      </c>
      <c r="C24" s="230">
        <f>+'[1]Podklady QZ'!C305</f>
        <v>0.14569003713637471</v>
      </c>
      <c r="D24" s="231">
        <f>+'[1]Podklady QZ'!D305</f>
        <v>70012.581999999995</v>
      </c>
      <c r="E24" s="230">
        <f>+'[1]Podklady QZ'!E305</f>
        <v>7.3993351378957892E-2</v>
      </c>
      <c r="F24" s="231">
        <f>+'[1]Podklady QZ'!F305</f>
        <v>62368.076000000001</v>
      </c>
      <c r="G24" s="230">
        <f>+'[1]Podklady QZ'!G305</f>
        <v>7.7326096226035992E-2</v>
      </c>
      <c r="H24" s="231">
        <f>+'[1]Podklady QZ'!H305</f>
        <v>330283.41100000008</v>
      </c>
      <c r="I24" s="230">
        <f>+'[1]Podklady QZ'!I305</f>
        <v>0.10616145706894298</v>
      </c>
      <c r="J24" s="130"/>
      <c r="K24" s="340"/>
      <c r="L24" s="130"/>
      <c r="M24" s="176"/>
    </row>
    <row r="25" spans="1:13" ht="13.5" customHeight="1" x14ac:dyDescent="0.2">
      <c r="A25" s="342" t="s">
        <v>212</v>
      </c>
      <c r="B25" s="214">
        <f>+'[1]Podklady QZ'!B306</f>
        <v>222753.49199999997</v>
      </c>
      <c r="C25" s="201">
        <f>+'[1]Podklady QZ'!C306</f>
        <v>5.5349884599871522E-2</v>
      </c>
      <c r="D25" s="64">
        <f>+'[1]Podklady QZ'!D306</f>
        <v>130869.83499999999</v>
      </c>
      <c r="E25" s="201">
        <f>+'[1]Podklady QZ'!E306</f>
        <v>4.7410068365705452E-2</v>
      </c>
      <c r="F25" s="64">
        <f>+'[1]Podklady QZ'!F306</f>
        <v>114482.87199999999</v>
      </c>
      <c r="G25" s="201">
        <f>+'[1]Podklady QZ'!G306</f>
        <v>4.8446783623228525E-2</v>
      </c>
      <c r="H25" s="64">
        <f>+'[1]Podklady QZ'!H306</f>
        <v>468106.19899999991</v>
      </c>
      <c r="I25" s="201">
        <f>+'[1]Podklady QZ'!I306</f>
        <v>5.1170853449494812E-2</v>
      </c>
      <c r="J25" s="130"/>
      <c r="K25" s="130"/>
      <c r="L25" s="130"/>
      <c r="M25" s="130"/>
    </row>
    <row r="26" spans="1:13" ht="12.75" customHeight="1" x14ac:dyDescent="0.2">
      <c r="A26" s="58" t="s">
        <v>29</v>
      </c>
      <c r="B26" s="226">
        <f>+'[1]Podklady QZ'!B307</f>
        <v>19915.332000000002</v>
      </c>
      <c r="C26" s="74">
        <f>+'[1]Podklady QZ'!C307</f>
        <v>1.3421925686890556E-2</v>
      </c>
      <c r="D26" s="34">
        <f>+'[1]Podklady QZ'!D307</f>
        <v>15984.3</v>
      </c>
      <c r="E26" s="74">
        <f>+'[1]Podklady QZ'!E307</f>
        <v>1.2236763367752397E-2</v>
      </c>
      <c r="F26" s="34">
        <f>+'[1]Podklady QZ'!F307</f>
        <v>14384.1</v>
      </c>
      <c r="G26" s="74">
        <f>+'[1]Podklady QZ'!G307</f>
        <v>1.2293750521523528E-2</v>
      </c>
      <c r="H26" s="34">
        <f>+'[1]Podklady QZ'!H307</f>
        <v>50283.731999999996</v>
      </c>
      <c r="I26" s="74">
        <f>+'[1]Podklady QZ'!I307</f>
        <v>1.2697666055835067E-2</v>
      </c>
      <c r="J26" s="130"/>
      <c r="K26" s="130"/>
      <c r="L26" s="130"/>
      <c r="M26" s="130"/>
    </row>
    <row r="27" spans="1:13" ht="12.75" customHeight="1" x14ac:dyDescent="0.2">
      <c r="A27" s="58" t="s">
        <v>0</v>
      </c>
      <c r="B27" s="226">
        <f>+'[1]Podklady QZ'!B308</f>
        <v>1987.81</v>
      </c>
      <c r="C27" s="243">
        <f>+'[1]Podklady QZ'!C308</f>
        <v>2.1114570516309304E-2</v>
      </c>
      <c r="D27" s="244">
        <f>+'[1]Podklady QZ'!D308</f>
        <v>389.07</v>
      </c>
      <c r="E27" s="243">
        <f>+'[1]Podklady QZ'!E308</f>
        <v>5.2009507712838746E-3</v>
      </c>
      <c r="F27" s="244">
        <f>+'[1]Podklady QZ'!F308</f>
        <v>251.93</v>
      </c>
      <c r="G27" s="74">
        <f>+'[1]Podklady QZ'!G308</f>
        <v>3.5332252268045756E-3</v>
      </c>
      <c r="H27" s="244">
        <f>+'[1]Podklady QZ'!H308</f>
        <v>2628.81</v>
      </c>
      <c r="I27" s="74">
        <f>+'[1]Podklady QZ'!I308</f>
        <v>1.0941767835907569E-2</v>
      </c>
      <c r="J27" s="130"/>
      <c r="K27" s="130"/>
      <c r="L27" s="130"/>
      <c r="M27" s="130"/>
    </row>
    <row r="28" spans="1:13" ht="12.75" customHeight="1" x14ac:dyDescent="0.2">
      <c r="A28" s="58" t="s">
        <v>1</v>
      </c>
      <c r="B28" s="226">
        <f>+'[1]Podklady QZ'!B309</f>
        <v>0</v>
      </c>
      <c r="C28" s="243">
        <f>+'[1]Podklady QZ'!C309</f>
        <v>0</v>
      </c>
      <c r="D28" s="244">
        <f>+'[1]Podklady QZ'!D309</f>
        <v>0</v>
      </c>
      <c r="E28" s="243">
        <f>+'[1]Podklady QZ'!E309</f>
        <v>0</v>
      </c>
      <c r="F28" s="244">
        <f>+'[1]Podklady QZ'!F309</f>
        <v>0</v>
      </c>
      <c r="G28" s="74">
        <f>+'[1]Podklady QZ'!G309</f>
        <v>0</v>
      </c>
      <c r="H28" s="244">
        <f>+'[1]Podklady QZ'!H309</f>
        <v>0</v>
      </c>
      <c r="I28" s="74">
        <f>+'[1]Podklady QZ'!I309</f>
        <v>0</v>
      </c>
      <c r="J28" s="130"/>
      <c r="K28" s="130"/>
      <c r="L28" s="130"/>
      <c r="M28" s="130"/>
    </row>
    <row r="29" spans="1:13" ht="12.75" customHeight="1" x14ac:dyDescent="0.2">
      <c r="A29" s="58" t="s">
        <v>2</v>
      </c>
      <c r="B29" s="226">
        <f>+'[1]Podklady QZ'!B310</f>
        <v>0</v>
      </c>
      <c r="C29" s="243">
        <f>+'[1]Podklady QZ'!C310</f>
        <v>0</v>
      </c>
      <c r="D29" s="244">
        <f>+'[1]Podklady QZ'!D310</f>
        <v>0</v>
      </c>
      <c r="E29" s="243">
        <f>+'[1]Podklady QZ'!E310</f>
        <v>0</v>
      </c>
      <c r="F29" s="244">
        <f>+'[1]Podklady QZ'!F310</f>
        <v>0</v>
      </c>
      <c r="G29" s="74">
        <f>+'[1]Podklady QZ'!G310</f>
        <v>0</v>
      </c>
      <c r="H29" s="244">
        <f>+'[1]Podklady QZ'!H310</f>
        <v>0</v>
      </c>
      <c r="I29" s="74">
        <f>+'[1]Podklady QZ'!I310</f>
        <v>0</v>
      </c>
      <c r="J29" s="130"/>
      <c r="K29" s="130"/>
      <c r="L29" s="130"/>
    </row>
    <row r="30" spans="1:13" x14ac:dyDescent="0.2">
      <c r="A30" s="58" t="s">
        <v>6</v>
      </c>
      <c r="B30" s="226">
        <f>+'[1]Podklady QZ'!B311</f>
        <v>1329</v>
      </c>
      <c r="C30" s="243">
        <f>+'[1]Podklady QZ'!C311</f>
        <v>8.809009343051391E-2</v>
      </c>
      <c r="D30" s="244">
        <f>+'[1]Podklady QZ'!D311</f>
        <v>736</v>
      </c>
      <c r="E30" s="243">
        <f>+'[1]Podklady QZ'!E311</f>
        <v>6.6562740764261469E-2</v>
      </c>
      <c r="F30" s="244">
        <f>+'[1]Podklady QZ'!F311</f>
        <v>606</v>
      </c>
      <c r="G30" s="74">
        <f>+'[1]Podklady QZ'!G311</f>
        <v>7.0577827428127668E-2</v>
      </c>
      <c r="H30" s="244">
        <f>+'[1]Podklady QZ'!H311</f>
        <v>2671</v>
      </c>
      <c r="I30" s="74">
        <f>+'[1]Podklady QZ'!I311</f>
        <v>7.6906841944778523E-2</v>
      </c>
      <c r="J30" s="130"/>
      <c r="K30" s="130"/>
      <c r="L30" s="130"/>
    </row>
    <row r="31" spans="1:13" x14ac:dyDescent="0.2">
      <c r="A31" s="58" t="s">
        <v>28</v>
      </c>
      <c r="B31" s="226">
        <f>+'[1]Podklady QZ'!B312</f>
        <v>133191.04299999998</v>
      </c>
      <c r="C31" s="243">
        <f>+'[1]Podklady QZ'!C312</f>
        <v>8.9415466276509065E-2</v>
      </c>
      <c r="D31" s="244">
        <f>+'[1]Podklady QZ'!D312</f>
        <v>83145.398000000001</v>
      </c>
      <c r="E31" s="243">
        <f>+'[1]Podklady QZ'!E312</f>
        <v>9.8232124637750301E-2</v>
      </c>
      <c r="F31" s="244">
        <f>+'[1]Podklady QZ'!F312</f>
        <v>73383.075999999986</v>
      </c>
      <c r="G31" s="74">
        <f>+'[1]Podklady QZ'!G312</f>
        <v>0.10623828252842311</v>
      </c>
      <c r="H31" s="244">
        <f>+'[1]Podklady QZ'!H312</f>
        <v>289719.51699999999</v>
      </c>
      <c r="I31" s="74">
        <f>+'[1]Podklady QZ'!I312</f>
        <v>9.5720209324693842E-2</v>
      </c>
      <c r="J31" s="130"/>
      <c r="K31" s="130"/>
      <c r="L31" s="130"/>
    </row>
    <row r="32" spans="1:13" x14ac:dyDescent="0.2">
      <c r="A32" s="58" t="s">
        <v>5</v>
      </c>
      <c r="B32" s="226">
        <f>+'[1]Podklady QZ'!B313</f>
        <v>33654.092999999993</v>
      </c>
      <c r="C32" s="243">
        <f>+'[1]Podklady QZ'!C313</f>
        <v>4.1699616302141286E-2</v>
      </c>
      <c r="D32" s="244">
        <f>+'[1]Podklady QZ'!D313</f>
        <v>17807.200999999997</v>
      </c>
      <c r="E32" s="243">
        <f>+'[1]Podklady QZ'!E313</f>
        <v>3.996338069759256E-2</v>
      </c>
      <c r="F32" s="244">
        <f>+'[1]Podklady QZ'!F313</f>
        <v>14512.184999999999</v>
      </c>
      <c r="G32" s="74">
        <f>+'[1]Podklady QZ'!G313</f>
        <v>3.9895686096957851E-2</v>
      </c>
      <c r="H32" s="244">
        <f>+'[1]Podklady QZ'!H313</f>
        <v>65973.478999999992</v>
      </c>
      <c r="I32" s="74">
        <f>+'[1]Podklady QZ'!I313</f>
        <v>4.0815039430987007E-2</v>
      </c>
      <c r="J32" s="130"/>
      <c r="K32" s="130"/>
      <c r="L32" s="130"/>
    </row>
    <row r="33" spans="1:12" ht="12.75" thickBot="1" x14ac:dyDescent="0.25">
      <c r="A33" s="59" t="s">
        <v>3</v>
      </c>
      <c r="B33" s="227">
        <f>+'[1]Podklady QZ'!B314</f>
        <v>32676.214</v>
      </c>
      <c r="C33" s="75">
        <f>+'[1]Podklady QZ'!C314</f>
        <v>0.37506988466010838</v>
      </c>
      <c r="D33" s="44">
        <f>+'[1]Podklady QZ'!D314</f>
        <v>12807.866</v>
      </c>
      <c r="E33" s="75">
        <f>+'[1]Podklady QZ'!E314</f>
        <v>0.26800257275117695</v>
      </c>
      <c r="F33" s="44">
        <f>+'[1]Podklady QZ'!F314</f>
        <v>11345.581</v>
      </c>
      <c r="G33" s="75">
        <f>+'[1]Podklady QZ'!G314</f>
        <v>0.26773898840859284</v>
      </c>
      <c r="H33" s="44">
        <f>+'[1]Podklady QZ'!H314</f>
        <v>56829.661</v>
      </c>
      <c r="I33" s="75">
        <f>+'[1]Podklady QZ'!I314</f>
        <v>0.32055366666424312</v>
      </c>
      <c r="J33" s="130"/>
      <c r="K33" s="130"/>
      <c r="L33" s="130"/>
    </row>
    <row r="34" spans="1:12" ht="15" customHeight="1" x14ac:dyDescent="0.2">
      <c r="A34" s="436" t="s">
        <v>268</v>
      </c>
      <c r="B34" s="436"/>
      <c r="C34" s="436"/>
      <c r="D34" s="436"/>
      <c r="E34" s="344"/>
      <c r="F34" s="14"/>
      <c r="H34" s="13"/>
      <c r="I34" s="4" t="s">
        <v>87</v>
      </c>
    </row>
    <row r="35" spans="1:12" x14ac:dyDescent="0.2">
      <c r="A35" s="437"/>
      <c r="B35" s="437"/>
      <c r="C35" s="437"/>
      <c r="D35" s="437"/>
    </row>
    <row r="36" spans="1:12" x14ac:dyDescent="0.2">
      <c r="B36" s="130"/>
      <c r="D36" s="130"/>
      <c r="F36" s="130"/>
      <c r="G36" s="187" t="s">
        <v>192</v>
      </c>
      <c r="H36" s="232">
        <f>+'[1]Podklady QZ'!L283</f>
        <v>3.3152515875642559E-2</v>
      </c>
    </row>
    <row r="37" spans="1:12" x14ac:dyDescent="0.2">
      <c r="B37" s="130"/>
      <c r="C37" s="130"/>
      <c r="D37" s="130"/>
      <c r="E37" s="130"/>
      <c r="F37" s="130"/>
      <c r="G37" s="187" t="s">
        <v>190</v>
      </c>
      <c r="H37" s="232">
        <f>+'[1]Podklady QZ'!L284</f>
        <v>3.6996215464513239E-2</v>
      </c>
    </row>
    <row r="38" spans="1:12" x14ac:dyDescent="0.2">
      <c r="B38" s="130"/>
      <c r="C38" s="130"/>
      <c r="D38" s="130"/>
      <c r="E38" s="130"/>
      <c r="F38" s="130"/>
      <c r="G38" s="187" t="s">
        <v>191</v>
      </c>
      <c r="H38" s="232">
        <f>+'[1]Podklady QZ'!L285</f>
        <v>5.5617105018849755E-2</v>
      </c>
    </row>
    <row r="39" spans="1:12" x14ac:dyDescent="0.2">
      <c r="B39" s="240"/>
      <c r="C39" s="157"/>
      <c r="D39" s="240"/>
      <c r="E39" s="157"/>
      <c r="F39" s="240"/>
    </row>
    <row r="40" spans="1:12" x14ac:dyDescent="0.2">
      <c r="B40" s="130"/>
      <c r="D40" s="130"/>
      <c r="F40" s="130"/>
    </row>
  </sheetData>
  <mergeCells count="5">
    <mergeCell ref="B4:C4"/>
    <mergeCell ref="D4:E4"/>
    <mergeCell ref="F4:G4"/>
    <mergeCell ref="H4:I4"/>
    <mergeCell ref="A34:D35"/>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{8715F553-2FF1-49FD-8E78-774B4FD795C4}</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{D9CBD187-B553-4B76-913F-7ABEFFCAB45D}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715F553-2FF1-49FD-8E78-774B4FD795C4}">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D9CBD187-B553-4B76-913F-7ABEFFCAB45D}">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240</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QZ'!B322</f>
        <v>3156.9580000000005</v>
      </c>
      <c r="C6" s="202">
        <f>+'[1]Podklady QZ'!C322</f>
        <v>5.2679640108669018E-2</v>
      </c>
      <c r="D6" s="203">
        <f>+'[1]Podklady QZ'!D322</f>
        <v>3151.6600000000008</v>
      </c>
      <c r="E6" s="202">
        <f>+'[1]Podklady QZ'!E322</f>
        <v>5.2605148351297072E-2</v>
      </c>
      <c r="F6" s="203">
        <f>+'[1]Podklady QZ'!F322</f>
        <v>3149.6410000000005</v>
      </c>
      <c r="G6" s="202">
        <f>+'[1]Podklady QZ'!G322</f>
        <v>5.2761889659834485E-2</v>
      </c>
      <c r="H6" s="203">
        <f>+'[1]Podklady QZ'!H322</f>
        <v>3149.6410000000005</v>
      </c>
      <c r="I6" s="202">
        <f>+'[1]Podklady QZ'!I322</f>
        <v>5.2761889659834485E-2</v>
      </c>
      <c r="J6" s="337"/>
      <c r="K6" s="338"/>
      <c r="L6" s="337"/>
      <c r="M6" s="338"/>
      <c r="N6" s="2"/>
    </row>
    <row r="7" spans="1:15" x14ac:dyDescent="0.2">
      <c r="A7" s="342" t="s">
        <v>106</v>
      </c>
      <c r="B7" s="225">
        <f>+'[1]Podklady QZ'!B323</f>
        <v>1307941.331</v>
      </c>
      <c r="C7" s="202">
        <f>+'[1]Podklady QZ'!C323</f>
        <v>0.11842013372526893</v>
      </c>
      <c r="D7" s="203">
        <f>+'[1]Podklady QZ'!D323</f>
        <v>1240748.844</v>
      </c>
      <c r="E7" s="202">
        <f>+'[1]Podklady QZ'!E323</f>
        <v>0.13692362513251483</v>
      </c>
      <c r="F7" s="203">
        <f>+'[1]Podklady QZ'!F323</f>
        <v>1127688.26</v>
      </c>
      <c r="G7" s="202">
        <f>+'[1]Podklady QZ'!G323</f>
        <v>0.13623863522761889</v>
      </c>
      <c r="H7" s="203">
        <f>+'[1]Podklady QZ'!H323</f>
        <v>3676378.4349999996</v>
      </c>
      <c r="I7" s="202">
        <f>+'[1]Podklady QZ'!I323</f>
        <v>0.12952365620053788</v>
      </c>
      <c r="J7" s="337"/>
      <c r="K7" s="337"/>
      <c r="L7" s="337"/>
      <c r="M7" s="338"/>
      <c r="N7" s="2"/>
    </row>
    <row r="8" spans="1:15" x14ac:dyDescent="0.2">
      <c r="A8" s="342" t="s">
        <v>194</v>
      </c>
      <c r="B8" s="214">
        <f>+'[1]Podklady QZ'!B324</f>
        <v>254347.29100000003</v>
      </c>
      <c r="C8" s="201">
        <f>+'[1]Podklady QZ'!C324</f>
        <v>4.6921097584049866E-2</v>
      </c>
      <c r="D8" s="64">
        <f>+'[1]Podklady QZ'!D324</f>
        <v>183256.88300000003</v>
      </c>
      <c r="E8" s="201">
        <f>+'[1]Podklady QZ'!E324</f>
        <v>4.9553227749018283E-2</v>
      </c>
      <c r="F8" s="64">
        <f>+'[1]Podklady QZ'!F324</f>
        <v>110144.46100000001</v>
      </c>
      <c r="G8" s="201">
        <f>+'[1]Podklady QZ'!G324</f>
        <v>3.5403241564752892E-2</v>
      </c>
      <c r="H8" s="64">
        <f>+'[1]Podklady QZ'!H324</f>
        <v>547748.63500000001</v>
      </c>
      <c r="I8" s="201">
        <f>+'[1]Podklady QZ'!I324</f>
        <v>4.4787047997134941E-2</v>
      </c>
      <c r="J8" s="130"/>
      <c r="K8" s="130"/>
      <c r="L8" s="130"/>
      <c r="M8" s="339"/>
      <c r="N8" s="176"/>
      <c r="O8" s="176"/>
    </row>
    <row r="9" spans="1:15" x14ac:dyDescent="0.2">
      <c r="A9" s="58" t="s">
        <v>44</v>
      </c>
      <c r="B9" s="226">
        <f>+'[1]Podklady QZ'!B325</f>
        <v>19642.844000000001</v>
      </c>
      <c r="C9" s="74">
        <f>+'[1]Podklady QZ'!C325</f>
        <v>4.6879257886027058E-2</v>
      </c>
      <c r="D9" s="34">
        <f>+'[1]Podklady QZ'!D325</f>
        <v>19642.36</v>
      </c>
      <c r="E9" s="74">
        <f>+'[1]Podklady QZ'!E325</f>
        <v>6.0114000032036562E-2</v>
      </c>
      <c r="F9" s="34">
        <f>+'[1]Podklady QZ'!F325</f>
        <v>12789.782000000001</v>
      </c>
      <c r="G9" s="74">
        <f>+'[1]Podklady QZ'!G325</f>
        <v>4.5071578992898889E-2</v>
      </c>
      <c r="H9" s="34">
        <f>+'[1]Podklady QZ'!H325</f>
        <v>52074.985999999997</v>
      </c>
      <c r="I9" s="74">
        <f>+'[1]Podklady QZ'!I325</f>
        <v>5.0581460980120292E-2</v>
      </c>
      <c r="J9" s="130"/>
      <c r="K9" s="340"/>
      <c r="L9" s="130"/>
      <c r="M9" s="339"/>
    </row>
    <row r="10" spans="1:15" x14ac:dyDescent="0.2">
      <c r="A10" s="58" t="s">
        <v>43</v>
      </c>
      <c r="B10" s="226">
        <f>+'[1]Podklady QZ'!B326</f>
        <v>654</v>
      </c>
      <c r="C10" s="243">
        <f>+'[1]Podklady QZ'!C326</f>
        <v>1.6339212851675323E-2</v>
      </c>
      <c r="D10" s="244">
        <f>+'[1]Podklady QZ'!D326</f>
        <v>440</v>
      </c>
      <c r="E10" s="243">
        <f>+'[1]Podklady QZ'!E326</f>
        <v>1.4044822326773157E-2</v>
      </c>
      <c r="F10" s="244">
        <f>+'[1]Podklady QZ'!F326</f>
        <v>512</v>
      </c>
      <c r="G10" s="74">
        <f>+'[1]Podklady QZ'!G326</f>
        <v>1.7848075646279871E-2</v>
      </c>
      <c r="H10" s="244">
        <f>+'[1]Podklady QZ'!H326</f>
        <v>1606</v>
      </c>
      <c r="I10" s="74">
        <f>+'[1]Podklady QZ'!I326</f>
        <v>1.6053378783920571E-2</v>
      </c>
      <c r="J10" s="130"/>
      <c r="K10" s="340"/>
      <c r="L10" s="130"/>
      <c r="M10" s="339"/>
    </row>
    <row r="11" spans="1:15" x14ac:dyDescent="0.2">
      <c r="A11" s="58" t="s">
        <v>42</v>
      </c>
      <c r="B11" s="226">
        <f>+'[1]Podklady QZ'!B327</f>
        <v>0</v>
      </c>
      <c r="C11" s="243">
        <f>+'[1]Podklady QZ'!C327</f>
        <v>0</v>
      </c>
      <c r="D11" s="244">
        <f>+'[1]Podklady QZ'!D327</f>
        <v>0</v>
      </c>
      <c r="E11" s="243">
        <f>+'[1]Podklady QZ'!E327</f>
        <v>0</v>
      </c>
      <c r="F11" s="244">
        <f>+'[1]Podklady QZ'!F327</f>
        <v>0</v>
      </c>
      <c r="G11" s="74">
        <f>+'[1]Podklady QZ'!G327</f>
        <v>0</v>
      </c>
      <c r="H11" s="244">
        <f>+'[1]Podklady QZ'!H327</f>
        <v>0</v>
      </c>
      <c r="I11" s="74">
        <f>+'[1]Podklady QZ'!I327</f>
        <v>0</v>
      </c>
      <c r="J11" s="130"/>
      <c r="K11" s="340"/>
      <c r="L11" s="130"/>
      <c r="M11" s="339"/>
    </row>
    <row r="12" spans="1:15" x14ac:dyDescent="0.2">
      <c r="A12" s="58" t="s">
        <v>70</v>
      </c>
      <c r="B12" s="226">
        <f>+'[1]Podklady QZ'!B328</f>
        <v>0</v>
      </c>
      <c r="C12" s="243">
        <f>+'[1]Podklady QZ'!C328</f>
        <v>0</v>
      </c>
      <c r="D12" s="244">
        <f>+'[1]Podklady QZ'!D328</f>
        <v>0</v>
      </c>
      <c r="E12" s="243">
        <f>+'[1]Podklady QZ'!E328</f>
        <v>0</v>
      </c>
      <c r="F12" s="244">
        <f>+'[1]Podklady QZ'!F328</f>
        <v>5.01</v>
      </c>
      <c r="G12" s="74">
        <f>+'[1]Podklady QZ'!G328</f>
        <v>7.9789267149118336E-3</v>
      </c>
      <c r="H12" s="244">
        <f>+'[1]Podklady QZ'!H328</f>
        <v>5.01</v>
      </c>
      <c r="I12" s="74">
        <f>+'[1]Podklady QZ'!I328</f>
        <v>2.1067406871338695E-3</v>
      </c>
      <c r="J12" s="130"/>
      <c r="K12" s="340"/>
      <c r="L12" s="130"/>
      <c r="M12" s="339"/>
    </row>
    <row r="13" spans="1:15" x14ac:dyDescent="0.2">
      <c r="A13" s="58" t="s">
        <v>71</v>
      </c>
      <c r="B13" s="226">
        <f>+'[1]Podklady QZ'!B329</f>
        <v>6</v>
      </c>
      <c r="C13" s="243">
        <f>+'[1]Podklady QZ'!C329</f>
        <v>1.5358230731819696E-2</v>
      </c>
      <c r="D13" s="244">
        <f>+'[1]Podklady QZ'!D329</f>
        <v>438.79</v>
      </c>
      <c r="E13" s="243">
        <f>+'[1]Podklady QZ'!E329</f>
        <v>0.62475439245949249</v>
      </c>
      <c r="F13" s="244">
        <f>+'[1]Podklady QZ'!F329</f>
        <v>364.36</v>
      </c>
      <c r="G13" s="74">
        <f>+'[1]Podklady QZ'!G329</f>
        <v>0.45800336878095388</v>
      </c>
      <c r="H13" s="244">
        <f>+'[1]Podklady QZ'!H329</f>
        <v>809.15000000000009</v>
      </c>
      <c r="I13" s="74">
        <f>+'[1]Podklady QZ'!I329</f>
        <v>0.42845039845384031</v>
      </c>
      <c r="J13" s="130"/>
      <c r="K13" s="340"/>
      <c r="L13" s="130"/>
      <c r="M13" s="339"/>
    </row>
    <row r="14" spans="1:15" x14ac:dyDescent="0.2">
      <c r="A14" s="58" t="s">
        <v>72</v>
      </c>
      <c r="B14" s="226">
        <f>+'[1]Podklady QZ'!B330</f>
        <v>379.96</v>
      </c>
      <c r="C14" s="243">
        <f>+'[1]Podklady QZ'!C330</f>
        <v>0.86313350446377868</v>
      </c>
      <c r="D14" s="244">
        <f>+'[1]Podklady QZ'!D330</f>
        <v>5.54</v>
      </c>
      <c r="E14" s="243">
        <f>+'[1]Podklady QZ'!E330</f>
        <v>7.2942725477287695E-2</v>
      </c>
      <c r="F14" s="244">
        <f>+'[1]Podklady QZ'!F330</f>
        <v>11.71</v>
      </c>
      <c r="G14" s="74">
        <f>+'[1]Podklady QZ'!G330</f>
        <v>0.17368733313556811</v>
      </c>
      <c r="H14" s="244">
        <f>+'[1]Podklady QZ'!H330</f>
        <v>397.21</v>
      </c>
      <c r="I14" s="74">
        <f>+'[1]Podklady QZ'!I330</f>
        <v>0.68064361355769565</v>
      </c>
      <c r="J14" s="130"/>
      <c r="K14" s="340"/>
      <c r="L14" s="130"/>
      <c r="M14" s="339"/>
    </row>
    <row r="15" spans="1:15" x14ac:dyDescent="0.2">
      <c r="A15" s="58" t="s">
        <v>41</v>
      </c>
      <c r="B15" s="226">
        <f>+'[1]Podklady QZ'!B331</f>
        <v>181961.33000000002</v>
      </c>
      <c r="C15" s="243">
        <f>+'[1]Podklady QZ'!C331</f>
        <v>7.1179802541770545E-2</v>
      </c>
      <c r="D15" s="244">
        <f>+'[1]Podklady QZ'!D331</f>
        <v>110858.64</v>
      </c>
      <c r="E15" s="243">
        <f>+'[1]Podklady QZ'!E331</f>
        <v>7.0337707506253691E-2</v>
      </c>
      <c r="F15" s="244">
        <f>+'[1]Podklady QZ'!F331</f>
        <v>79537.790000000008</v>
      </c>
      <c r="G15" s="74">
        <f>+'[1]Podklady QZ'!G331</f>
        <v>6.6993253279460777E-2</v>
      </c>
      <c r="H15" s="244">
        <f>+'[1]Podklady QZ'!H331</f>
        <v>372357.76</v>
      </c>
      <c r="I15" s="74">
        <f>+'[1]Podklady QZ'!I331</f>
        <v>6.9995957991079452E-2</v>
      </c>
      <c r="J15" s="130"/>
      <c r="K15" s="340"/>
      <c r="L15" s="130"/>
      <c r="M15" s="339"/>
    </row>
    <row r="16" spans="1:15" x14ac:dyDescent="0.2">
      <c r="A16" s="58" t="s">
        <v>84</v>
      </c>
      <c r="B16" s="226">
        <f>+'[1]Podklady QZ'!B332</f>
        <v>0</v>
      </c>
      <c r="C16" s="243">
        <f>+'[1]Podklady QZ'!C332</f>
        <v>0</v>
      </c>
      <c r="D16" s="244">
        <f>+'[1]Podklady QZ'!D332</f>
        <v>0</v>
      </c>
      <c r="E16" s="243">
        <f>+'[1]Podklady QZ'!E332</f>
        <v>0</v>
      </c>
      <c r="F16" s="244">
        <f>+'[1]Podklady QZ'!F332</f>
        <v>0</v>
      </c>
      <c r="G16" s="74">
        <f>+'[1]Podklady QZ'!G332</f>
        <v>0</v>
      </c>
      <c r="H16" s="244">
        <f>+'[1]Podklady QZ'!H332</f>
        <v>0</v>
      </c>
      <c r="I16" s="74">
        <f>+'[1]Podklady QZ'!I332</f>
        <v>0</v>
      </c>
      <c r="J16" s="130"/>
      <c r="K16" s="340"/>
      <c r="L16" s="130"/>
      <c r="M16" s="339"/>
    </row>
    <row r="17" spans="1:13" x14ac:dyDescent="0.2">
      <c r="A17" s="58" t="s">
        <v>40</v>
      </c>
      <c r="B17" s="226">
        <f>+'[1]Podklady QZ'!B333</f>
        <v>0</v>
      </c>
      <c r="C17" s="243">
        <f>+'[1]Podklady QZ'!C333</f>
        <v>0</v>
      </c>
      <c r="D17" s="244">
        <f>+'[1]Podklady QZ'!D333</f>
        <v>0</v>
      </c>
      <c r="E17" s="243">
        <f>+'[1]Podklady QZ'!E333</f>
        <v>0</v>
      </c>
      <c r="F17" s="244">
        <f>+'[1]Podklady QZ'!F333</f>
        <v>0</v>
      </c>
      <c r="G17" s="74">
        <f>+'[1]Podklady QZ'!G333</f>
        <v>0</v>
      </c>
      <c r="H17" s="244">
        <f>+'[1]Podklady QZ'!H333</f>
        <v>0</v>
      </c>
      <c r="I17" s="74">
        <f>+'[1]Podklady QZ'!I333</f>
        <v>0</v>
      </c>
      <c r="J17" s="130"/>
      <c r="K17" s="340"/>
      <c r="L17" s="130"/>
      <c r="M17" s="339"/>
    </row>
    <row r="18" spans="1:13" x14ac:dyDescent="0.2">
      <c r="A18" s="58" t="s">
        <v>39</v>
      </c>
      <c r="B18" s="226">
        <f>+'[1]Podklady QZ'!B334</f>
        <v>0</v>
      </c>
      <c r="C18" s="243">
        <f>+'[1]Podklady QZ'!C334</f>
        <v>0</v>
      </c>
      <c r="D18" s="244">
        <f>+'[1]Podklady QZ'!D334</f>
        <v>31.94</v>
      </c>
      <c r="E18" s="243">
        <f>+'[1]Podklady QZ'!E334</f>
        <v>8.9483768865834432E-4</v>
      </c>
      <c r="F18" s="244">
        <f>+'[1]Podklady QZ'!F334</f>
        <v>31.88</v>
      </c>
      <c r="G18" s="74">
        <f>+'[1]Podklady QZ'!G334</f>
        <v>7.3627003613520032E-4</v>
      </c>
      <c r="H18" s="244">
        <f>+'[1]Podklady QZ'!H334</f>
        <v>63.82</v>
      </c>
      <c r="I18" s="74">
        <f>+'[1]Podklady QZ'!I334</f>
        <v>5.8789181626219672E-4</v>
      </c>
      <c r="J18" s="130"/>
      <c r="K18" s="340"/>
      <c r="L18" s="130"/>
      <c r="M18" s="339"/>
    </row>
    <row r="19" spans="1:13" x14ac:dyDescent="0.2">
      <c r="A19" s="58" t="s">
        <v>38</v>
      </c>
      <c r="B19" s="226">
        <f>+'[1]Podklady QZ'!B335</f>
        <v>0</v>
      </c>
      <c r="C19" s="243">
        <f>+'[1]Podklady QZ'!C335</f>
        <v>0</v>
      </c>
      <c r="D19" s="244">
        <f>+'[1]Podklady QZ'!D335</f>
        <v>0</v>
      </c>
      <c r="E19" s="243">
        <f>+'[1]Podklady QZ'!E335</f>
        <v>0</v>
      </c>
      <c r="F19" s="244">
        <f>+'[1]Podklady QZ'!F335</f>
        <v>0</v>
      </c>
      <c r="G19" s="74">
        <f>+'[1]Podklady QZ'!G335</f>
        <v>0</v>
      </c>
      <c r="H19" s="244">
        <f>+'[1]Podklady QZ'!H335</f>
        <v>0</v>
      </c>
      <c r="I19" s="74">
        <f>+'[1]Podklady QZ'!I335</f>
        <v>0</v>
      </c>
      <c r="J19" s="130"/>
      <c r="K19" s="340"/>
      <c r="L19" s="130"/>
      <c r="M19" s="339"/>
    </row>
    <row r="20" spans="1:13" x14ac:dyDescent="0.2">
      <c r="A20" s="58" t="s">
        <v>37</v>
      </c>
      <c r="B20" s="226">
        <f>+'[1]Podklady QZ'!B336</f>
        <v>0</v>
      </c>
      <c r="C20" s="243">
        <f>+'[1]Podklady QZ'!C336</f>
        <v>0</v>
      </c>
      <c r="D20" s="244">
        <f>+'[1]Podklady QZ'!D336</f>
        <v>0</v>
      </c>
      <c r="E20" s="243">
        <f>+'[1]Podklady QZ'!E336</f>
        <v>0</v>
      </c>
      <c r="F20" s="244">
        <f>+'[1]Podklady QZ'!F336</f>
        <v>0</v>
      </c>
      <c r="G20" s="74">
        <f>+'[1]Podklady QZ'!G336</f>
        <v>0</v>
      </c>
      <c r="H20" s="244">
        <f>+'[1]Podklady QZ'!H336</f>
        <v>0</v>
      </c>
      <c r="I20" s="74">
        <f>+'[1]Podklady QZ'!I336</f>
        <v>0</v>
      </c>
      <c r="J20" s="130"/>
      <c r="K20" s="340"/>
      <c r="L20" s="130"/>
      <c r="M20" s="339"/>
    </row>
    <row r="21" spans="1:13" x14ac:dyDescent="0.2">
      <c r="A21" s="58" t="s">
        <v>36</v>
      </c>
      <c r="B21" s="226">
        <f>+'[1]Podklady QZ'!B337</f>
        <v>9390.130000000001</v>
      </c>
      <c r="C21" s="243">
        <f>+'[1]Podklady QZ'!C337</f>
        <v>3.7195847742794698E-2</v>
      </c>
      <c r="D21" s="244">
        <f>+'[1]Podklady QZ'!D337</f>
        <v>28147.760000000002</v>
      </c>
      <c r="E21" s="243">
        <f>+'[1]Podklady QZ'!E337</f>
        <v>0.10210870604831249</v>
      </c>
      <c r="F21" s="244">
        <f>+'[1]Podklady QZ'!F337</f>
        <v>2647.6000000000004</v>
      </c>
      <c r="G21" s="74">
        <f>+'[1]Podklady QZ'!G337</f>
        <v>1.0240466347650381E-2</v>
      </c>
      <c r="H21" s="244">
        <f>+'[1]Podklady QZ'!H337</f>
        <v>40185.49</v>
      </c>
      <c r="I21" s="74">
        <f>+'[1]Podklady QZ'!I337</f>
        <v>5.1083774864141056E-2</v>
      </c>
      <c r="J21" s="130"/>
      <c r="K21" s="340"/>
      <c r="L21" s="130"/>
      <c r="M21" s="339"/>
    </row>
    <row r="22" spans="1:13" x14ac:dyDescent="0.2">
      <c r="A22" s="58" t="s">
        <v>3</v>
      </c>
      <c r="B22" s="226">
        <f>+'[1]Podklady QZ'!B338</f>
        <v>0</v>
      </c>
      <c r="C22" s="243">
        <f>+'[1]Podklady QZ'!C338</f>
        <v>0</v>
      </c>
      <c r="D22" s="244">
        <f>+'[1]Podklady QZ'!D338</f>
        <v>0</v>
      </c>
      <c r="E22" s="243">
        <f>+'[1]Podklady QZ'!E338</f>
        <v>0</v>
      </c>
      <c r="F22" s="244">
        <f>+'[1]Podklady QZ'!F338</f>
        <v>0</v>
      </c>
      <c r="G22" s="74">
        <f>+'[1]Podklady QZ'!G338</f>
        <v>0</v>
      </c>
      <c r="H22" s="244">
        <f>+'[1]Podklady QZ'!H338</f>
        <v>0</v>
      </c>
      <c r="I22" s="74">
        <f>+'[1]Podklady QZ'!I338</f>
        <v>0</v>
      </c>
      <c r="J22" s="130"/>
      <c r="K22" s="340"/>
      <c r="L22" s="130"/>
      <c r="M22" s="339"/>
    </row>
    <row r="23" spans="1:13" x14ac:dyDescent="0.2">
      <c r="A23" s="58" t="s">
        <v>35</v>
      </c>
      <c r="B23" s="226">
        <f>+'[1]Podklady QZ'!B339</f>
        <v>135</v>
      </c>
      <c r="C23" s="243">
        <f>+'[1]Podklady QZ'!C339</f>
        <v>4.0924791147149177E-2</v>
      </c>
      <c r="D23" s="244">
        <f>+'[1]Podklady QZ'!D339</f>
        <v>0</v>
      </c>
      <c r="E23" s="243">
        <f>+'[1]Podklady QZ'!E339</f>
        <v>0</v>
      </c>
      <c r="F23" s="244">
        <f>+'[1]Podklady QZ'!F339</f>
        <v>0</v>
      </c>
      <c r="G23" s="74">
        <f>+'[1]Podklady QZ'!G339</f>
        <v>0</v>
      </c>
      <c r="H23" s="244">
        <f>+'[1]Podklady QZ'!H339</f>
        <v>135</v>
      </c>
      <c r="I23" s="74">
        <f>+'[1]Podklady QZ'!I339</f>
        <v>1.4784076913995877E-2</v>
      </c>
      <c r="J23" s="130"/>
      <c r="K23" s="340"/>
      <c r="L23" s="130"/>
      <c r="M23" s="339"/>
    </row>
    <row r="24" spans="1:13" x14ac:dyDescent="0.2">
      <c r="A24" s="228" t="s">
        <v>34</v>
      </c>
      <c r="B24" s="229">
        <f>+'[1]Podklady QZ'!B340</f>
        <v>42178.026999999995</v>
      </c>
      <c r="C24" s="230">
        <f>+'[1]Podklady QZ'!C340</f>
        <v>3.1050191201579761E-2</v>
      </c>
      <c r="D24" s="231">
        <f>+'[1]Podklady QZ'!D340</f>
        <v>23691.853000000003</v>
      </c>
      <c r="E24" s="230">
        <f>+'[1]Podklady QZ'!E340</f>
        <v>2.5038922344666821E-2</v>
      </c>
      <c r="F24" s="231">
        <f>+'[1]Podklady QZ'!F340</f>
        <v>14244.329000000002</v>
      </c>
      <c r="G24" s="230">
        <f>+'[1]Podklady QZ'!G340</f>
        <v>1.7660611414873774E-2</v>
      </c>
      <c r="H24" s="231">
        <f>+'[1]Podklady QZ'!H340</f>
        <v>80114.209000000003</v>
      </c>
      <c r="I24" s="230">
        <f>+'[1]Podklady QZ'!I340</f>
        <v>2.5750736719156096E-2</v>
      </c>
      <c r="J24" s="130"/>
      <c r="K24" s="340"/>
      <c r="L24" s="130"/>
      <c r="M24" s="176"/>
    </row>
    <row r="25" spans="1:13" ht="13.5" customHeight="1" x14ac:dyDescent="0.2">
      <c r="A25" s="342" t="s">
        <v>212</v>
      </c>
      <c r="B25" s="214">
        <f>+'[1]Podklady QZ'!B341</f>
        <v>211100.859</v>
      </c>
      <c r="C25" s="201">
        <f>+'[1]Podklady QZ'!C341</f>
        <v>5.2454433282616064E-2</v>
      </c>
      <c r="D25" s="64">
        <f>+'[1]Podklady QZ'!D341</f>
        <v>189795.95900000003</v>
      </c>
      <c r="E25" s="201">
        <f>+'[1]Podklady QZ'!E341</f>
        <v>6.8757169226389192E-2</v>
      </c>
      <c r="F25" s="64">
        <f>+'[1]Podklady QZ'!F341</f>
        <v>169901.07399999999</v>
      </c>
      <c r="G25" s="201">
        <f>+'[1]Podklady QZ'!G341</f>
        <v>7.1898620515321629E-2</v>
      </c>
      <c r="H25" s="64">
        <f>+'[1]Podklady QZ'!H341</f>
        <v>570797.89199999999</v>
      </c>
      <c r="I25" s="201">
        <f>+'[1]Podklady QZ'!I341</f>
        <v>6.2396557326540716E-2</v>
      </c>
      <c r="J25" s="130"/>
      <c r="K25" s="130"/>
      <c r="L25" s="130"/>
      <c r="M25" s="130"/>
    </row>
    <row r="26" spans="1:13" ht="12.75" customHeight="1" x14ac:dyDescent="0.2">
      <c r="A26" s="58" t="s">
        <v>29</v>
      </c>
      <c r="B26" s="226">
        <f>+'[1]Podklady QZ'!B342</f>
        <v>12289.216</v>
      </c>
      <c r="C26" s="74">
        <f>+'[1]Podklady QZ'!C342</f>
        <v>8.2823095242472687E-3</v>
      </c>
      <c r="D26" s="34">
        <f>+'[1]Podklady QZ'!D342</f>
        <v>11970.513999999999</v>
      </c>
      <c r="E26" s="74">
        <f>+'[1]Podklady QZ'!E342</f>
        <v>9.1640138891516815E-3</v>
      </c>
      <c r="F26" s="34">
        <f>+'[1]Podklady QZ'!F342</f>
        <v>11533.601999999999</v>
      </c>
      <c r="G26" s="74">
        <f>+'[1]Podklady QZ'!G342</f>
        <v>9.8574972089004367E-3</v>
      </c>
      <c r="H26" s="34">
        <f>+'[1]Podklady QZ'!H342</f>
        <v>35793.331999999995</v>
      </c>
      <c r="I26" s="74">
        <f>+'[1]Podklady QZ'!I342</f>
        <v>9.0385450459730208E-3</v>
      </c>
      <c r="J26" s="130"/>
      <c r="K26" s="130"/>
      <c r="L26" s="130"/>
      <c r="M26" s="130"/>
    </row>
    <row r="27" spans="1:13" ht="12.75" customHeight="1" x14ac:dyDescent="0.2">
      <c r="A27" s="58" t="s">
        <v>0</v>
      </c>
      <c r="B27" s="226">
        <f>+'[1]Podklady QZ'!B343</f>
        <v>1621.45</v>
      </c>
      <c r="C27" s="243">
        <f>+'[1]Podklady QZ'!C343</f>
        <v>1.7223084884204085E-2</v>
      </c>
      <c r="D27" s="244">
        <f>+'[1]Podklady QZ'!D343</f>
        <v>2179.63</v>
      </c>
      <c r="E27" s="243">
        <f>+'[1]Podklady QZ'!E343</f>
        <v>2.9136526408136E-2</v>
      </c>
      <c r="F27" s="244">
        <f>+'[1]Podklady QZ'!F343</f>
        <v>1655.05</v>
      </c>
      <c r="G27" s="74">
        <f>+'[1]Podklady QZ'!G343</f>
        <v>2.3211465135644479E-2</v>
      </c>
      <c r="H27" s="244">
        <f>+'[1]Podklady QZ'!H343</f>
        <v>5456.13</v>
      </c>
      <c r="I27" s="74">
        <f>+'[1]Podklady QZ'!I343</f>
        <v>2.2709784177072655E-2</v>
      </c>
      <c r="J27" s="130"/>
      <c r="K27" s="130"/>
      <c r="L27" s="130"/>
      <c r="M27" s="130"/>
    </row>
    <row r="28" spans="1:13" ht="12.75" customHeight="1" x14ac:dyDescent="0.2">
      <c r="A28" s="58" t="s">
        <v>1</v>
      </c>
      <c r="B28" s="226">
        <f>+'[1]Podklady QZ'!B344</f>
        <v>2166.33</v>
      </c>
      <c r="C28" s="243">
        <f>+'[1]Podklady QZ'!C344</f>
        <v>7.2285562557778349E-2</v>
      </c>
      <c r="D28" s="244">
        <f>+'[1]Podklady QZ'!D344</f>
        <v>2223.6750000000002</v>
      </c>
      <c r="E28" s="243">
        <f>+'[1]Podklady QZ'!E344</f>
        <v>0.19025731613785543</v>
      </c>
      <c r="F28" s="244">
        <f>+'[1]Podklady QZ'!F344</f>
        <v>2055.5</v>
      </c>
      <c r="G28" s="74">
        <f>+'[1]Podklady QZ'!G344</f>
        <v>0.24011722813951963</v>
      </c>
      <c r="H28" s="244">
        <f>+'[1]Podklady QZ'!H344</f>
        <v>6445.5050000000001</v>
      </c>
      <c r="I28" s="74">
        <f>+'[1]Podklady QZ'!I344</f>
        <v>0.12835258514411632</v>
      </c>
      <c r="J28" s="130"/>
      <c r="K28" s="130"/>
      <c r="L28" s="130"/>
      <c r="M28" s="130"/>
    </row>
    <row r="29" spans="1:13" ht="12.75" customHeight="1" x14ac:dyDescent="0.2">
      <c r="A29" s="58" t="s">
        <v>2</v>
      </c>
      <c r="B29" s="226">
        <f>+'[1]Podklady QZ'!B345</f>
        <v>1698.77</v>
      </c>
      <c r="C29" s="243">
        <f>+'[1]Podklady QZ'!C345</f>
        <v>9.5891522126422449E-2</v>
      </c>
      <c r="D29" s="244">
        <f>+'[1]Podklady QZ'!D345</f>
        <v>1666.59</v>
      </c>
      <c r="E29" s="243">
        <f>+'[1]Podklady QZ'!E345</f>
        <v>9.9318230427662704E-2</v>
      </c>
      <c r="F29" s="244">
        <f>+'[1]Podklady QZ'!F345</f>
        <v>1545.73</v>
      </c>
      <c r="G29" s="74">
        <f>+'[1]Podklady QZ'!G345</f>
        <v>0.20043273023577393</v>
      </c>
      <c r="H29" s="244">
        <f>+'[1]Podklady QZ'!H345</f>
        <v>4911.09</v>
      </c>
      <c r="I29" s="74">
        <f>+'[1]Podklady QZ'!I345</f>
        <v>0.11635501736337583</v>
      </c>
      <c r="J29" s="130"/>
      <c r="K29" s="130"/>
      <c r="L29" s="130"/>
    </row>
    <row r="30" spans="1:13" x14ac:dyDescent="0.2">
      <c r="A30" s="58" t="s">
        <v>6</v>
      </c>
      <c r="B30" s="226">
        <f>+'[1]Podklady QZ'!B346</f>
        <v>581.65</v>
      </c>
      <c r="C30" s="243">
        <f>+'[1]Podklady QZ'!C346</f>
        <v>3.8553501011180151E-2</v>
      </c>
      <c r="D30" s="244">
        <f>+'[1]Podklady QZ'!D346</f>
        <v>449.02</v>
      </c>
      <c r="E30" s="243">
        <f>+'[1]Podklady QZ'!E346</f>
        <v>4.0608698176587882E-2</v>
      </c>
      <c r="F30" s="244">
        <f>+'[1]Podklady QZ'!F346</f>
        <v>517.44000000000005</v>
      </c>
      <c r="G30" s="74">
        <f>+'[1]Podklady QZ'!G346</f>
        <v>6.0263681558432973E-2</v>
      </c>
      <c r="H30" s="244">
        <f>+'[1]Podklady QZ'!H346</f>
        <v>1548.1100000000001</v>
      </c>
      <c r="I30" s="74">
        <f>+'[1]Podklady QZ'!I346</f>
        <v>4.4575159521950986E-2</v>
      </c>
      <c r="J30" s="130"/>
      <c r="K30" s="130"/>
      <c r="L30" s="130"/>
    </row>
    <row r="31" spans="1:13" x14ac:dyDescent="0.2">
      <c r="A31" s="58" t="s">
        <v>28</v>
      </c>
      <c r="B31" s="226">
        <f>+'[1]Podklady QZ'!B347</f>
        <v>105168.791</v>
      </c>
      <c r="C31" s="243">
        <f>+'[1]Podklady QZ'!C347</f>
        <v>7.0603219805116552E-2</v>
      </c>
      <c r="D31" s="244">
        <f>+'[1]Podklady QZ'!D347</f>
        <v>90039.217000000004</v>
      </c>
      <c r="E31" s="243">
        <f>+'[1]Podklady QZ'!E347</f>
        <v>0.10637682661197252</v>
      </c>
      <c r="F31" s="244">
        <f>+'[1]Podklady QZ'!F347</f>
        <v>78408.202999999994</v>
      </c>
      <c r="G31" s="74">
        <f>+'[1]Podklady QZ'!G347</f>
        <v>0.11351326868418481</v>
      </c>
      <c r="H31" s="244">
        <f>+'[1]Podklady QZ'!H347</f>
        <v>273616.21100000001</v>
      </c>
      <c r="I31" s="74">
        <f>+'[1]Podklady QZ'!I347</f>
        <v>9.039985038891804E-2</v>
      </c>
      <c r="J31" s="130"/>
      <c r="K31" s="130"/>
      <c r="L31" s="130"/>
    </row>
    <row r="32" spans="1:13" x14ac:dyDescent="0.2">
      <c r="A32" s="58" t="s">
        <v>5</v>
      </c>
      <c r="B32" s="226">
        <f>+'[1]Podklady QZ'!B348</f>
        <v>68528.861999999994</v>
      </c>
      <c r="C32" s="243">
        <f>+'[1]Podklady QZ'!C348</f>
        <v>8.4911729786400436E-2</v>
      </c>
      <c r="D32" s="244">
        <f>+'[1]Podklady QZ'!D348</f>
        <v>60731.053</v>
      </c>
      <c r="E32" s="243">
        <f>+'[1]Podklady QZ'!E348</f>
        <v>0.13629419868988232</v>
      </c>
      <c r="F32" s="244">
        <f>+'[1]Podklady QZ'!F348</f>
        <v>54051.999000000003</v>
      </c>
      <c r="G32" s="74">
        <f>+'[1]Podklady QZ'!G348</f>
        <v>0.14859523807180516</v>
      </c>
      <c r="H32" s="244">
        <f>+'[1]Podklady QZ'!H348</f>
        <v>183311.91399999999</v>
      </c>
      <c r="I32" s="74">
        <f>+'[1]Podklady QZ'!I348</f>
        <v>0.11340743449469595</v>
      </c>
      <c r="J32" s="130"/>
      <c r="K32" s="130"/>
      <c r="L32" s="130"/>
    </row>
    <row r="33" spans="1:12" ht="12.75" thickBot="1" x14ac:dyDescent="0.25">
      <c r="A33" s="59" t="s">
        <v>3</v>
      </c>
      <c r="B33" s="227">
        <f>+'[1]Podklady QZ'!B349</f>
        <v>19045.79</v>
      </c>
      <c r="C33" s="75">
        <f>+'[1]Podklady QZ'!C349</f>
        <v>0.21861474706221001</v>
      </c>
      <c r="D33" s="44">
        <f>+'[1]Podklady QZ'!D349</f>
        <v>20536.259999999998</v>
      </c>
      <c r="E33" s="75">
        <f>+'[1]Podklady QZ'!E349</f>
        <v>0.42971799632250096</v>
      </c>
      <c r="F33" s="44">
        <f>+'[1]Podklady QZ'!F349</f>
        <v>20133.55</v>
      </c>
      <c r="G33" s="75">
        <f>+'[1]Podklady QZ'!G349</f>
        <v>0.47512210349331813</v>
      </c>
      <c r="H33" s="44">
        <f>+'[1]Podklady QZ'!H349</f>
        <v>59715.600000000006</v>
      </c>
      <c r="I33" s="75">
        <f>+'[1]Podklady QZ'!I349</f>
        <v>0.33683210844870742</v>
      </c>
      <c r="J33" s="130"/>
      <c r="K33" s="130"/>
      <c r="L33" s="130"/>
    </row>
    <row r="34" spans="1:12" ht="15" customHeight="1" x14ac:dyDescent="0.2">
      <c r="A34" s="436" t="s">
        <v>268</v>
      </c>
      <c r="B34" s="436"/>
      <c r="C34" s="436"/>
      <c r="D34" s="436"/>
      <c r="E34" s="344"/>
      <c r="F34" s="14"/>
      <c r="H34" s="13"/>
      <c r="I34" s="4" t="s">
        <v>87</v>
      </c>
    </row>
    <row r="35" spans="1:12" x14ac:dyDescent="0.2">
      <c r="A35" s="437"/>
      <c r="B35" s="437"/>
      <c r="C35" s="437"/>
      <c r="D35" s="437"/>
    </row>
    <row r="36" spans="1:12" x14ac:dyDescent="0.2">
      <c r="B36" s="130"/>
      <c r="D36" s="130"/>
      <c r="F36" s="130"/>
      <c r="G36" s="187" t="s">
        <v>192</v>
      </c>
      <c r="H36" s="232">
        <f>+'[1]Podklady QZ'!L318</f>
        <v>5.2761889659834485E-2</v>
      </c>
    </row>
    <row r="37" spans="1:12" x14ac:dyDescent="0.2">
      <c r="B37" s="130"/>
      <c r="C37" s="130"/>
      <c r="D37" s="130"/>
      <c r="E37" s="130"/>
      <c r="F37" s="130"/>
      <c r="G37" s="187" t="s">
        <v>190</v>
      </c>
      <c r="H37" s="232">
        <f>+'[1]Podklady QZ'!L319</f>
        <v>0.12952365620053788</v>
      </c>
    </row>
    <row r="38" spans="1:12" x14ac:dyDescent="0.2">
      <c r="B38" s="130"/>
      <c r="C38" s="130"/>
      <c r="D38" s="130"/>
      <c r="E38" s="130"/>
      <c r="F38" s="130"/>
      <c r="G38" s="187" t="s">
        <v>191</v>
      </c>
      <c r="H38" s="232">
        <f>+'[1]Podklady QZ'!L320</f>
        <v>4.4787047997134941E-2</v>
      </c>
    </row>
    <row r="39" spans="1:12" x14ac:dyDescent="0.2">
      <c r="B39" s="240"/>
      <c r="C39" s="157"/>
      <c r="D39" s="240"/>
      <c r="E39" s="157"/>
      <c r="F39" s="240"/>
    </row>
    <row r="40" spans="1:12" x14ac:dyDescent="0.2">
      <c r="B40" s="130"/>
      <c r="D40" s="130"/>
      <c r="F40" s="130"/>
    </row>
  </sheetData>
  <mergeCells count="5">
    <mergeCell ref="B4:C4"/>
    <mergeCell ref="D4:E4"/>
    <mergeCell ref="F4:G4"/>
    <mergeCell ref="H4:I4"/>
    <mergeCell ref="A34:D35"/>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{C3D3471E-F6AA-4CF5-9DCA-7604B368EF88}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{305CDDC4-4292-40F3-9931-CCF1DD7C5172}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C3D3471E-F6AA-4CF5-9DCA-7604B368EF8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305CDDC4-4292-40F3-9931-CCF1DD7C5172}">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234</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QZ'!B672</f>
        <v>6295.6659999999974</v>
      </c>
      <c r="C6" s="202">
        <f>+'[1]Podklady QZ'!C672</f>
        <v>0.10505474546205039</v>
      </c>
      <c r="D6" s="203">
        <f>+'[1]Podklady QZ'!D672</f>
        <v>6295.6659999999974</v>
      </c>
      <c r="E6" s="202">
        <f>+'[1]Podklady QZ'!E672</f>
        <v>0.10508254186689453</v>
      </c>
      <c r="F6" s="203">
        <f>+'[1]Podklady QZ'!F672</f>
        <v>6280.6049999999977</v>
      </c>
      <c r="G6" s="202">
        <f>+'[1]Podklady QZ'!G672</f>
        <v>0.10521090753105022</v>
      </c>
      <c r="H6" s="203">
        <f>+'[1]Podklady QZ'!H672</f>
        <v>6280.6049999999977</v>
      </c>
      <c r="I6" s="202">
        <f>+'[1]Podklady QZ'!I672</f>
        <v>0.10521090753105022</v>
      </c>
      <c r="J6" s="337"/>
      <c r="K6" s="338"/>
      <c r="L6" s="337"/>
      <c r="M6" s="338"/>
      <c r="N6" s="2"/>
    </row>
    <row r="7" spans="1:15" x14ac:dyDescent="0.2">
      <c r="A7" s="342" t="s">
        <v>106</v>
      </c>
      <c r="B7" s="225">
        <f>+'[1]Podklady QZ'!B673</f>
        <v>239278.51099999994</v>
      </c>
      <c r="C7" s="202">
        <f>+'[1]Podklady QZ'!C673</f>
        <v>2.1664116423738295E-2</v>
      </c>
      <c r="D7" s="203">
        <f>+'[1]Podklady QZ'!D673</f>
        <v>182129.946</v>
      </c>
      <c r="E7" s="202">
        <f>+'[1]Podklady QZ'!E673</f>
        <v>2.009906563451867E-2</v>
      </c>
      <c r="F7" s="203">
        <f>+'[1]Podklady QZ'!F673</f>
        <v>172303.75499999995</v>
      </c>
      <c r="G7" s="202">
        <f>+'[1]Podklady QZ'!G673</f>
        <v>2.0816416432138798E-2</v>
      </c>
      <c r="H7" s="203">
        <f>+'[1]Podklady QZ'!H673</f>
        <v>593712.21199999982</v>
      </c>
      <c r="I7" s="202">
        <f>+'[1]Podklady QZ'!I673</f>
        <v>2.0917263494161707E-2</v>
      </c>
      <c r="J7" s="337"/>
      <c r="K7" s="337"/>
      <c r="L7" s="337"/>
      <c r="M7" s="338"/>
      <c r="N7" s="2"/>
    </row>
    <row r="8" spans="1:15" x14ac:dyDescent="0.2">
      <c r="A8" s="342" t="s">
        <v>194</v>
      </c>
      <c r="B8" s="214">
        <f>+'[1]Podklady QZ'!B674</f>
        <v>86800.364000000001</v>
      </c>
      <c r="C8" s="201">
        <f>+'[1]Podklady QZ'!C674</f>
        <v>1.6012627197885307E-2</v>
      </c>
      <c r="D8" s="64">
        <f>+'[1]Podklady QZ'!D674</f>
        <v>46879.385000000002</v>
      </c>
      <c r="E8" s="201">
        <f>+'[1]Podklady QZ'!E674</f>
        <v>1.2676330643683988E-2</v>
      </c>
      <c r="F8" s="64">
        <f>+'[1]Podklady QZ'!F674</f>
        <v>39804.421999999999</v>
      </c>
      <c r="G8" s="201">
        <f>+'[1]Podklady QZ'!G674</f>
        <v>1.2794157369487368E-2</v>
      </c>
      <c r="H8" s="64">
        <f>+'[1]Podklady QZ'!H674</f>
        <v>173484.171</v>
      </c>
      <c r="I8" s="201">
        <f>+'[1]Podklady QZ'!I674</f>
        <v>1.4185053867491911E-2</v>
      </c>
      <c r="J8" s="130"/>
      <c r="K8" s="130"/>
      <c r="L8" s="130"/>
      <c r="M8" s="339"/>
      <c r="N8" s="176"/>
      <c r="O8" s="176"/>
    </row>
    <row r="9" spans="1:15" x14ac:dyDescent="0.2">
      <c r="A9" s="58" t="s">
        <v>44</v>
      </c>
      <c r="B9" s="226">
        <f>+'[1]Podklady QZ'!B675</f>
        <v>30253.600000000002</v>
      </c>
      <c r="C9" s="74">
        <f>+'[1]Podklady QZ'!C675</f>
        <v>7.2202697144095246E-2</v>
      </c>
      <c r="D9" s="34">
        <f>+'[1]Podklady QZ'!D675</f>
        <v>12054.39</v>
      </c>
      <c r="E9" s="74">
        <f>+'[1]Podklady QZ'!E675</f>
        <v>3.6891575189854031E-2</v>
      </c>
      <c r="F9" s="34">
        <f>+'[1]Podklady QZ'!F675</f>
        <v>10341.43</v>
      </c>
      <c r="G9" s="74">
        <f>+'[1]Podklady QZ'!G675</f>
        <v>3.6443512418314436E-2</v>
      </c>
      <c r="H9" s="34">
        <f>+'[1]Podklady QZ'!H675</f>
        <v>52649.420000000006</v>
      </c>
      <c r="I9" s="74">
        <f>+'[1]Podklady QZ'!I675</f>
        <v>5.1139420053919277E-2</v>
      </c>
      <c r="J9" s="130"/>
      <c r="K9" s="340"/>
      <c r="L9" s="130"/>
      <c r="M9" s="339"/>
    </row>
    <row r="10" spans="1:15" x14ac:dyDescent="0.2">
      <c r="A10" s="58" t="s">
        <v>43</v>
      </c>
      <c r="B10" s="226">
        <f>+'[1]Podklady QZ'!B676</f>
        <v>6382.7110000000002</v>
      </c>
      <c r="C10" s="243">
        <f>+'[1]Podklady QZ'!C676</f>
        <v>0.15946249785891353</v>
      </c>
      <c r="D10" s="244">
        <f>+'[1]Podklady QZ'!D676</f>
        <v>5261.4930000000004</v>
      </c>
      <c r="E10" s="243">
        <f>+'[1]Podklady QZ'!E676</f>
        <v>0.16794712354218339</v>
      </c>
      <c r="F10" s="244">
        <f>+'[1]Podklady QZ'!F676</f>
        <v>4270.893</v>
      </c>
      <c r="G10" s="74">
        <f>+'[1]Podklady QZ'!G676</f>
        <v>0.14888129168196712</v>
      </c>
      <c r="H10" s="244">
        <f>+'[1]Podklady QZ'!H676</f>
        <v>15915.097000000002</v>
      </c>
      <c r="I10" s="74">
        <f>+'[1]Podklady QZ'!I676</f>
        <v>0.15908535524522913</v>
      </c>
      <c r="J10" s="130"/>
      <c r="K10" s="340"/>
      <c r="L10" s="130"/>
      <c r="M10" s="339"/>
    </row>
    <row r="11" spans="1:15" x14ac:dyDescent="0.2">
      <c r="A11" s="58" t="s">
        <v>42</v>
      </c>
      <c r="B11" s="226">
        <f>+'[1]Podklady QZ'!B677</f>
        <v>0</v>
      </c>
      <c r="C11" s="243">
        <f>+'[1]Podklady QZ'!C677</f>
        <v>0</v>
      </c>
      <c r="D11" s="244">
        <f>+'[1]Podklady QZ'!D677</f>
        <v>0</v>
      </c>
      <c r="E11" s="243">
        <f>+'[1]Podklady QZ'!E677</f>
        <v>0</v>
      </c>
      <c r="F11" s="244">
        <f>+'[1]Podklady QZ'!F677</f>
        <v>0</v>
      </c>
      <c r="G11" s="74">
        <f>+'[1]Podklady QZ'!G677</f>
        <v>0</v>
      </c>
      <c r="H11" s="244">
        <f>+'[1]Podklady QZ'!H677</f>
        <v>0</v>
      </c>
      <c r="I11" s="74">
        <f>+'[1]Podklady QZ'!I677</f>
        <v>0</v>
      </c>
      <c r="J11" s="130"/>
      <c r="K11" s="340"/>
      <c r="L11" s="130"/>
      <c r="M11" s="339"/>
    </row>
    <row r="12" spans="1:15" x14ac:dyDescent="0.2">
      <c r="A12" s="58" t="s">
        <v>70</v>
      </c>
      <c r="B12" s="226">
        <f>+'[1]Podklady QZ'!B678</f>
        <v>14</v>
      </c>
      <c r="C12" s="243">
        <f>+'[1]Podklady QZ'!C678</f>
        <v>1.8482067773742526E-2</v>
      </c>
      <c r="D12" s="244">
        <f>+'[1]Podklady QZ'!D678</f>
        <v>1</v>
      </c>
      <c r="E12" s="243">
        <f>+'[1]Podklady QZ'!E678</f>
        <v>1.0073678887382316E-3</v>
      </c>
      <c r="F12" s="244">
        <f>+'[1]Podklady QZ'!F678</f>
        <v>0</v>
      </c>
      <c r="G12" s="74">
        <f>+'[1]Podklady QZ'!G678</f>
        <v>0</v>
      </c>
      <c r="H12" s="244">
        <f>+'[1]Podklady QZ'!H678</f>
        <v>15</v>
      </c>
      <c r="I12" s="74">
        <f>+'[1]Podklady QZ'!I678</f>
        <v>6.3076068477061964E-3</v>
      </c>
      <c r="J12" s="130"/>
      <c r="K12" s="340"/>
      <c r="L12" s="130"/>
      <c r="M12" s="339"/>
    </row>
    <row r="13" spans="1:15" x14ac:dyDescent="0.2">
      <c r="A13" s="58" t="s">
        <v>71</v>
      </c>
      <c r="B13" s="226">
        <f>+'[1]Podklady QZ'!B679</f>
        <v>0</v>
      </c>
      <c r="C13" s="243">
        <f>+'[1]Podklady QZ'!C679</f>
        <v>0</v>
      </c>
      <c r="D13" s="244">
        <f>+'[1]Podklady QZ'!D679</f>
        <v>0</v>
      </c>
      <c r="E13" s="243">
        <f>+'[1]Podklady QZ'!E679</f>
        <v>0</v>
      </c>
      <c r="F13" s="244">
        <f>+'[1]Podklady QZ'!F679</f>
        <v>0</v>
      </c>
      <c r="G13" s="74">
        <f>+'[1]Podklady QZ'!G679</f>
        <v>0</v>
      </c>
      <c r="H13" s="244">
        <f>+'[1]Podklady QZ'!H679</f>
        <v>0</v>
      </c>
      <c r="I13" s="74">
        <f>+'[1]Podklady QZ'!I679</f>
        <v>0</v>
      </c>
      <c r="J13" s="130"/>
      <c r="K13" s="340"/>
      <c r="L13" s="130"/>
      <c r="M13" s="339"/>
    </row>
    <row r="14" spans="1:15" x14ac:dyDescent="0.2">
      <c r="A14" s="58" t="s">
        <v>72</v>
      </c>
      <c r="B14" s="226">
        <f>+'[1]Podklady QZ'!B680</f>
        <v>24</v>
      </c>
      <c r="C14" s="243">
        <f>+'[1]Podklady QZ'!C680</f>
        <v>5.4519433906544609E-2</v>
      </c>
      <c r="D14" s="244">
        <f>+'[1]Podklady QZ'!D680</f>
        <v>26.9</v>
      </c>
      <c r="E14" s="243">
        <f>+'[1]Podklady QZ'!E680</f>
        <v>0.35418038183015144</v>
      </c>
      <c r="F14" s="244">
        <f>+'[1]Podklady QZ'!F680</f>
        <v>21.7</v>
      </c>
      <c r="G14" s="74">
        <f>+'[1]Podklady QZ'!G680</f>
        <v>0.32186294867991694</v>
      </c>
      <c r="H14" s="244">
        <f>+'[1]Podklady QZ'!H680</f>
        <v>72.599999999999994</v>
      </c>
      <c r="I14" s="74">
        <f>+'[1]Podklady QZ'!I680</f>
        <v>0.12440453750985297</v>
      </c>
      <c r="J14" s="130"/>
      <c r="K14" s="340"/>
      <c r="L14" s="130"/>
      <c r="M14" s="339"/>
    </row>
    <row r="15" spans="1:15" x14ac:dyDescent="0.2">
      <c r="A15" s="58" t="s">
        <v>41</v>
      </c>
      <c r="B15" s="226">
        <f>+'[1]Podklady QZ'!B681</f>
        <v>13735.888000000001</v>
      </c>
      <c r="C15" s="243">
        <f>+'[1]Podklady QZ'!C681</f>
        <v>5.3732174609620381E-3</v>
      </c>
      <c r="D15" s="244">
        <f>+'[1]Podklady QZ'!D681</f>
        <v>5917.9629999999997</v>
      </c>
      <c r="E15" s="243">
        <f>+'[1]Podklady QZ'!E681</f>
        <v>3.7548354420262747E-3</v>
      </c>
      <c r="F15" s="244">
        <f>+'[1]Podklady QZ'!F681</f>
        <v>515</v>
      </c>
      <c r="G15" s="74">
        <f>+'[1]Podklady QZ'!G681</f>
        <v>4.3377525876595638E-4</v>
      </c>
      <c r="H15" s="244">
        <f>+'[1]Podklady QZ'!H681</f>
        <v>20168.851000000002</v>
      </c>
      <c r="I15" s="74">
        <f>+'[1]Podklady QZ'!I681</f>
        <v>3.7913485335295308E-3</v>
      </c>
      <c r="J15" s="130"/>
      <c r="K15" s="340"/>
      <c r="L15" s="130"/>
      <c r="M15" s="339"/>
    </row>
    <row r="16" spans="1:15" x14ac:dyDescent="0.2">
      <c r="A16" s="58" t="s">
        <v>84</v>
      </c>
      <c r="B16" s="226">
        <f>+'[1]Podklady QZ'!B682</f>
        <v>3790.79</v>
      </c>
      <c r="C16" s="243">
        <f>+'[1]Podklady QZ'!C682</f>
        <v>0.2090621408355007</v>
      </c>
      <c r="D16" s="244">
        <f>+'[1]Podklady QZ'!D682</f>
        <v>1851.73</v>
      </c>
      <c r="E16" s="243">
        <f>+'[1]Podklady QZ'!E682</f>
        <v>0.21372568256185043</v>
      </c>
      <c r="F16" s="244">
        <f>+'[1]Podklady QZ'!F682</f>
        <v>1315.37</v>
      </c>
      <c r="G16" s="74">
        <f>+'[1]Podklady QZ'!G682</f>
        <v>0.1729484745370492</v>
      </c>
      <c r="H16" s="244">
        <f>+'[1]Podklady QZ'!H682</f>
        <v>6957.89</v>
      </c>
      <c r="I16" s="74">
        <f>+'[1]Podklady QZ'!I682</f>
        <v>0.20225266169350187</v>
      </c>
      <c r="J16" s="130"/>
      <c r="K16" s="340"/>
      <c r="L16" s="130"/>
      <c r="M16" s="339"/>
    </row>
    <row r="17" spans="1:13" x14ac:dyDescent="0.2">
      <c r="A17" s="58" t="s">
        <v>40</v>
      </c>
      <c r="B17" s="226">
        <f>+'[1]Podklady QZ'!B683</f>
        <v>0</v>
      </c>
      <c r="C17" s="243">
        <f>+'[1]Podklady QZ'!C683</f>
        <v>0</v>
      </c>
      <c r="D17" s="244">
        <f>+'[1]Podklady QZ'!D683</f>
        <v>0</v>
      </c>
      <c r="E17" s="243">
        <f>+'[1]Podklady QZ'!E683</f>
        <v>0</v>
      </c>
      <c r="F17" s="244">
        <f>+'[1]Podklady QZ'!F683</f>
        <v>0</v>
      </c>
      <c r="G17" s="74">
        <f>+'[1]Podklady QZ'!G683</f>
        <v>0</v>
      </c>
      <c r="H17" s="244">
        <f>+'[1]Podklady QZ'!H683</f>
        <v>0</v>
      </c>
      <c r="I17" s="74">
        <f>+'[1]Podklady QZ'!I683</f>
        <v>0</v>
      </c>
      <c r="J17" s="130"/>
      <c r="K17" s="340"/>
      <c r="L17" s="130"/>
      <c r="M17" s="339"/>
    </row>
    <row r="18" spans="1:13" x14ac:dyDescent="0.2">
      <c r="A18" s="58" t="s">
        <v>39</v>
      </c>
      <c r="B18" s="226">
        <f>+'[1]Podklady QZ'!B684</f>
        <v>2420.0129999999999</v>
      </c>
      <c r="C18" s="243">
        <f>+'[1]Podklady QZ'!C684</f>
        <v>8.1855552582388441E-2</v>
      </c>
      <c r="D18" s="244">
        <f>+'[1]Podklady QZ'!D684</f>
        <v>1595.604</v>
      </c>
      <c r="E18" s="243">
        <f>+'[1]Podklady QZ'!E684</f>
        <v>4.4702773806324633E-2</v>
      </c>
      <c r="F18" s="244">
        <f>+'[1]Podklady QZ'!F684</f>
        <v>3245.3009999999999</v>
      </c>
      <c r="G18" s="74">
        <f>+'[1]Podklady QZ'!G684</f>
        <v>7.4950372789824402E-2</v>
      </c>
      <c r="H18" s="244">
        <f>+'[1]Podklady QZ'!H684</f>
        <v>7260.9179999999997</v>
      </c>
      <c r="I18" s="74">
        <f>+'[1]Podklady QZ'!I684</f>
        <v>6.6885526022420511E-2</v>
      </c>
      <c r="J18" s="130"/>
      <c r="K18" s="340"/>
      <c r="L18" s="130"/>
      <c r="M18" s="339"/>
    </row>
    <row r="19" spans="1:13" x14ac:dyDescent="0.2">
      <c r="A19" s="58" t="s">
        <v>38</v>
      </c>
      <c r="B19" s="226">
        <f>+'[1]Podklady QZ'!B685</f>
        <v>0</v>
      </c>
      <c r="C19" s="243">
        <f>+'[1]Podklady QZ'!C685</f>
        <v>0</v>
      </c>
      <c r="D19" s="244">
        <f>+'[1]Podklady QZ'!D685</f>
        <v>0</v>
      </c>
      <c r="E19" s="243">
        <f>+'[1]Podklady QZ'!E685</f>
        <v>0</v>
      </c>
      <c r="F19" s="244">
        <f>+'[1]Podklady QZ'!F685</f>
        <v>0</v>
      </c>
      <c r="G19" s="74">
        <f>+'[1]Podklady QZ'!G685</f>
        <v>0</v>
      </c>
      <c r="H19" s="244">
        <f>+'[1]Podklady QZ'!H685</f>
        <v>0</v>
      </c>
      <c r="I19" s="74">
        <f>+'[1]Podklady QZ'!I685</f>
        <v>0</v>
      </c>
      <c r="J19" s="130"/>
      <c r="K19" s="340"/>
      <c r="L19" s="130"/>
      <c r="M19" s="339"/>
    </row>
    <row r="20" spans="1:13" x14ac:dyDescent="0.2">
      <c r="A20" s="58" t="s">
        <v>37</v>
      </c>
      <c r="B20" s="226">
        <f>+'[1]Podklady QZ'!B686</f>
        <v>140</v>
      </c>
      <c r="C20" s="243">
        <f>+'[1]Podklady QZ'!C686</f>
        <v>7.1663195222795482E-4</v>
      </c>
      <c r="D20" s="244">
        <f>+'[1]Podklady QZ'!D686</f>
        <v>122</v>
      </c>
      <c r="E20" s="243">
        <f>+'[1]Podklady QZ'!E686</f>
        <v>5.2053731010430525E-4</v>
      </c>
      <c r="F20" s="244">
        <f>+'[1]Podklady QZ'!F686</f>
        <v>133</v>
      </c>
      <c r="G20" s="74">
        <f>+'[1]Podklady QZ'!G686</f>
        <v>5.70705918804444E-4</v>
      </c>
      <c r="H20" s="244">
        <f>+'[1]Podklady QZ'!H686</f>
        <v>395</v>
      </c>
      <c r="I20" s="74">
        <f>+'[1]Podklady QZ'!I686</f>
        <v>5.9597792359078201E-4</v>
      </c>
      <c r="J20" s="130"/>
      <c r="K20" s="340"/>
      <c r="L20" s="130"/>
      <c r="M20" s="339"/>
    </row>
    <row r="21" spans="1:13" x14ac:dyDescent="0.2">
      <c r="A21" s="58" t="s">
        <v>36</v>
      </c>
      <c r="B21" s="226">
        <f>+'[1]Podklady QZ'!B687</f>
        <v>0</v>
      </c>
      <c r="C21" s="243">
        <f>+'[1]Podklady QZ'!C687</f>
        <v>0</v>
      </c>
      <c r="D21" s="244">
        <f>+'[1]Podklady QZ'!D687</f>
        <v>0</v>
      </c>
      <c r="E21" s="243">
        <f>+'[1]Podklady QZ'!E687</f>
        <v>0</v>
      </c>
      <c r="F21" s="244">
        <f>+'[1]Podklady QZ'!F687</f>
        <v>0</v>
      </c>
      <c r="G21" s="74">
        <f>+'[1]Podklady QZ'!G687</f>
        <v>0</v>
      </c>
      <c r="H21" s="244">
        <f>+'[1]Podklady QZ'!H687</f>
        <v>0</v>
      </c>
      <c r="I21" s="74">
        <f>+'[1]Podklady QZ'!I687</f>
        <v>0</v>
      </c>
      <c r="J21" s="130"/>
      <c r="K21" s="340"/>
      <c r="L21" s="130"/>
      <c r="M21" s="339"/>
    </row>
    <row r="22" spans="1:13" x14ac:dyDescent="0.2">
      <c r="A22" s="58" t="s">
        <v>3</v>
      </c>
      <c r="B22" s="226">
        <f>+'[1]Podklady QZ'!B688</f>
        <v>0</v>
      </c>
      <c r="C22" s="243">
        <f>+'[1]Podklady QZ'!C688</f>
        <v>0</v>
      </c>
      <c r="D22" s="244">
        <f>+'[1]Podklady QZ'!D688</f>
        <v>0</v>
      </c>
      <c r="E22" s="243">
        <f>+'[1]Podklady QZ'!E688</f>
        <v>0</v>
      </c>
      <c r="F22" s="244">
        <f>+'[1]Podklady QZ'!F688</f>
        <v>0</v>
      </c>
      <c r="G22" s="74">
        <f>+'[1]Podklady QZ'!G688</f>
        <v>0</v>
      </c>
      <c r="H22" s="244">
        <f>+'[1]Podklady QZ'!H688</f>
        <v>0</v>
      </c>
      <c r="I22" s="74">
        <f>+'[1]Podklady QZ'!I688</f>
        <v>0</v>
      </c>
      <c r="J22" s="130"/>
      <c r="K22" s="340"/>
      <c r="L22" s="130"/>
      <c r="M22" s="339"/>
    </row>
    <row r="23" spans="1:13" x14ac:dyDescent="0.2">
      <c r="A23" s="58" t="s">
        <v>35</v>
      </c>
      <c r="B23" s="226">
        <f>+'[1]Podklady QZ'!B689</f>
        <v>6</v>
      </c>
      <c r="C23" s="243">
        <f>+'[1]Podklady QZ'!C689</f>
        <v>1.8188796065399635E-3</v>
      </c>
      <c r="D23" s="244">
        <f>+'[1]Podklady QZ'!D689</f>
        <v>378</v>
      </c>
      <c r="E23" s="243">
        <f>+'[1]Podklady QZ'!E689</f>
        <v>0.19411881612172177</v>
      </c>
      <c r="F23" s="244">
        <f>+'[1]Podklady QZ'!F689</f>
        <v>1308</v>
      </c>
      <c r="G23" s="74">
        <f>+'[1]Podklady QZ'!G689</f>
        <v>0.33664045692507766</v>
      </c>
      <c r="H23" s="244">
        <f>+'[1]Podklady QZ'!H689</f>
        <v>1692</v>
      </c>
      <c r="I23" s="74">
        <f>+'[1]Podklady QZ'!I689</f>
        <v>0.18529376398874831</v>
      </c>
      <c r="J23" s="130"/>
      <c r="K23" s="340"/>
      <c r="L23" s="130"/>
      <c r="M23" s="339"/>
    </row>
    <row r="24" spans="1:13" x14ac:dyDescent="0.2">
      <c r="A24" s="228" t="s">
        <v>34</v>
      </c>
      <c r="B24" s="229">
        <f>+'[1]Podklady QZ'!B690</f>
        <v>30033.361999999994</v>
      </c>
      <c r="C24" s="230">
        <f>+'[1]Podklady QZ'!C690</f>
        <v>2.2109655165384094E-2</v>
      </c>
      <c r="D24" s="231">
        <f>+'[1]Podklady QZ'!D690</f>
        <v>19670.305</v>
      </c>
      <c r="E24" s="230">
        <f>+'[1]Podklady QZ'!E690</f>
        <v>2.0788717513607377E-2</v>
      </c>
      <c r="F24" s="231">
        <f>+'[1]Podklady QZ'!F690</f>
        <v>18653.727999999999</v>
      </c>
      <c r="G24" s="230">
        <f>+'[1]Podklady QZ'!G690</f>
        <v>2.3127536695252578E-2</v>
      </c>
      <c r="H24" s="231">
        <f>+'[1]Podklady QZ'!H690</f>
        <v>68357.39499999999</v>
      </c>
      <c r="I24" s="230">
        <f>+'[1]Podklady QZ'!I690</f>
        <v>2.1971798803535048E-2</v>
      </c>
      <c r="J24" s="130"/>
      <c r="K24" s="340"/>
      <c r="L24" s="130"/>
      <c r="M24" s="176"/>
    </row>
    <row r="25" spans="1:13" ht="13.5" customHeight="1" x14ac:dyDescent="0.2">
      <c r="A25" s="342" t="s">
        <v>212</v>
      </c>
      <c r="B25" s="214">
        <f>+'[1]Podklady QZ'!B691</f>
        <v>62697.794000000016</v>
      </c>
      <c r="C25" s="201">
        <f>+'[1]Podklady QZ'!C691</f>
        <v>1.5579175129458885E-2</v>
      </c>
      <c r="D25" s="64">
        <f>+'[1]Podklady QZ'!D691</f>
        <v>30220.573999999997</v>
      </c>
      <c r="E25" s="201">
        <f>+'[1]Podklady QZ'!E691</f>
        <v>1.0947973453094525E-2</v>
      </c>
      <c r="F25" s="64">
        <f>+'[1]Podklady QZ'!F691</f>
        <v>24483.206999999999</v>
      </c>
      <c r="G25" s="201">
        <f>+'[1]Podklady QZ'!G691</f>
        <v>1.0360786825226695E-2</v>
      </c>
      <c r="H25" s="64">
        <f>+'[1]Podklady QZ'!H691</f>
        <v>117401.57500000001</v>
      </c>
      <c r="I25" s="201">
        <f>+'[1]Podklady QZ'!I691</f>
        <v>1.2833709106819318E-2</v>
      </c>
      <c r="J25" s="130"/>
      <c r="K25" s="130"/>
      <c r="L25" s="130"/>
      <c r="M25" s="130"/>
    </row>
    <row r="26" spans="1:13" ht="12.75" customHeight="1" x14ac:dyDescent="0.2">
      <c r="A26" s="58" t="s">
        <v>29</v>
      </c>
      <c r="B26" s="226">
        <f>+'[1]Podklady QZ'!B692</f>
        <v>3871.5499999999997</v>
      </c>
      <c r="C26" s="74">
        <f>+'[1]Podklady QZ'!C692</f>
        <v>2.6092287285535147E-3</v>
      </c>
      <c r="D26" s="34">
        <f>+'[1]Podklady QZ'!D692</f>
        <v>2183.1799999999998</v>
      </c>
      <c r="E26" s="74">
        <f>+'[1]Podklady QZ'!E692</f>
        <v>1.6713310591774228E-3</v>
      </c>
      <c r="F26" s="34">
        <f>+'[1]Podklady QZ'!F692</f>
        <v>1914.566</v>
      </c>
      <c r="G26" s="74">
        <f>+'[1]Podklady QZ'!G692</f>
        <v>1.6363343386789034E-3</v>
      </c>
      <c r="H26" s="34">
        <f>+'[1]Podklady QZ'!H692</f>
        <v>7969.2959999999994</v>
      </c>
      <c r="I26" s="74">
        <f>+'[1]Podklady QZ'!I692</f>
        <v>2.0124094867919147E-3</v>
      </c>
      <c r="J26" s="130"/>
      <c r="K26" s="130"/>
      <c r="L26" s="130"/>
      <c r="M26" s="130"/>
    </row>
    <row r="27" spans="1:13" ht="12.75" customHeight="1" x14ac:dyDescent="0.2">
      <c r="A27" s="58" t="s">
        <v>0</v>
      </c>
      <c r="B27" s="226">
        <f>+'[1]Podklady QZ'!B693</f>
        <v>3790.79</v>
      </c>
      <c r="C27" s="243">
        <f>+'[1]Podklady QZ'!C693</f>
        <v>4.0265871872824939E-2</v>
      </c>
      <c r="D27" s="244">
        <f>+'[1]Podklady QZ'!D693</f>
        <v>1851.73</v>
      </c>
      <c r="E27" s="243">
        <f>+'[1]Podklady QZ'!E693</f>
        <v>2.4753274659340196E-2</v>
      </c>
      <c r="F27" s="244">
        <f>+'[1]Podklady QZ'!F693</f>
        <v>1315.37</v>
      </c>
      <c r="G27" s="74">
        <f>+'[1]Podklady QZ'!G693</f>
        <v>1.8447578559845731E-2</v>
      </c>
      <c r="H27" s="244">
        <f>+'[1]Podklady QZ'!H693</f>
        <v>6957.89</v>
      </c>
      <c r="I27" s="74">
        <f>+'[1]Podklady QZ'!I693</f>
        <v>2.8960486687049626E-2</v>
      </c>
      <c r="J27" s="130"/>
      <c r="K27" s="130"/>
      <c r="L27" s="130"/>
      <c r="M27" s="130"/>
    </row>
    <row r="28" spans="1:13" ht="12.75" customHeight="1" x14ac:dyDescent="0.2">
      <c r="A28" s="58" t="s">
        <v>1</v>
      </c>
      <c r="B28" s="226">
        <f>+'[1]Podklady QZ'!B694</f>
        <v>121.03</v>
      </c>
      <c r="C28" s="243">
        <f>+'[1]Podklady QZ'!C694</f>
        <v>4.0384990450983522E-3</v>
      </c>
      <c r="D28" s="244">
        <f>+'[1]Podklady QZ'!D694</f>
        <v>18</v>
      </c>
      <c r="E28" s="243">
        <f>+'[1]Podklady QZ'!E694</f>
        <v>1.5400774350934365E-3</v>
      </c>
      <c r="F28" s="244">
        <f>+'[1]Podklady QZ'!F694</f>
        <v>16.45</v>
      </c>
      <c r="G28" s="74">
        <f>+'[1]Podklady QZ'!G694</f>
        <v>1.9216387267794199E-3</v>
      </c>
      <c r="H28" s="244">
        <f>+'[1]Podklady QZ'!H694</f>
        <v>155.47999999999999</v>
      </c>
      <c r="I28" s="74">
        <f>+'[1]Podklady QZ'!I694</f>
        <v>3.0961514944456959E-3</v>
      </c>
      <c r="J28" s="130"/>
      <c r="K28" s="130"/>
      <c r="L28" s="130"/>
      <c r="M28" s="130"/>
    </row>
    <row r="29" spans="1:13" ht="12.75" customHeight="1" x14ac:dyDescent="0.2">
      <c r="A29" s="58" t="s">
        <v>2</v>
      </c>
      <c r="B29" s="226">
        <f>+'[1]Podklady QZ'!B695</f>
        <v>115.8</v>
      </c>
      <c r="C29" s="243">
        <f>+'[1]Podklady QZ'!C695</f>
        <v>6.5366343073163038E-3</v>
      </c>
      <c r="D29" s="244">
        <f>+'[1]Podklady QZ'!D695</f>
        <v>27.4</v>
      </c>
      <c r="E29" s="243">
        <f>+'[1]Podklady QZ'!E695</f>
        <v>1.6328668201044997E-3</v>
      </c>
      <c r="F29" s="244">
        <f>+'[1]Podklady QZ'!F695</f>
        <v>22.2</v>
      </c>
      <c r="G29" s="74">
        <f>+'[1]Podklady QZ'!G695</f>
        <v>2.8786441430483857E-3</v>
      </c>
      <c r="H29" s="244">
        <f>+'[1]Podklady QZ'!H695</f>
        <v>165.39999999999998</v>
      </c>
      <c r="I29" s="74">
        <f>+'[1]Podklady QZ'!I695</f>
        <v>3.9187064117950105E-3</v>
      </c>
      <c r="J29" s="130"/>
      <c r="K29" s="130"/>
      <c r="L29" s="130"/>
    </row>
    <row r="30" spans="1:13" x14ac:dyDescent="0.2">
      <c r="A30" s="58" t="s">
        <v>6</v>
      </c>
      <c r="B30" s="226">
        <f>+'[1]Podklady QZ'!B696</f>
        <v>1350.7249999999999</v>
      </c>
      <c r="C30" s="243">
        <f>+'[1]Podklady QZ'!C696</f>
        <v>8.9530091383695193E-2</v>
      </c>
      <c r="D30" s="244">
        <f>+'[1]Podklady QZ'!D696</f>
        <v>914.02299999999991</v>
      </c>
      <c r="E30" s="243">
        <f>+'[1]Podklady QZ'!E696</f>
        <v>8.2662875002136621E-2</v>
      </c>
      <c r="F30" s="244">
        <f>+'[1]Podklady QZ'!F696</f>
        <v>451.1</v>
      </c>
      <c r="G30" s="74">
        <f>+'[1]Podklady QZ'!G696</f>
        <v>5.253738936110295E-2</v>
      </c>
      <c r="H30" s="244">
        <f>+'[1]Podklady QZ'!H696</f>
        <v>2715.8479999999995</v>
      </c>
      <c r="I30" s="74">
        <f>+'[1]Podklady QZ'!I696</f>
        <v>7.8198162816189756E-2</v>
      </c>
      <c r="J30" s="130"/>
      <c r="K30" s="130"/>
      <c r="L30" s="130"/>
    </row>
    <row r="31" spans="1:13" x14ac:dyDescent="0.2">
      <c r="A31" s="58" t="s">
        <v>28</v>
      </c>
      <c r="B31" s="226">
        <f>+'[1]Podklady QZ'!B697</f>
        <v>40382.108000000007</v>
      </c>
      <c r="C31" s="243">
        <f>+'[1]Podklady QZ'!C697</f>
        <v>2.7109818608811016E-2</v>
      </c>
      <c r="D31" s="244">
        <f>+'[1]Podklady QZ'!D697</f>
        <v>19388.530999999999</v>
      </c>
      <c r="E31" s="243">
        <f>+'[1]Podklady QZ'!E697</f>
        <v>2.2906578590614065E-2</v>
      </c>
      <c r="F31" s="244">
        <f>+'[1]Podklady QZ'!F697</f>
        <v>16548.395</v>
      </c>
      <c r="G31" s="74">
        <f>+'[1]Podklady QZ'!G697</f>
        <v>2.395747302009996E-2</v>
      </c>
      <c r="H31" s="244">
        <f>+'[1]Podklady QZ'!H697</f>
        <v>76319.034000000014</v>
      </c>
      <c r="I31" s="74">
        <f>+'[1]Podklady QZ'!I697</f>
        <v>2.5214987190312167E-2</v>
      </c>
      <c r="J31" s="130"/>
      <c r="K31" s="130"/>
      <c r="L31" s="130"/>
    </row>
    <row r="32" spans="1:13" x14ac:dyDescent="0.2">
      <c r="A32" s="58" t="s">
        <v>5</v>
      </c>
      <c r="B32" s="226">
        <f>+'[1]Podklady QZ'!B698</f>
        <v>12895.881000000001</v>
      </c>
      <c r="C32" s="243">
        <f>+'[1]Podklady QZ'!C698</f>
        <v>1.5978837687828169E-2</v>
      </c>
      <c r="D32" s="244">
        <f>+'[1]Podklady QZ'!D698</f>
        <v>5793.1200000000008</v>
      </c>
      <c r="E32" s="243">
        <f>+'[1]Podklady QZ'!E698</f>
        <v>1.3001069622723835E-2</v>
      </c>
      <c r="F32" s="244">
        <f>+'[1]Podklady QZ'!F698</f>
        <v>4183.1260000000002</v>
      </c>
      <c r="G32" s="74">
        <f>+'[1]Podklady QZ'!G698</f>
        <v>1.149990038026823E-2</v>
      </c>
      <c r="H32" s="244">
        <f>+'[1]Podklady QZ'!H698</f>
        <v>22872.127000000004</v>
      </c>
      <c r="I32" s="74">
        <f>+'[1]Podklady QZ'!I698</f>
        <v>1.4150030884009358E-2</v>
      </c>
      <c r="J32" s="130"/>
      <c r="K32" s="130"/>
      <c r="L32" s="130"/>
    </row>
    <row r="33" spans="1:12" ht="12.75" thickBot="1" x14ac:dyDescent="0.25">
      <c r="A33" s="59" t="s">
        <v>3</v>
      </c>
      <c r="B33" s="227">
        <f>+'[1]Podklady QZ'!B699</f>
        <v>169.91</v>
      </c>
      <c r="C33" s="75">
        <f>+'[1]Podklady QZ'!C699</f>
        <v>1.9502909395378242E-3</v>
      </c>
      <c r="D33" s="44">
        <f>+'[1]Podklady QZ'!D699</f>
        <v>44.59</v>
      </c>
      <c r="E33" s="75">
        <f>+'[1]Podklady QZ'!E699</f>
        <v>9.3303870597763764E-4</v>
      </c>
      <c r="F33" s="44">
        <f>+'[1]Podklady QZ'!F699</f>
        <v>32</v>
      </c>
      <c r="G33" s="75">
        <f>+'[1]Podklady QZ'!G699</f>
        <v>7.5515283254995664E-4</v>
      </c>
      <c r="H33" s="44">
        <f>+'[1]Podklady QZ'!H699</f>
        <v>246.5</v>
      </c>
      <c r="I33" s="75">
        <f>+'[1]Podklady QZ'!I699</f>
        <v>1.3904091180965503E-3</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QZ'!L668</f>
        <v>0.10521090753105022</v>
      </c>
    </row>
    <row r="37" spans="1:12" x14ac:dyDescent="0.2">
      <c r="B37" s="130"/>
      <c r="C37" s="130"/>
      <c r="D37" s="130"/>
      <c r="E37" s="130"/>
      <c r="F37" s="130"/>
      <c r="G37" s="187" t="s">
        <v>190</v>
      </c>
      <c r="H37" s="232">
        <f>+'[1]Podklady QZ'!L669</f>
        <v>2.0917263494161707E-2</v>
      </c>
    </row>
    <row r="38" spans="1:12" x14ac:dyDescent="0.2">
      <c r="B38" s="130"/>
      <c r="C38" s="130"/>
      <c r="D38" s="130"/>
      <c r="E38" s="130"/>
      <c r="F38" s="130"/>
      <c r="G38" s="187" t="s">
        <v>191</v>
      </c>
      <c r="H38" s="232">
        <f>+'[1]Podklady QZ'!L670</f>
        <v>1.4185053867491911E-2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{A17E9A48-DE9A-4138-B7E1-4F5A0FEECEFC}</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{C56CFCF6-5885-42C5-8EC5-B159B3EF14C9}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17E9A48-DE9A-4138-B7E1-4F5A0FEECEFC}">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C56CFCF6-5885-42C5-8EC5-B159B3EF14C9}">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235</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QZ'!B357</f>
        <v>1114.817499999999</v>
      </c>
      <c r="C6" s="202">
        <f>'[1]Podklady QZ'!C357</f>
        <v>1.8602776687826086E-2</v>
      </c>
      <c r="D6" s="203">
        <f>'[1]Podklady QZ'!D357</f>
        <v>1114.817499999999</v>
      </c>
      <c r="E6" s="202">
        <f>'[1]Podklady QZ'!E357</f>
        <v>1.860769879115198E-2</v>
      </c>
      <c r="F6" s="203">
        <f>'[1]Podklady QZ'!F357</f>
        <v>1097.7019999999989</v>
      </c>
      <c r="G6" s="202">
        <f>'[1]Podklady QZ'!G357</f>
        <v>1.8388391503469621E-2</v>
      </c>
      <c r="H6" s="203">
        <f>'[1]Podklady QZ'!H357</f>
        <v>1097.7019999999989</v>
      </c>
      <c r="I6" s="202">
        <f>'[1]Podklady QZ'!I357</f>
        <v>1.8388391503469621E-2</v>
      </c>
      <c r="J6" s="337"/>
      <c r="K6" s="338"/>
      <c r="L6" s="337"/>
      <c r="M6" s="338"/>
      <c r="N6" s="2"/>
    </row>
    <row r="7" spans="1:15" x14ac:dyDescent="0.2">
      <c r="A7" s="342" t="s">
        <v>106</v>
      </c>
      <c r="B7" s="225">
        <f>'[1]Podklady QZ'!B358</f>
        <v>287861.55000000005</v>
      </c>
      <c r="C7" s="202">
        <f>'[1]Podklady QZ'!C358</f>
        <v>2.6062792296119582E-2</v>
      </c>
      <c r="D7" s="203">
        <f>'[1]Podklady QZ'!D358</f>
        <v>215613.26299999998</v>
      </c>
      <c r="E7" s="202">
        <f>'[1]Podklady QZ'!E358</f>
        <v>2.379413830556857E-2</v>
      </c>
      <c r="F7" s="203">
        <f>'[1]Podklady QZ'!F358</f>
        <v>193998.98</v>
      </c>
      <c r="G7" s="202">
        <f>'[1]Podklady QZ'!G358</f>
        <v>2.3437466903087328E-2</v>
      </c>
      <c r="H7" s="203">
        <f>'[1]Podklady QZ'!H358</f>
        <v>697473.79300000006</v>
      </c>
      <c r="I7" s="202">
        <f>'[1]Podklady QZ'!I358</f>
        <v>2.457292070733658E-2</v>
      </c>
      <c r="J7" s="337"/>
      <c r="K7" s="337"/>
      <c r="L7" s="337"/>
      <c r="M7" s="338"/>
      <c r="N7" s="2"/>
    </row>
    <row r="8" spans="1:15" x14ac:dyDescent="0.2">
      <c r="A8" s="342" t="s">
        <v>194</v>
      </c>
      <c r="B8" s="214">
        <f>'[1]Podklady QZ'!B359</f>
        <v>194131.20500000002</v>
      </c>
      <c r="C8" s="201">
        <f>'[1]Podklady QZ'!C359</f>
        <v>3.5812644900213186E-2</v>
      </c>
      <c r="D8" s="64">
        <f>'[1]Podklady QZ'!D359</f>
        <v>135963.008</v>
      </c>
      <c r="E8" s="201">
        <f>'[1]Podklady QZ'!E359</f>
        <v>3.6764817727831779E-2</v>
      </c>
      <c r="F8" s="64">
        <f>'[1]Podklady QZ'!F359</f>
        <v>118893.70699999999</v>
      </c>
      <c r="G8" s="201">
        <f>'[1]Podklady QZ'!G359</f>
        <v>3.821547258241112E-2</v>
      </c>
      <c r="H8" s="64">
        <f>'[1]Podklady QZ'!H359</f>
        <v>448987.92</v>
      </c>
      <c r="I8" s="201">
        <f>'[1]Podklady QZ'!I359</f>
        <v>3.671180946562063E-2</v>
      </c>
      <c r="J8" s="130"/>
      <c r="K8" s="130"/>
      <c r="L8" s="130"/>
      <c r="M8" s="339"/>
      <c r="N8" s="176"/>
      <c r="O8" s="176"/>
    </row>
    <row r="9" spans="1:15" x14ac:dyDescent="0.2">
      <c r="A9" s="58" t="s">
        <v>44</v>
      </c>
      <c r="B9" s="226">
        <f>'[1]Podklady QZ'!B360</f>
        <v>30074.420000000002</v>
      </c>
      <c r="C9" s="74">
        <f>'[1]Podklady QZ'!C360</f>
        <v>7.1775069381637899E-2</v>
      </c>
      <c r="D9" s="34">
        <f>'[1]Podklady QZ'!D360</f>
        <v>22405.87</v>
      </c>
      <c r="E9" s="74">
        <f>'[1]Podklady QZ'!E360</f>
        <v>6.8571519404888565E-2</v>
      </c>
      <c r="F9" s="34">
        <f>'[1]Podklady QZ'!F360</f>
        <v>28455.43</v>
      </c>
      <c r="G9" s="74">
        <f>'[1]Podklady QZ'!G360</f>
        <v>0.10027779683984488</v>
      </c>
      <c r="H9" s="34">
        <f>'[1]Podklady QZ'!H360</f>
        <v>80935.72</v>
      </c>
      <c r="I9" s="74">
        <f>'[1]Podklady QZ'!I360</f>
        <v>7.8614461136445477E-2</v>
      </c>
      <c r="J9" s="130"/>
      <c r="K9" s="340"/>
      <c r="L9" s="130"/>
      <c r="M9" s="339"/>
    </row>
    <row r="10" spans="1:15" x14ac:dyDescent="0.2">
      <c r="A10" s="58" t="s">
        <v>43</v>
      </c>
      <c r="B10" s="226">
        <f>'[1]Podklady QZ'!B361</f>
        <v>3757.5509999999999</v>
      </c>
      <c r="C10" s="243">
        <f>'[1]Podklady QZ'!C361</f>
        <v>9.3876797538265222E-2</v>
      </c>
      <c r="D10" s="244">
        <f>'[1]Podklady QZ'!D361</f>
        <v>3604.6170000000002</v>
      </c>
      <c r="E10" s="243">
        <f>'[1]Podklady QZ'!E361</f>
        <v>0.11505955754787746</v>
      </c>
      <c r="F10" s="244">
        <f>'[1]Podklady QZ'!F361</f>
        <v>3510.5280000000002</v>
      </c>
      <c r="G10" s="74">
        <f>'[1]Podklady QZ'!G361</f>
        <v>0.12237533066871793</v>
      </c>
      <c r="H10" s="244">
        <f>'[1]Podklady QZ'!H361</f>
        <v>10872.696</v>
      </c>
      <c r="I10" s="74">
        <f>'[1]Podklady QZ'!I361</f>
        <v>0.10868213405380951</v>
      </c>
      <c r="J10" s="130"/>
      <c r="K10" s="340"/>
      <c r="L10" s="130"/>
      <c r="M10" s="339"/>
    </row>
    <row r="11" spans="1:15" x14ac:dyDescent="0.2">
      <c r="A11" s="58" t="s">
        <v>42</v>
      </c>
      <c r="B11" s="226">
        <f>'[1]Podklady QZ'!B362</f>
        <v>1406.05</v>
      </c>
      <c r="C11" s="243">
        <f>'[1]Podklady QZ'!C362</f>
        <v>2.6022060977877381E-3</v>
      </c>
      <c r="D11" s="244">
        <f>'[1]Podklady QZ'!D362</f>
        <v>0</v>
      </c>
      <c r="E11" s="243">
        <f>'[1]Podklady QZ'!E362</f>
        <v>0</v>
      </c>
      <c r="F11" s="244">
        <f>'[1]Podklady QZ'!F362</f>
        <v>0</v>
      </c>
      <c r="G11" s="74">
        <f>'[1]Podklady QZ'!G362</f>
        <v>0</v>
      </c>
      <c r="H11" s="244">
        <f>'[1]Podklady QZ'!H362</f>
        <v>1406.05</v>
      </c>
      <c r="I11" s="74">
        <f>'[1]Podklady QZ'!I362</f>
        <v>1.3557032576119862E-3</v>
      </c>
      <c r="J11" s="130"/>
      <c r="K11" s="340"/>
      <c r="L11" s="130"/>
      <c r="M11" s="339"/>
    </row>
    <row r="12" spans="1:15" x14ac:dyDescent="0.2">
      <c r="A12" s="58" t="s">
        <v>70</v>
      </c>
      <c r="B12" s="226">
        <f>'[1]Podklady QZ'!B363</f>
        <v>0</v>
      </c>
      <c r="C12" s="243">
        <f>'[1]Podklady QZ'!C363</f>
        <v>0</v>
      </c>
      <c r="D12" s="244">
        <f>'[1]Podklady QZ'!D363</f>
        <v>0</v>
      </c>
      <c r="E12" s="243">
        <f>'[1]Podklady QZ'!E363</f>
        <v>0</v>
      </c>
      <c r="F12" s="244">
        <f>'[1]Podklady QZ'!F363</f>
        <v>0</v>
      </c>
      <c r="G12" s="74">
        <f>'[1]Podklady QZ'!G363</f>
        <v>0</v>
      </c>
      <c r="H12" s="244">
        <f>'[1]Podklady QZ'!H363</f>
        <v>0</v>
      </c>
      <c r="I12" s="74">
        <f>'[1]Podklady QZ'!I363</f>
        <v>0</v>
      </c>
      <c r="J12" s="130"/>
      <c r="K12" s="340"/>
      <c r="L12" s="130"/>
      <c r="M12" s="339"/>
    </row>
    <row r="13" spans="1:15" x14ac:dyDescent="0.2">
      <c r="A13" s="58" t="s">
        <v>71</v>
      </c>
      <c r="B13" s="226">
        <f>'[1]Podklady QZ'!B364</f>
        <v>0</v>
      </c>
      <c r="C13" s="243">
        <f>'[1]Podklady QZ'!C364</f>
        <v>0</v>
      </c>
      <c r="D13" s="244">
        <f>'[1]Podklady QZ'!D364</f>
        <v>0</v>
      </c>
      <c r="E13" s="243">
        <f>'[1]Podklady QZ'!E364</f>
        <v>0</v>
      </c>
      <c r="F13" s="244">
        <f>'[1]Podklady QZ'!F364</f>
        <v>0</v>
      </c>
      <c r="G13" s="74">
        <f>'[1]Podklady QZ'!G364</f>
        <v>0</v>
      </c>
      <c r="H13" s="244">
        <f>'[1]Podklady QZ'!H364</f>
        <v>0</v>
      </c>
      <c r="I13" s="74">
        <f>'[1]Podklady QZ'!I364</f>
        <v>0</v>
      </c>
      <c r="J13" s="130"/>
      <c r="K13" s="340"/>
      <c r="L13" s="130"/>
      <c r="M13" s="339"/>
    </row>
    <row r="14" spans="1:15" x14ac:dyDescent="0.2">
      <c r="A14" s="58" t="s">
        <v>72</v>
      </c>
      <c r="B14" s="226">
        <f>'[1]Podklady QZ'!B365</f>
        <v>0</v>
      </c>
      <c r="C14" s="243">
        <f>'[1]Podklady QZ'!C365</f>
        <v>0</v>
      </c>
      <c r="D14" s="244">
        <f>'[1]Podklady QZ'!D365</f>
        <v>0</v>
      </c>
      <c r="E14" s="243">
        <f>'[1]Podklady QZ'!E365</f>
        <v>0</v>
      </c>
      <c r="F14" s="244">
        <f>'[1]Podklady QZ'!F365</f>
        <v>0</v>
      </c>
      <c r="G14" s="74">
        <f>'[1]Podklady QZ'!G365</f>
        <v>0</v>
      </c>
      <c r="H14" s="244">
        <f>'[1]Podklady QZ'!H365</f>
        <v>0</v>
      </c>
      <c r="I14" s="74">
        <f>'[1]Podklady QZ'!I365</f>
        <v>0</v>
      </c>
      <c r="J14" s="130"/>
      <c r="K14" s="340"/>
      <c r="L14" s="130"/>
      <c r="M14" s="339"/>
    </row>
    <row r="15" spans="1:15" x14ac:dyDescent="0.2">
      <c r="A15" s="58" t="s">
        <v>41</v>
      </c>
      <c r="B15" s="226">
        <f>'[1]Podklady QZ'!B366</f>
        <v>97663.25</v>
      </c>
      <c r="C15" s="243">
        <f>'[1]Podklady QZ'!C366</f>
        <v>3.8204001095109449E-2</v>
      </c>
      <c r="D15" s="244">
        <f>'[1]Podklady QZ'!D366</f>
        <v>70376.25</v>
      </c>
      <c r="E15" s="243">
        <f>'[1]Podklady QZ'!E366</f>
        <v>4.465239775525829E-2</v>
      </c>
      <c r="F15" s="244">
        <f>'[1]Podklady QZ'!F366</f>
        <v>47651.360000000001</v>
      </c>
      <c r="G15" s="74">
        <f>'[1]Podklady QZ'!G366</f>
        <v>4.0135885465145127E-2</v>
      </c>
      <c r="H15" s="244">
        <f>'[1]Podklady QZ'!H366</f>
        <v>215690.86</v>
      </c>
      <c r="I15" s="74">
        <f>'[1]Podklady QZ'!I366</f>
        <v>4.0545652588574489E-2</v>
      </c>
      <c r="J15" s="130"/>
      <c r="K15" s="340"/>
      <c r="L15" s="130"/>
      <c r="M15" s="339"/>
    </row>
    <row r="16" spans="1:15" x14ac:dyDescent="0.2">
      <c r="A16" s="58" t="s">
        <v>84</v>
      </c>
      <c r="B16" s="226">
        <f>'[1]Podklady QZ'!B367</f>
        <v>0</v>
      </c>
      <c r="C16" s="243">
        <f>'[1]Podklady QZ'!C367</f>
        <v>0</v>
      </c>
      <c r="D16" s="244">
        <f>'[1]Podklady QZ'!D367</f>
        <v>0</v>
      </c>
      <c r="E16" s="243">
        <f>'[1]Podklady QZ'!E367</f>
        <v>0</v>
      </c>
      <c r="F16" s="244">
        <f>'[1]Podklady QZ'!F367</f>
        <v>0</v>
      </c>
      <c r="G16" s="74">
        <f>'[1]Podklady QZ'!G367</f>
        <v>0</v>
      </c>
      <c r="H16" s="244">
        <f>'[1]Podklady QZ'!H367</f>
        <v>0</v>
      </c>
      <c r="I16" s="74">
        <f>'[1]Podklady QZ'!I367</f>
        <v>0</v>
      </c>
      <c r="J16" s="130"/>
      <c r="K16" s="340"/>
      <c r="L16" s="130"/>
      <c r="M16" s="339"/>
    </row>
    <row r="17" spans="1:13" x14ac:dyDescent="0.2">
      <c r="A17" s="58" t="s">
        <v>40</v>
      </c>
      <c r="B17" s="226">
        <f>'[1]Podklady QZ'!B368</f>
        <v>0</v>
      </c>
      <c r="C17" s="243">
        <f>'[1]Podklady QZ'!C368</f>
        <v>0</v>
      </c>
      <c r="D17" s="244">
        <f>'[1]Podklady QZ'!D368</f>
        <v>0</v>
      </c>
      <c r="E17" s="243">
        <f>'[1]Podklady QZ'!E368</f>
        <v>0</v>
      </c>
      <c r="F17" s="244">
        <f>'[1]Podklady QZ'!F368</f>
        <v>0</v>
      </c>
      <c r="G17" s="74">
        <f>'[1]Podklady QZ'!G368</f>
        <v>0</v>
      </c>
      <c r="H17" s="244">
        <f>'[1]Podklady QZ'!H368</f>
        <v>0</v>
      </c>
      <c r="I17" s="74">
        <f>'[1]Podklady QZ'!I368</f>
        <v>0</v>
      </c>
      <c r="J17" s="130"/>
      <c r="K17" s="340"/>
      <c r="L17" s="130"/>
      <c r="M17" s="339"/>
    </row>
    <row r="18" spans="1:13" x14ac:dyDescent="0.2">
      <c r="A18" s="58" t="s">
        <v>39</v>
      </c>
      <c r="B18" s="226">
        <f>'[1]Podklady QZ'!B369</f>
        <v>0</v>
      </c>
      <c r="C18" s="243">
        <f>'[1]Podklady QZ'!C369</f>
        <v>0</v>
      </c>
      <c r="D18" s="244">
        <f>'[1]Podklady QZ'!D369</f>
        <v>0</v>
      </c>
      <c r="E18" s="243">
        <f>'[1]Podklady QZ'!E369</f>
        <v>0</v>
      </c>
      <c r="F18" s="244">
        <f>'[1]Podklady QZ'!F369</f>
        <v>0</v>
      </c>
      <c r="G18" s="74">
        <f>'[1]Podklady QZ'!G369</f>
        <v>0</v>
      </c>
      <c r="H18" s="244">
        <f>'[1]Podklady QZ'!H369</f>
        <v>0</v>
      </c>
      <c r="I18" s="74">
        <f>'[1]Podklady QZ'!I369</f>
        <v>0</v>
      </c>
      <c r="J18" s="130"/>
      <c r="K18" s="340"/>
      <c r="L18" s="130"/>
      <c r="M18" s="339"/>
    </row>
    <row r="19" spans="1:13" x14ac:dyDescent="0.2">
      <c r="A19" s="58" t="s">
        <v>38</v>
      </c>
      <c r="B19" s="226">
        <f>'[1]Podklady QZ'!B370</f>
        <v>0</v>
      </c>
      <c r="C19" s="243">
        <f>'[1]Podklady QZ'!C370</f>
        <v>0</v>
      </c>
      <c r="D19" s="244">
        <f>'[1]Podklady QZ'!D370</f>
        <v>0</v>
      </c>
      <c r="E19" s="243">
        <f>'[1]Podklady QZ'!E370</f>
        <v>0</v>
      </c>
      <c r="F19" s="244">
        <f>'[1]Podklady QZ'!F370</f>
        <v>0</v>
      </c>
      <c r="G19" s="74">
        <f>'[1]Podklady QZ'!G370</f>
        <v>0</v>
      </c>
      <c r="H19" s="244">
        <f>'[1]Podklady QZ'!H370</f>
        <v>0</v>
      </c>
      <c r="I19" s="74">
        <f>'[1]Podklady QZ'!I370</f>
        <v>0</v>
      </c>
      <c r="J19" s="130"/>
      <c r="K19" s="340"/>
      <c r="L19" s="130"/>
      <c r="M19" s="339"/>
    </row>
    <row r="20" spans="1:13" x14ac:dyDescent="0.2">
      <c r="A20" s="58" t="s">
        <v>37</v>
      </c>
      <c r="B20" s="226">
        <f>'[1]Podklady QZ'!B371</f>
        <v>0</v>
      </c>
      <c r="C20" s="243">
        <f>'[1]Podklady QZ'!C371</f>
        <v>0</v>
      </c>
      <c r="D20" s="244">
        <f>'[1]Podklady QZ'!D371</f>
        <v>0</v>
      </c>
      <c r="E20" s="243">
        <f>'[1]Podklady QZ'!E371</f>
        <v>0</v>
      </c>
      <c r="F20" s="244">
        <f>'[1]Podklady QZ'!F371</f>
        <v>0</v>
      </c>
      <c r="G20" s="74">
        <f>'[1]Podklady QZ'!G371</f>
        <v>0</v>
      </c>
      <c r="H20" s="244">
        <f>'[1]Podklady QZ'!H371</f>
        <v>0</v>
      </c>
      <c r="I20" s="74">
        <f>'[1]Podklady QZ'!I371</f>
        <v>0</v>
      </c>
      <c r="J20" s="130"/>
      <c r="K20" s="340"/>
      <c r="L20" s="130"/>
      <c r="M20" s="339"/>
    </row>
    <row r="21" spans="1:13" x14ac:dyDescent="0.2">
      <c r="A21" s="58" t="s">
        <v>36</v>
      </c>
      <c r="B21" s="226">
        <f>'[1]Podklady QZ'!B372</f>
        <v>0</v>
      </c>
      <c r="C21" s="243">
        <f>'[1]Podklady QZ'!C372</f>
        <v>0</v>
      </c>
      <c r="D21" s="244">
        <f>'[1]Podklady QZ'!D372</f>
        <v>0</v>
      </c>
      <c r="E21" s="243">
        <f>'[1]Podklady QZ'!E372</f>
        <v>0</v>
      </c>
      <c r="F21" s="244">
        <f>'[1]Podklady QZ'!F372</f>
        <v>0</v>
      </c>
      <c r="G21" s="74">
        <f>'[1]Podklady QZ'!G372</f>
        <v>0</v>
      </c>
      <c r="H21" s="244">
        <f>'[1]Podklady QZ'!H372</f>
        <v>0</v>
      </c>
      <c r="I21" s="74">
        <f>'[1]Podklady QZ'!I372</f>
        <v>0</v>
      </c>
      <c r="J21" s="130"/>
      <c r="K21" s="340"/>
      <c r="L21" s="130"/>
      <c r="M21" s="339"/>
    </row>
    <row r="22" spans="1:13" x14ac:dyDescent="0.2">
      <c r="A22" s="58" t="s">
        <v>3</v>
      </c>
      <c r="B22" s="226">
        <f>'[1]Podklady QZ'!B373</f>
        <v>0</v>
      </c>
      <c r="C22" s="243">
        <f>'[1]Podklady QZ'!C373</f>
        <v>0</v>
      </c>
      <c r="D22" s="244">
        <f>'[1]Podklady QZ'!D373</f>
        <v>0</v>
      </c>
      <c r="E22" s="243">
        <f>'[1]Podklady QZ'!E373</f>
        <v>0</v>
      </c>
      <c r="F22" s="244">
        <f>'[1]Podklady QZ'!F373</f>
        <v>0</v>
      </c>
      <c r="G22" s="74">
        <f>'[1]Podklady QZ'!G373</f>
        <v>0</v>
      </c>
      <c r="H22" s="244">
        <f>'[1]Podklady QZ'!H373</f>
        <v>0</v>
      </c>
      <c r="I22" s="74">
        <f>'[1]Podklady QZ'!I373</f>
        <v>0</v>
      </c>
      <c r="J22" s="130"/>
      <c r="K22" s="340"/>
      <c r="L22" s="130"/>
      <c r="M22" s="339"/>
    </row>
    <row r="23" spans="1:13" x14ac:dyDescent="0.2">
      <c r="A23" s="58" t="s">
        <v>35</v>
      </c>
      <c r="B23" s="226">
        <f>'[1]Podklady QZ'!B374</f>
        <v>165.2</v>
      </c>
      <c r="C23" s="243">
        <f>'[1]Podklady QZ'!C374</f>
        <v>5.0079818500066993E-2</v>
      </c>
      <c r="D23" s="244">
        <f>'[1]Podklady QZ'!D374</f>
        <v>0</v>
      </c>
      <c r="E23" s="243">
        <f>'[1]Podklady QZ'!E374</f>
        <v>0</v>
      </c>
      <c r="F23" s="244">
        <f>'[1]Podklady QZ'!F374</f>
        <v>0</v>
      </c>
      <c r="G23" s="74">
        <f>'[1]Podklady QZ'!G374</f>
        <v>0</v>
      </c>
      <c r="H23" s="244">
        <f>'[1]Podklady QZ'!H374</f>
        <v>165.2</v>
      </c>
      <c r="I23" s="74">
        <f>'[1]Podklady QZ'!I374</f>
        <v>1.8091329675497175E-2</v>
      </c>
      <c r="J23" s="130"/>
      <c r="K23" s="340"/>
      <c r="L23" s="130"/>
      <c r="M23" s="339"/>
    </row>
    <row r="24" spans="1:13" x14ac:dyDescent="0.2">
      <c r="A24" s="228" t="s">
        <v>34</v>
      </c>
      <c r="B24" s="229">
        <f>'[1]Podklady QZ'!B375</f>
        <v>61064.733999999997</v>
      </c>
      <c r="C24" s="230">
        <f>'[1]Podklady QZ'!C375</f>
        <v>4.4954015188373046E-2</v>
      </c>
      <c r="D24" s="231">
        <f>'[1]Podklady QZ'!D375</f>
        <v>39576.271000000001</v>
      </c>
      <c r="E24" s="230">
        <f>'[1]Podklady QZ'!E375</f>
        <v>4.1826495220128601E-2</v>
      </c>
      <c r="F24" s="231">
        <f>'[1]Podklady QZ'!F375</f>
        <v>39276.389000000003</v>
      </c>
      <c r="G24" s="230">
        <f>'[1]Podklady QZ'!G375</f>
        <v>4.8696224575297493E-2</v>
      </c>
      <c r="H24" s="231">
        <f>'[1]Podklady QZ'!H375</f>
        <v>139917.394</v>
      </c>
      <c r="I24" s="230">
        <f>'[1]Podklady QZ'!I375</f>
        <v>4.4972995680759083E-2</v>
      </c>
      <c r="J24" s="130"/>
      <c r="K24" s="340"/>
      <c r="L24" s="130"/>
      <c r="M24" s="176"/>
    </row>
    <row r="25" spans="1:13" ht="13.5" customHeight="1" x14ac:dyDescent="0.2">
      <c r="A25" s="342" t="s">
        <v>212</v>
      </c>
      <c r="B25" s="214">
        <f>'[1]Podklady QZ'!B376</f>
        <v>102311.59699999999</v>
      </c>
      <c r="C25" s="201">
        <f>'[1]Podklady QZ'!C376</f>
        <v>2.5422430132671332E-2</v>
      </c>
      <c r="D25" s="64">
        <f>'[1]Podklady QZ'!D376</f>
        <v>71682.489000000001</v>
      </c>
      <c r="E25" s="201">
        <f>'[1]Podklady QZ'!E376</f>
        <v>2.5968334904020698E-2</v>
      </c>
      <c r="F25" s="64">
        <f>'[1]Podklady QZ'!F376</f>
        <v>62278.918000000005</v>
      </c>
      <c r="G25" s="201">
        <f>'[1]Podklady QZ'!G376</f>
        <v>2.6355150005625234E-2</v>
      </c>
      <c r="H25" s="64">
        <f>'[1]Podklady QZ'!H376</f>
        <v>236273.00400000002</v>
      </c>
      <c r="I25" s="201">
        <f>'[1]Podklady QZ'!I376</f>
        <v>2.5828094751968678E-2</v>
      </c>
      <c r="J25" s="130"/>
      <c r="K25" s="130"/>
      <c r="L25" s="130"/>
      <c r="M25" s="130"/>
    </row>
    <row r="26" spans="1:13" ht="12.75" customHeight="1" x14ac:dyDescent="0.2">
      <c r="A26" s="58" t="s">
        <v>29</v>
      </c>
      <c r="B26" s="226">
        <f>'[1]Podklady QZ'!B377</f>
        <v>50953.746999999996</v>
      </c>
      <c r="C26" s="74">
        <f>'[1]Podklady QZ'!C377</f>
        <v>3.4340246283748745E-2</v>
      </c>
      <c r="D26" s="34">
        <f>'[1]Podklady QZ'!D377</f>
        <v>45932.524000000005</v>
      </c>
      <c r="E26" s="74">
        <f>'[1]Podklady QZ'!E377</f>
        <v>3.516359346806603E-2</v>
      </c>
      <c r="F26" s="34">
        <f>'[1]Podklady QZ'!F377</f>
        <v>39909.392</v>
      </c>
      <c r="G26" s="74">
        <f>'[1]Podklady QZ'!G377</f>
        <v>3.4109614693563509E-2</v>
      </c>
      <c r="H26" s="34">
        <f>'[1]Podklady QZ'!H377</f>
        <v>136795.663</v>
      </c>
      <c r="I26" s="74">
        <f>'[1]Podklady QZ'!I377</f>
        <v>3.4543689928594662E-2</v>
      </c>
      <c r="J26" s="130"/>
      <c r="K26" s="130"/>
      <c r="L26" s="130"/>
      <c r="M26" s="130"/>
    </row>
    <row r="27" spans="1:13" ht="12.75" customHeight="1" x14ac:dyDescent="0.2">
      <c r="A27" s="58" t="s">
        <v>0</v>
      </c>
      <c r="B27" s="226">
        <f>'[1]Podklady QZ'!B378</f>
        <v>903.04</v>
      </c>
      <c r="C27" s="243">
        <f>'[1]Podklady QZ'!C378</f>
        <v>9.5921148193479026E-3</v>
      </c>
      <c r="D27" s="244">
        <f>'[1]Podklady QZ'!D378</f>
        <v>617.28</v>
      </c>
      <c r="E27" s="243">
        <f>'[1]Podklady QZ'!E378</f>
        <v>8.251581700203332E-3</v>
      </c>
      <c r="F27" s="244">
        <f>'[1]Podklady QZ'!F378</f>
        <v>533.98</v>
      </c>
      <c r="G27" s="74">
        <f>'[1]Podklady QZ'!G378</f>
        <v>7.4888723320331342E-3</v>
      </c>
      <c r="H27" s="244">
        <f>'[1]Podklady QZ'!H378</f>
        <v>2054.3000000000002</v>
      </c>
      <c r="I27" s="74">
        <f>'[1]Podklady QZ'!I378</f>
        <v>8.5505128424286734E-3</v>
      </c>
      <c r="J27" s="130"/>
      <c r="K27" s="130"/>
      <c r="L27" s="130"/>
      <c r="M27" s="130"/>
    </row>
    <row r="28" spans="1:13" ht="12.75" customHeight="1" x14ac:dyDescent="0.2">
      <c r="A28" s="58" t="s">
        <v>1</v>
      </c>
      <c r="B28" s="226">
        <f>'[1]Podklady QZ'!B379</f>
        <v>171.1</v>
      </c>
      <c r="C28" s="243">
        <f>'[1]Podklady QZ'!C379</f>
        <v>5.7092223962350499E-3</v>
      </c>
      <c r="D28" s="244">
        <f>'[1]Podklady QZ'!D379</f>
        <v>84.6</v>
      </c>
      <c r="E28" s="243">
        <f>'[1]Podklady QZ'!E379</f>
        <v>7.2383639449391515E-3</v>
      </c>
      <c r="F28" s="244">
        <f>'[1]Podklady QZ'!F379</f>
        <v>87.9</v>
      </c>
      <c r="G28" s="74">
        <f>'[1]Podklady QZ'!G379</f>
        <v>1.0268209366803102E-2</v>
      </c>
      <c r="H28" s="244">
        <f>'[1]Podklady QZ'!H379</f>
        <v>343.6</v>
      </c>
      <c r="I28" s="74">
        <f>'[1]Podklady QZ'!I379</f>
        <v>6.8422797368892542E-3</v>
      </c>
      <c r="J28" s="130"/>
      <c r="K28" s="130"/>
      <c r="L28" s="130"/>
      <c r="M28" s="130"/>
    </row>
    <row r="29" spans="1:13" ht="12.75" customHeight="1" x14ac:dyDescent="0.2">
      <c r="A29" s="58" t="s">
        <v>2</v>
      </c>
      <c r="B29" s="226">
        <f>'[1]Podklady QZ'!B380</f>
        <v>101.9</v>
      </c>
      <c r="C29" s="243">
        <f>'[1]Podklady QZ'!C380</f>
        <v>5.752012399961412E-3</v>
      </c>
      <c r="D29" s="244">
        <f>'[1]Podklady QZ'!D380</f>
        <v>22</v>
      </c>
      <c r="E29" s="243">
        <f>'[1]Podklady QZ'!E380</f>
        <v>1.3110609504488682E-3</v>
      </c>
      <c r="F29" s="244">
        <f>'[1]Podklady QZ'!F380</f>
        <v>7</v>
      </c>
      <c r="G29" s="74">
        <f>'[1]Podklady QZ'!G380</f>
        <v>9.0768058564588737E-4</v>
      </c>
      <c r="H29" s="244">
        <f>'[1]Podklady QZ'!H380</f>
        <v>130.9</v>
      </c>
      <c r="I29" s="74">
        <f>'[1]Podklady QZ'!I380</f>
        <v>3.1013220635064511E-3</v>
      </c>
      <c r="J29" s="130"/>
      <c r="K29" s="130"/>
      <c r="L29" s="130"/>
    </row>
    <row r="30" spans="1:13" x14ac:dyDescent="0.2">
      <c r="A30" s="58" t="s">
        <v>6</v>
      </c>
      <c r="B30" s="226">
        <f>'[1]Podklady QZ'!B381</f>
        <v>0</v>
      </c>
      <c r="C30" s="243">
        <f>'[1]Podklady QZ'!C381</f>
        <v>0</v>
      </c>
      <c r="D30" s="244">
        <f>'[1]Podklady QZ'!D381</f>
        <v>0</v>
      </c>
      <c r="E30" s="243">
        <f>'[1]Podklady QZ'!E381</f>
        <v>0</v>
      </c>
      <c r="F30" s="244">
        <f>'[1]Podklady QZ'!F381</f>
        <v>0</v>
      </c>
      <c r="G30" s="74">
        <f>'[1]Podklady QZ'!G381</f>
        <v>0</v>
      </c>
      <c r="H30" s="244">
        <f>'[1]Podklady QZ'!H381</f>
        <v>0</v>
      </c>
      <c r="I30" s="74">
        <f>'[1]Podklady QZ'!I381</f>
        <v>0</v>
      </c>
      <c r="J30" s="130"/>
      <c r="K30" s="130"/>
      <c r="L30" s="130"/>
    </row>
    <row r="31" spans="1:13" x14ac:dyDescent="0.2">
      <c r="A31" s="58" t="s">
        <v>28</v>
      </c>
      <c r="B31" s="226">
        <f>'[1]Podklady QZ'!B382</f>
        <v>32500.103999999999</v>
      </c>
      <c r="C31" s="243">
        <f>'[1]Podklady QZ'!C382</f>
        <v>2.1818373726490287E-2</v>
      </c>
      <c r="D31" s="244">
        <f>'[1]Podklady QZ'!D382</f>
        <v>16394.887999999999</v>
      </c>
      <c r="E31" s="243">
        <f>'[1]Podklady QZ'!E382</f>
        <v>1.9369739278149306E-2</v>
      </c>
      <c r="F31" s="244">
        <f>'[1]Podklady QZ'!F382</f>
        <v>13550.649999999998</v>
      </c>
      <c r="G31" s="74">
        <f>'[1]Podklady QZ'!G382</f>
        <v>1.9617572083565654E-2</v>
      </c>
      <c r="H31" s="244">
        <f>'[1]Podklady QZ'!H382</f>
        <v>62445.641999999993</v>
      </c>
      <c r="I31" s="74">
        <f>'[1]Podklady QZ'!I382</f>
        <v>2.0631367833099393E-2</v>
      </c>
      <c r="J31" s="130"/>
      <c r="K31" s="130"/>
      <c r="L31" s="130"/>
    </row>
    <row r="32" spans="1:13" x14ac:dyDescent="0.2">
      <c r="A32" s="58" t="s">
        <v>5</v>
      </c>
      <c r="B32" s="226">
        <f>'[1]Podklady QZ'!B383</f>
        <v>15804.446000000004</v>
      </c>
      <c r="C32" s="243">
        <f>'[1]Podklady QZ'!C383</f>
        <v>1.958273943285032E-2</v>
      </c>
      <c r="D32" s="244">
        <f>'[1]Podklady QZ'!D383</f>
        <v>7986.4039999999995</v>
      </c>
      <c r="E32" s="243">
        <f>'[1]Podklady QZ'!E383</f>
        <v>1.792329425925928E-2</v>
      </c>
      <c r="F32" s="244">
        <f>'[1]Podklady QZ'!F383</f>
        <v>7627.9789999999994</v>
      </c>
      <c r="G32" s="74">
        <f>'[1]Podklady QZ'!G383</f>
        <v>2.0970202332604392E-2</v>
      </c>
      <c r="H32" s="244">
        <f>'[1]Podklady QZ'!H383</f>
        <v>31418.829000000002</v>
      </c>
      <c r="I32" s="74">
        <f>'[1]Podklady QZ'!I383</f>
        <v>1.9437518893166725E-2</v>
      </c>
      <c r="J32" s="130"/>
      <c r="K32" s="130"/>
      <c r="L32" s="130"/>
    </row>
    <row r="33" spans="1:12" ht="12.75" thickBot="1" x14ac:dyDescent="0.25">
      <c r="A33" s="59" t="s">
        <v>3</v>
      </c>
      <c r="B33" s="227">
        <f>'[1]Podklady QZ'!B384</f>
        <v>1877.26</v>
      </c>
      <c r="C33" s="75">
        <f>'[1]Podklady QZ'!C384</f>
        <v>2.1547896940478935E-2</v>
      </c>
      <c r="D33" s="44">
        <f>'[1]Podklady QZ'!D384</f>
        <v>644.79300000000001</v>
      </c>
      <c r="E33" s="75">
        <f>'[1]Podklady QZ'!E384</f>
        <v>1.349219166502442E-2</v>
      </c>
      <c r="F33" s="44">
        <f>'[1]Podklady QZ'!F384</f>
        <v>562.01700000000005</v>
      </c>
      <c r="G33" s="75">
        <f>'[1]Podklady QZ'!G384</f>
        <v>1.3262772796600908E-2</v>
      </c>
      <c r="H33" s="44">
        <f>'[1]Podklady QZ'!H384</f>
        <v>3084.0699999999997</v>
      </c>
      <c r="I33" s="75">
        <f>'[1]Podklady QZ'!I384</f>
        <v>1.7396020482142102E-2</v>
      </c>
      <c r="J33" s="130"/>
      <c r="K33" s="130"/>
      <c r="L33" s="130"/>
    </row>
    <row r="34" spans="1:12" ht="15" customHeight="1" x14ac:dyDescent="0.2">
      <c r="A34" s="347" t="s">
        <v>269</v>
      </c>
      <c r="B34" s="344"/>
      <c r="C34" s="344"/>
      <c r="D34" s="344"/>
      <c r="E34" s="344"/>
      <c r="F34" s="14"/>
      <c r="H34" s="13"/>
      <c r="I34" s="4" t="s">
        <v>87</v>
      </c>
    </row>
    <row r="35" spans="1:12" x14ac:dyDescent="0.2">
      <c r="A35" s="345"/>
      <c r="B35" s="345"/>
      <c r="C35" s="345"/>
      <c r="D35" s="345"/>
    </row>
    <row r="36" spans="1:12" x14ac:dyDescent="0.2">
      <c r="B36" s="130"/>
      <c r="D36" s="130"/>
      <c r="F36" s="130"/>
      <c r="G36" s="187" t="s">
        <v>192</v>
      </c>
      <c r="H36" s="232">
        <f>+'[1]Podklady QZ'!L353</f>
        <v>1.8388391503469621E-2</v>
      </c>
    </row>
    <row r="37" spans="1:12" x14ac:dyDescent="0.2">
      <c r="B37" s="130"/>
      <c r="C37" s="130"/>
      <c r="D37" s="130"/>
      <c r="E37" s="130"/>
      <c r="F37" s="130"/>
      <c r="G37" s="187" t="s">
        <v>190</v>
      </c>
      <c r="H37" s="232">
        <f>+'[1]Podklady QZ'!L354</f>
        <v>2.457292070733658E-2</v>
      </c>
    </row>
    <row r="38" spans="1:12" x14ac:dyDescent="0.2">
      <c r="B38" s="130"/>
      <c r="C38" s="130"/>
      <c r="D38" s="130"/>
      <c r="E38" s="130"/>
      <c r="F38" s="130"/>
      <c r="G38" s="187" t="s">
        <v>191</v>
      </c>
      <c r="H38" s="232">
        <f>+'[1]Podklady QZ'!L355</f>
        <v>3.671180946562063E-2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{98A85F69-7352-4537-8691-B4CB4659FF60}</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{25D4B2FB-D147-4188-B447-335E6181A870}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98A85F69-7352-4537-8691-B4CB4659FF60}">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25D4B2FB-D147-4188-B447-335E6181A870}">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236</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QZ'!B392</f>
        <v>601.50500000000045</v>
      </c>
      <c r="C6" s="202">
        <f>+'[1]Podklady QZ'!C392</f>
        <v>1.0037215231740485E-2</v>
      </c>
      <c r="D6" s="203">
        <f>+'[1]Podklady QZ'!D392</f>
        <v>601.47300000000041</v>
      </c>
      <c r="E6" s="202">
        <f>+'[1]Podklady QZ'!E392</f>
        <v>1.003933685559347E-2</v>
      </c>
      <c r="F6" s="203">
        <f>+'[1]Podklady QZ'!F392</f>
        <v>578.50400000000036</v>
      </c>
      <c r="G6" s="202">
        <f>+'[1]Podklady QZ'!G392</f>
        <v>9.6909343686384895E-3</v>
      </c>
      <c r="H6" s="203">
        <f>+'[1]Podklady QZ'!H392</f>
        <v>578.50400000000036</v>
      </c>
      <c r="I6" s="202">
        <f>+'[1]Podklady QZ'!I392</f>
        <v>9.6909343686384895E-3</v>
      </c>
      <c r="J6" s="337"/>
      <c r="K6" s="338"/>
      <c r="L6" s="337"/>
      <c r="M6" s="338"/>
      <c r="N6" s="2"/>
    </row>
    <row r="7" spans="1:15" x14ac:dyDescent="0.2">
      <c r="A7" s="342" t="s">
        <v>106</v>
      </c>
      <c r="B7" s="225">
        <f>+'[1]Podklady QZ'!B393</f>
        <v>169854.136</v>
      </c>
      <c r="C7" s="202">
        <f>+'[1]Podklady QZ'!C393</f>
        <v>1.537847992274358E-2</v>
      </c>
      <c r="D7" s="203">
        <f>+'[1]Podklady QZ'!D393</f>
        <v>115935.70499999999</v>
      </c>
      <c r="E7" s="202">
        <f>+'[1]Podklady QZ'!E393</f>
        <v>1.2794158211517803E-2</v>
      </c>
      <c r="F7" s="203">
        <f>+'[1]Podklady QZ'!F393</f>
        <v>110281.255</v>
      </c>
      <c r="G7" s="202">
        <f>+'[1]Podklady QZ'!G393</f>
        <v>1.3323334298424834E-2</v>
      </c>
      <c r="H7" s="203">
        <f>+'[1]Podklady QZ'!H393</f>
        <v>396071.09600000002</v>
      </c>
      <c r="I7" s="202">
        <f>+'[1]Podklady QZ'!I393</f>
        <v>1.3954106568812534E-2</v>
      </c>
      <c r="J7" s="337"/>
      <c r="K7" s="337"/>
      <c r="L7" s="337"/>
      <c r="M7" s="338"/>
      <c r="N7" s="2"/>
    </row>
    <row r="8" spans="1:15" x14ac:dyDescent="0.2">
      <c r="A8" s="342" t="s">
        <v>194</v>
      </c>
      <c r="B8" s="214">
        <f>+'[1]Podklady QZ'!B394</f>
        <v>133325.467</v>
      </c>
      <c r="C8" s="201">
        <f>+'[1]Podklady QZ'!C394</f>
        <v>2.459541528022809E-2</v>
      </c>
      <c r="D8" s="64">
        <f>+'[1]Podklady QZ'!D394</f>
        <v>84278.451000000001</v>
      </c>
      <c r="E8" s="201">
        <f>+'[1]Podklady QZ'!E394</f>
        <v>2.2789153718921852E-2</v>
      </c>
      <c r="F8" s="64">
        <f>+'[1]Podklady QZ'!F394</f>
        <v>69518.631999999998</v>
      </c>
      <c r="G8" s="201">
        <f>+'[1]Podklady QZ'!G394</f>
        <v>2.2345063016352314E-2</v>
      </c>
      <c r="H8" s="64">
        <f>+'[1]Podklady QZ'!H394</f>
        <v>287122.55</v>
      </c>
      <c r="I8" s="201">
        <f>+'[1]Podklady QZ'!I394</f>
        <v>2.3476774940588901E-2</v>
      </c>
      <c r="J8" s="130"/>
      <c r="K8" s="130"/>
      <c r="L8" s="130"/>
      <c r="M8" s="339"/>
      <c r="N8" s="176"/>
      <c r="O8" s="176"/>
    </row>
    <row r="9" spans="1:15" x14ac:dyDescent="0.2">
      <c r="A9" s="58" t="s">
        <v>44</v>
      </c>
      <c r="B9" s="226">
        <f>+'[1]Podklady QZ'!B395</f>
        <v>26.79</v>
      </c>
      <c r="C9" s="74">
        <f>+'[1]Podklady QZ'!C395</f>
        <v>6.3936531734745989E-5</v>
      </c>
      <c r="D9" s="34">
        <f>+'[1]Podklady QZ'!D395</f>
        <v>40.832999999999998</v>
      </c>
      <c r="E9" s="74">
        <f>+'[1]Podklady QZ'!E395</f>
        <v>1.2496639728159695E-4</v>
      </c>
      <c r="F9" s="34">
        <f>+'[1]Podklady QZ'!F395</f>
        <v>0</v>
      </c>
      <c r="G9" s="74">
        <f>+'[1]Podklady QZ'!G395</f>
        <v>0</v>
      </c>
      <c r="H9" s="34">
        <f>+'[1]Podklady QZ'!H395</f>
        <v>67.62299999999999</v>
      </c>
      <c r="I9" s="74">
        <f>+'[1]Podklady QZ'!I395</f>
        <v>6.5683553632807013E-5</v>
      </c>
      <c r="J9" s="130"/>
      <c r="K9" s="340"/>
      <c r="L9" s="130"/>
      <c r="M9" s="339"/>
    </row>
    <row r="10" spans="1:15" x14ac:dyDescent="0.2">
      <c r="A10" s="58" t="s">
        <v>43</v>
      </c>
      <c r="B10" s="226">
        <f>+'[1]Podklady QZ'!B396</f>
        <v>1051.8600000000001</v>
      </c>
      <c r="C10" s="243">
        <f>+'[1]Podklady QZ'!C396</f>
        <v>2.6279150504836708E-2</v>
      </c>
      <c r="D10" s="244">
        <f>+'[1]Podklady QZ'!D396</f>
        <v>1549.26</v>
      </c>
      <c r="E10" s="243">
        <f>+'[1]Podklady QZ'!E396</f>
        <v>4.9452457813583137E-2</v>
      </c>
      <c r="F10" s="244">
        <f>+'[1]Podklady QZ'!F396</f>
        <v>1313.38</v>
      </c>
      <c r="G10" s="74">
        <f>+'[1]Podklady QZ'!G396</f>
        <v>4.578379998498254E-2</v>
      </c>
      <c r="H10" s="244">
        <f>+'[1]Podklady QZ'!H396</f>
        <v>3914.5</v>
      </c>
      <c r="I10" s="74">
        <f>+'[1]Podklady QZ'!I396</f>
        <v>3.9128861301156337E-2</v>
      </c>
      <c r="J10" s="130"/>
      <c r="K10" s="340"/>
      <c r="L10" s="130"/>
      <c r="M10" s="339"/>
    </row>
    <row r="11" spans="1:15" x14ac:dyDescent="0.2">
      <c r="A11" s="58" t="s">
        <v>42</v>
      </c>
      <c r="B11" s="226">
        <f>+'[1]Podklady QZ'!B397</f>
        <v>0</v>
      </c>
      <c r="C11" s="243">
        <f>+'[1]Podklady QZ'!C397</f>
        <v>0</v>
      </c>
      <c r="D11" s="244">
        <f>+'[1]Podklady QZ'!D397</f>
        <v>0</v>
      </c>
      <c r="E11" s="243">
        <f>+'[1]Podklady QZ'!E397</f>
        <v>0</v>
      </c>
      <c r="F11" s="244">
        <f>+'[1]Podklady QZ'!F397</f>
        <v>0</v>
      </c>
      <c r="G11" s="74">
        <f>+'[1]Podklady QZ'!G397</f>
        <v>0</v>
      </c>
      <c r="H11" s="244">
        <f>+'[1]Podklady QZ'!H397</f>
        <v>0</v>
      </c>
      <c r="I11" s="74">
        <f>+'[1]Podklady QZ'!I397</f>
        <v>0</v>
      </c>
      <c r="J11" s="130"/>
      <c r="K11" s="340"/>
      <c r="L11" s="130"/>
      <c r="M11" s="339"/>
    </row>
    <row r="12" spans="1:15" x14ac:dyDescent="0.2">
      <c r="A12" s="58" t="s">
        <v>70</v>
      </c>
      <c r="B12" s="226">
        <f>+'[1]Podklady QZ'!B398</f>
        <v>0</v>
      </c>
      <c r="C12" s="243">
        <f>+'[1]Podklady QZ'!C398</f>
        <v>0</v>
      </c>
      <c r="D12" s="244">
        <f>+'[1]Podklady QZ'!D398</f>
        <v>0</v>
      </c>
      <c r="E12" s="243">
        <f>+'[1]Podklady QZ'!E398</f>
        <v>0</v>
      </c>
      <c r="F12" s="244">
        <f>+'[1]Podklady QZ'!F398</f>
        <v>0</v>
      </c>
      <c r="G12" s="74">
        <f>+'[1]Podklady QZ'!G398</f>
        <v>0</v>
      </c>
      <c r="H12" s="244">
        <f>+'[1]Podklady QZ'!H398</f>
        <v>0</v>
      </c>
      <c r="I12" s="74">
        <f>+'[1]Podklady QZ'!I398</f>
        <v>0</v>
      </c>
      <c r="J12" s="130"/>
      <c r="K12" s="340"/>
      <c r="L12" s="130"/>
      <c r="M12" s="339"/>
    </row>
    <row r="13" spans="1:15" x14ac:dyDescent="0.2">
      <c r="A13" s="58" t="s">
        <v>71</v>
      </c>
      <c r="B13" s="226">
        <f>+'[1]Podklady QZ'!B399</f>
        <v>0</v>
      </c>
      <c r="C13" s="243">
        <f>+'[1]Podklady QZ'!C399</f>
        <v>0</v>
      </c>
      <c r="D13" s="244">
        <f>+'[1]Podklady QZ'!D399</f>
        <v>0</v>
      </c>
      <c r="E13" s="243">
        <f>+'[1]Podklady QZ'!E399</f>
        <v>0</v>
      </c>
      <c r="F13" s="244">
        <f>+'[1]Podklady QZ'!F399</f>
        <v>0</v>
      </c>
      <c r="G13" s="74">
        <f>+'[1]Podklady QZ'!G399</f>
        <v>0</v>
      </c>
      <c r="H13" s="244">
        <f>+'[1]Podklady QZ'!H399</f>
        <v>0</v>
      </c>
      <c r="I13" s="74">
        <f>+'[1]Podklady QZ'!I399</f>
        <v>0</v>
      </c>
      <c r="J13" s="130"/>
      <c r="K13" s="340"/>
      <c r="L13" s="130"/>
      <c r="M13" s="339"/>
    </row>
    <row r="14" spans="1:15" x14ac:dyDescent="0.2">
      <c r="A14" s="58" t="s">
        <v>72</v>
      </c>
      <c r="B14" s="226">
        <f>+'[1]Podklady QZ'!B400</f>
        <v>0</v>
      </c>
      <c r="C14" s="243">
        <f>+'[1]Podklady QZ'!C400</f>
        <v>0</v>
      </c>
      <c r="D14" s="244">
        <f>+'[1]Podklady QZ'!D400</f>
        <v>0</v>
      </c>
      <c r="E14" s="243">
        <f>+'[1]Podklady QZ'!E400</f>
        <v>0</v>
      </c>
      <c r="F14" s="244">
        <f>+'[1]Podklady QZ'!F400</f>
        <v>0</v>
      </c>
      <c r="G14" s="74">
        <f>+'[1]Podklady QZ'!G400</f>
        <v>0</v>
      </c>
      <c r="H14" s="244">
        <f>+'[1]Podklady QZ'!H400</f>
        <v>0</v>
      </c>
      <c r="I14" s="74">
        <f>+'[1]Podklady QZ'!I400</f>
        <v>0</v>
      </c>
      <c r="J14" s="130"/>
      <c r="K14" s="340"/>
      <c r="L14" s="130"/>
      <c r="M14" s="339"/>
    </row>
    <row r="15" spans="1:15" x14ac:dyDescent="0.2">
      <c r="A15" s="58" t="s">
        <v>41</v>
      </c>
      <c r="B15" s="226">
        <f>+'[1]Podklady QZ'!B401</f>
        <v>6385.5500000000011</v>
      </c>
      <c r="C15" s="243">
        <f>+'[1]Podklady QZ'!C401</f>
        <v>2.497905396276247E-3</v>
      </c>
      <c r="D15" s="244">
        <f>+'[1]Podklady QZ'!D401</f>
        <v>2811.11</v>
      </c>
      <c r="E15" s="243">
        <f>+'[1]Podklady QZ'!E401</f>
        <v>1.7835960548307722E-3</v>
      </c>
      <c r="F15" s="244">
        <f>+'[1]Podklady QZ'!F401</f>
        <v>1543.8009999999999</v>
      </c>
      <c r="G15" s="74">
        <f>+'[1]Podklady QZ'!G401</f>
        <v>1.3003158801128973E-3</v>
      </c>
      <c r="H15" s="244">
        <f>+'[1]Podklady QZ'!H401</f>
        <v>10740.461000000001</v>
      </c>
      <c r="I15" s="74">
        <f>+'[1]Podklady QZ'!I401</f>
        <v>2.0189960777528236E-3</v>
      </c>
      <c r="J15" s="130"/>
      <c r="K15" s="340"/>
      <c r="L15" s="130"/>
      <c r="M15" s="339"/>
    </row>
    <row r="16" spans="1:15" x14ac:dyDescent="0.2">
      <c r="A16" s="58" t="s">
        <v>84</v>
      </c>
      <c r="B16" s="226">
        <f>+'[1]Podklady QZ'!B402</f>
        <v>0</v>
      </c>
      <c r="C16" s="243">
        <f>+'[1]Podklady QZ'!C402</f>
        <v>0</v>
      </c>
      <c r="D16" s="244">
        <f>+'[1]Podklady QZ'!D402</f>
        <v>0</v>
      </c>
      <c r="E16" s="243">
        <f>+'[1]Podklady QZ'!E402</f>
        <v>0</v>
      </c>
      <c r="F16" s="244">
        <f>+'[1]Podklady QZ'!F402</f>
        <v>0</v>
      </c>
      <c r="G16" s="74">
        <f>+'[1]Podklady QZ'!G402</f>
        <v>0</v>
      </c>
      <c r="H16" s="244">
        <f>+'[1]Podklady QZ'!H402</f>
        <v>0</v>
      </c>
      <c r="I16" s="74">
        <f>+'[1]Podklady QZ'!I402</f>
        <v>0</v>
      </c>
      <c r="J16" s="130"/>
      <c r="K16" s="340"/>
      <c r="L16" s="130"/>
      <c r="M16" s="339"/>
    </row>
    <row r="17" spans="1:13" x14ac:dyDescent="0.2">
      <c r="A17" s="58" t="s">
        <v>40</v>
      </c>
      <c r="B17" s="226">
        <f>+'[1]Podklady QZ'!B403</f>
        <v>0</v>
      </c>
      <c r="C17" s="243">
        <f>+'[1]Podklady QZ'!C403</f>
        <v>0</v>
      </c>
      <c r="D17" s="244">
        <f>+'[1]Podklady QZ'!D403</f>
        <v>0</v>
      </c>
      <c r="E17" s="243">
        <f>+'[1]Podklady QZ'!E403</f>
        <v>0</v>
      </c>
      <c r="F17" s="244">
        <f>+'[1]Podklady QZ'!F403</f>
        <v>0</v>
      </c>
      <c r="G17" s="74">
        <f>+'[1]Podklady QZ'!G403</f>
        <v>0</v>
      </c>
      <c r="H17" s="244">
        <f>+'[1]Podklady QZ'!H403</f>
        <v>0</v>
      </c>
      <c r="I17" s="74">
        <f>+'[1]Podklady QZ'!I403</f>
        <v>0</v>
      </c>
      <c r="J17" s="130"/>
      <c r="K17" s="340"/>
      <c r="L17" s="130"/>
      <c r="M17" s="339"/>
    </row>
    <row r="18" spans="1:13" x14ac:dyDescent="0.2">
      <c r="A18" s="58" t="s">
        <v>39</v>
      </c>
      <c r="B18" s="226">
        <f>+'[1]Podklady QZ'!B404</f>
        <v>171.8</v>
      </c>
      <c r="C18" s="243">
        <f>+'[1]Podklady QZ'!C404</f>
        <v>5.8110365248675664E-3</v>
      </c>
      <c r="D18" s="244">
        <f>+'[1]Podklady QZ'!D404</f>
        <v>0</v>
      </c>
      <c r="E18" s="243">
        <f>+'[1]Podklady QZ'!E404</f>
        <v>0</v>
      </c>
      <c r="F18" s="244">
        <f>+'[1]Podklady QZ'!F404</f>
        <v>2.2999999999999998</v>
      </c>
      <c r="G18" s="74">
        <f>+'[1]Podklady QZ'!G404</f>
        <v>5.3118603610757868E-5</v>
      </c>
      <c r="H18" s="244">
        <f>+'[1]Podklady QZ'!H404</f>
        <v>174.10000000000002</v>
      </c>
      <c r="I18" s="74">
        <f>+'[1]Podklady QZ'!I404</f>
        <v>1.6037600315143917E-3</v>
      </c>
      <c r="J18" s="130"/>
      <c r="K18" s="340"/>
      <c r="L18" s="130"/>
      <c r="M18" s="339"/>
    </row>
    <row r="19" spans="1:13" x14ac:dyDescent="0.2">
      <c r="A19" s="58" t="s">
        <v>38</v>
      </c>
      <c r="B19" s="226">
        <f>+'[1]Podklady QZ'!B405</f>
        <v>0</v>
      </c>
      <c r="C19" s="243">
        <f>+'[1]Podklady QZ'!C405</f>
        <v>0</v>
      </c>
      <c r="D19" s="244">
        <f>+'[1]Podklady QZ'!D405</f>
        <v>0</v>
      </c>
      <c r="E19" s="243">
        <f>+'[1]Podklady QZ'!E405</f>
        <v>0</v>
      </c>
      <c r="F19" s="244">
        <f>+'[1]Podklady QZ'!F405</f>
        <v>0</v>
      </c>
      <c r="G19" s="74">
        <f>+'[1]Podklady QZ'!G405</f>
        <v>0</v>
      </c>
      <c r="H19" s="244">
        <f>+'[1]Podklady QZ'!H405</f>
        <v>0</v>
      </c>
      <c r="I19" s="74">
        <f>+'[1]Podklady QZ'!I405</f>
        <v>0</v>
      </c>
      <c r="J19" s="130"/>
      <c r="K19" s="340"/>
      <c r="L19" s="130"/>
      <c r="M19" s="339"/>
    </row>
    <row r="20" spans="1:13" x14ac:dyDescent="0.2">
      <c r="A20" s="58" t="s">
        <v>37</v>
      </c>
      <c r="B20" s="226">
        <f>+'[1]Podklady QZ'!B406</f>
        <v>49322</v>
      </c>
      <c r="C20" s="243">
        <f>+'[1]Podklady QZ'!C406</f>
        <v>0.25246943676990852</v>
      </c>
      <c r="D20" s="244">
        <f>+'[1]Podklady QZ'!D406</f>
        <v>27271</v>
      </c>
      <c r="E20" s="243">
        <f>+'[1]Podklady QZ'!E406</f>
        <v>0.11635715560536482</v>
      </c>
      <c r="F20" s="244">
        <f>+'[1]Podklady QZ'!F406</f>
        <v>33881</v>
      </c>
      <c r="G20" s="74">
        <f>+'[1]Podklady QZ'!G406</f>
        <v>0.14538411454897268</v>
      </c>
      <c r="H20" s="244">
        <f>+'[1]Podklady QZ'!H406</f>
        <v>110474</v>
      </c>
      <c r="I20" s="74">
        <f>+'[1]Podklady QZ'!I406</f>
        <v>0.16668370919181788</v>
      </c>
      <c r="J20" s="130"/>
      <c r="K20" s="340"/>
      <c r="L20" s="130"/>
      <c r="M20" s="339"/>
    </row>
    <row r="21" spans="1:13" x14ac:dyDescent="0.2">
      <c r="A21" s="58" t="s">
        <v>36</v>
      </c>
      <c r="B21" s="226">
        <f>+'[1]Podklady QZ'!B407</f>
        <v>0</v>
      </c>
      <c r="C21" s="243">
        <f>+'[1]Podklady QZ'!C407</f>
        <v>0</v>
      </c>
      <c r="D21" s="244">
        <f>+'[1]Podklady QZ'!D407</f>
        <v>0</v>
      </c>
      <c r="E21" s="243">
        <f>+'[1]Podklady QZ'!E407</f>
        <v>0</v>
      </c>
      <c r="F21" s="244">
        <f>+'[1]Podklady QZ'!F407</f>
        <v>0</v>
      </c>
      <c r="G21" s="74">
        <f>+'[1]Podklady QZ'!G407</f>
        <v>0</v>
      </c>
      <c r="H21" s="244">
        <f>+'[1]Podklady QZ'!H407</f>
        <v>0</v>
      </c>
      <c r="I21" s="74">
        <f>+'[1]Podklady QZ'!I407</f>
        <v>0</v>
      </c>
      <c r="J21" s="130"/>
      <c r="K21" s="340"/>
      <c r="L21" s="130"/>
      <c r="M21" s="339"/>
    </row>
    <row r="22" spans="1:13" x14ac:dyDescent="0.2">
      <c r="A22" s="58" t="s">
        <v>3</v>
      </c>
      <c r="B22" s="226">
        <f>+'[1]Podklady QZ'!B408</f>
        <v>0</v>
      </c>
      <c r="C22" s="243">
        <f>+'[1]Podklady QZ'!C408</f>
        <v>0</v>
      </c>
      <c r="D22" s="244">
        <f>+'[1]Podklady QZ'!D408</f>
        <v>0</v>
      </c>
      <c r="E22" s="243">
        <f>+'[1]Podklady QZ'!E408</f>
        <v>0</v>
      </c>
      <c r="F22" s="244">
        <f>+'[1]Podklady QZ'!F408</f>
        <v>0</v>
      </c>
      <c r="G22" s="74">
        <f>+'[1]Podklady QZ'!G408</f>
        <v>0</v>
      </c>
      <c r="H22" s="244">
        <f>+'[1]Podklady QZ'!H408</f>
        <v>0</v>
      </c>
      <c r="I22" s="74">
        <f>+'[1]Podklady QZ'!I408</f>
        <v>0</v>
      </c>
      <c r="J22" s="130"/>
      <c r="K22" s="340"/>
      <c r="L22" s="130"/>
      <c r="M22" s="339"/>
    </row>
    <row r="23" spans="1:13" x14ac:dyDescent="0.2">
      <c r="A23" s="58" t="s">
        <v>35</v>
      </c>
      <c r="B23" s="226">
        <f>+'[1]Podklady QZ'!B409</f>
        <v>0</v>
      </c>
      <c r="C23" s="243">
        <f>+'[1]Podklady QZ'!C409</f>
        <v>0</v>
      </c>
      <c r="D23" s="244">
        <f>+'[1]Podklady QZ'!D409</f>
        <v>0</v>
      </c>
      <c r="E23" s="243">
        <f>+'[1]Podklady QZ'!E409</f>
        <v>0</v>
      </c>
      <c r="F23" s="244">
        <f>+'[1]Podklady QZ'!F409</f>
        <v>0</v>
      </c>
      <c r="G23" s="74">
        <f>+'[1]Podklady QZ'!G409</f>
        <v>0</v>
      </c>
      <c r="H23" s="244">
        <f>+'[1]Podklady QZ'!H409</f>
        <v>0</v>
      </c>
      <c r="I23" s="74">
        <f>+'[1]Podklady QZ'!I409</f>
        <v>0</v>
      </c>
      <c r="J23" s="130"/>
      <c r="K23" s="340"/>
      <c r="L23" s="130"/>
      <c r="M23" s="339"/>
    </row>
    <row r="24" spans="1:13" x14ac:dyDescent="0.2">
      <c r="A24" s="228" t="s">
        <v>34</v>
      </c>
      <c r="B24" s="229">
        <f>+'[1]Podklady QZ'!B410</f>
        <v>76367.467000000004</v>
      </c>
      <c r="C24" s="230">
        <f>+'[1]Podklady QZ'!C410</f>
        <v>5.6219425624871762E-2</v>
      </c>
      <c r="D24" s="231">
        <f>+'[1]Podklady QZ'!D410</f>
        <v>52606.248000000007</v>
      </c>
      <c r="E24" s="230">
        <f>+'[1]Podklady QZ'!E410</f>
        <v>5.5597329534177183E-2</v>
      </c>
      <c r="F24" s="231">
        <f>+'[1]Podklady QZ'!F410</f>
        <v>32778.150999999998</v>
      </c>
      <c r="G24" s="230">
        <f>+'[1]Podklady QZ'!G410</f>
        <v>4.0639484507066365E-2</v>
      </c>
      <c r="H24" s="231">
        <f>+'[1]Podklady QZ'!H410</f>
        <v>161751.86600000001</v>
      </c>
      <c r="I24" s="230">
        <f>+'[1]Podklady QZ'!I410</f>
        <v>5.1991148226879655E-2</v>
      </c>
      <c r="J24" s="130"/>
      <c r="K24" s="340"/>
      <c r="L24" s="130"/>
      <c r="M24" s="176"/>
    </row>
    <row r="25" spans="1:13" ht="13.5" customHeight="1" x14ac:dyDescent="0.2">
      <c r="A25" s="342" t="s">
        <v>212</v>
      </c>
      <c r="B25" s="214">
        <f>+'[1]Podklady QZ'!B411</f>
        <v>102996.59</v>
      </c>
      <c r="C25" s="201">
        <f>+'[1]Podklady QZ'!C411</f>
        <v>2.5592637491313859E-2</v>
      </c>
      <c r="D25" s="64">
        <f>+'[1]Podklady QZ'!D411</f>
        <v>58560.882999999994</v>
      </c>
      <c r="E25" s="201">
        <f>+'[1]Podklady QZ'!E411</f>
        <v>2.1214785413201428E-2</v>
      </c>
      <c r="F25" s="64">
        <f>+'[1]Podklady QZ'!F411</f>
        <v>42726.911000000007</v>
      </c>
      <c r="G25" s="201">
        <f>+'[1]Podklady QZ'!G411</f>
        <v>1.8081145030201053E-2</v>
      </c>
      <c r="H25" s="64">
        <f>+'[1]Podklady QZ'!H411</f>
        <v>204284.38400000002</v>
      </c>
      <c r="I25" s="201">
        <f>+'[1]Podklady QZ'!I411</f>
        <v>2.2331270762949943E-2</v>
      </c>
      <c r="J25" s="130"/>
      <c r="K25" s="130"/>
      <c r="L25" s="130"/>
      <c r="M25" s="130"/>
    </row>
    <row r="26" spans="1:13" ht="12.75" customHeight="1" x14ac:dyDescent="0.2">
      <c r="A26" s="58" t="s">
        <v>29</v>
      </c>
      <c r="B26" s="226">
        <f>+'[1]Podklady QZ'!B412</f>
        <v>7631.107</v>
      </c>
      <c r="C26" s="74">
        <f>+'[1]Podklady QZ'!C412</f>
        <v>5.1429798440071357E-3</v>
      </c>
      <c r="D26" s="34">
        <f>+'[1]Podklady QZ'!D412</f>
        <v>7621.107</v>
      </c>
      <c r="E26" s="74">
        <f>+'[1]Podklady QZ'!E412</f>
        <v>5.8343301213891995E-3</v>
      </c>
      <c r="F26" s="34">
        <f>+'[1]Podklady QZ'!F412</f>
        <v>5439.076</v>
      </c>
      <c r="G26" s="74">
        <f>+'[1]Podklady QZ'!G412</f>
        <v>4.6486497877243687E-3</v>
      </c>
      <c r="H26" s="34">
        <f>+'[1]Podklady QZ'!H412</f>
        <v>20691.29</v>
      </c>
      <c r="I26" s="74">
        <f>+'[1]Podklady QZ'!I412</f>
        <v>5.2249719786995842E-3</v>
      </c>
      <c r="J26" s="130"/>
      <c r="K26" s="130"/>
      <c r="L26" s="130"/>
      <c r="M26" s="130"/>
    </row>
    <row r="27" spans="1:13" ht="12.75" customHeight="1" x14ac:dyDescent="0.2">
      <c r="A27" s="58" t="s">
        <v>0</v>
      </c>
      <c r="B27" s="226">
        <f>+'[1]Podklady QZ'!B413</f>
        <v>459</v>
      </c>
      <c r="C27" s="243">
        <f>+'[1]Podklady QZ'!C413</f>
        <v>4.8755101679667425E-3</v>
      </c>
      <c r="D27" s="244">
        <f>+'[1]Podklady QZ'!D413</f>
        <v>131</v>
      </c>
      <c r="E27" s="243">
        <f>+'[1]Podklady QZ'!E413</f>
        <v>1.7511618758531565E-3</v>
      </c>
      <c r="F27" s="244">
        <f>+'[1]Podklady QZ'!F413</f>
        <v>47</v>
      </c>
      <c r="G27" s="74">
        <f>+'[1]Podklady QZ'!G413</f>
        <v>6.5915764561511156E-4</v>
      </c>
      <c r="H27" s="244">
        <f>+'[1]Podklady QZ'!H413</f>
        <v>637</v>
      </c>
      <c r="I27" s="74">
        <f>+'[1]Podklady QZ'!I413</f>
        <v>2.6513540771197319E-3</v>
      </c>
      <c r="J27" s="130"/>
      <c r="K27" s="130"/>
      <c r="L27" s="130"/>
      <c r="M27" s="130"/>
    </row>
    <row r="28" spans="1:13" ht="12.75" customHeight="1" x14ac:dyDescent="0.2">
      <c r="A28" s="58" t="s">
        <v>1</v>
      </c>
      <c r="B28" s="226">
        <f>+'[1]Podklady QZ'!B414</f>
        <v>601</v>
      </c>
      <c r="C28" s="243">
        <f>+'[1]Podklady QZ'!C414</f>
        <v>2.0054019053987522E-2</v>
      </c>
      <c r="D28" s="244">
        <f>+'[1]Podklady QZ'!D414</f>
        <v>40</v>
      </c>
      <c r="E28" s="243">
        <f>+'[1]Podklady QZ'!E414</f>
        <v>3.4223943002076366E-3</v>
      </c>
      <c r="F28" s="244">
        <f>+'[1]Podklady QZ'!F414</f>
        <v>0</v>
      </c>
      <c r="G28" s="74">
        <f>+'[1]Podklady QZ'!G414</f>
        <v>0</v>
      </c>
      <c r="H28" s="244">
        <f>+'[1]Podklady QZ'!H414</f>
        <v>641</v>
      </c>
      <c r="I28" s="74">
        <f>+'[1]Podklady QZ'!I414</f>
        <v>1.2764555620913887E-2</v>
      </c>
      <c r="J28" s="130"/>
      <c r="K28" s="130"/>
      <c r="L28" s="130"/>
      <c r="M28" s="130"/>
    </row>
    <row r="29" spans="1:13" ht="12.75" customHeight="1" x14ac:dyDescent="0.2">
      <c r="A29" s="58" t="s">
        <v>2</v>
      </c>
      <c r="B29" s="226">
        <f>+'[1]Podklady QZ'!B415</f>
        <v>86.1</v>
      </c>
      <c r="C29" s="243">
        <f>+'[1]Podklady QZ'!C415</f>
        <v>4.8601400160616041E-3</v>
      </c>
      <c r="D29" s="244">
        <f>+'[1]Podklady QZ'!D415</f>
        <v>4</v>
      </c>
      <c r="E29" s="243">
        <f>+'[1]Podklady QZ'!E415</f>
        <v>2.383747182634306E-4</v>
      </c>
      <c r="F29" s="244">
        <f>+'[1]Podklady QZ'!F415</f>
        <v>0</v>
      </c>
      <c r="G29" s="74">
        <f>+'[1]Podklady QZ'!G415</f>
        <v>0</v>
      </c>
      <c r="H29" s="244">
        <f>+'[1]Podklady QZ'!H415</f>
        <v>90.1</v>
      </c>
      <c r="I29" s="74">
        <f>+'[1]Podklady QZ'!I415</f>
        <v>2.1346762255304141E-3</v>
      </c>
      <c r="J29" s="130"/>
      <c r="K29" s="130"/>
      <c r="L29" s="130"/>
    </row>
    <row r="30" spans="1:13" x14ac:dyDescent="0.2">
      <c r="A30" s="58" t="s">
        <v>6</v>
      </c>
      <c r="B30" s="226">
        <f>+'[1]Podklady QZ'!B416</f>
        <v>1051.8600000000001</v>
      </c>
      <c r="C30" s="243">
        <f>+'[1]Podklady QZ'!C416</f>
        <v>6.9720425640195927E-2</v>
      </c>
      <c r="D30" s="244">
        <f>+'[1]Podklady QZ'!D416</f>
        <v>1549.26</v>
      </c>
      <c r="E30" s="243">
        <f>+'[1]Podklady QZ'!E416</f>
        <v>0.14011276053864091</v>
      </c>
      <c r="F30" s="244">
        <f>+'[1]Podklady QZ'!F416</f>
        <v>1313.38</v>
      </c>
      <c r="G30" s="74">
        <f>+'[1]Podklady QZ'!G416</f>
        <v>0.15296288281774639</v>
      </c>
      <c r="H30" s="244">
        <f>+'[1]Podklady QZ'!H416</f>
        <v>3914.5</v>
      </c>
      <c r="I30" s="74">
        <f>+'[1]Podklady QZ'!I416</f>
        <v>0.11271128146493281</v>
      </c>
      <c r="J30" s="130"/>
      <c r="K30" s="130"/>
      <c r="L30" s="130"/>
    </row>
    <row r="31" spans="1:13" x14ac:dyDescent="0.2">
      <c r="A31" s="58" t="s">
        <v>28</v>
      </c>
      <c r="B31" s="226">
        <f>+'[1]Podklady QZ'!B417</f>
        <v>60659.438999999998</v>
      </c>
      <c r="C31" s="243">
        <f>+'[1]Podklady QZ'!C417</f>
        <v>4.0722648461101539E-2</v>
      </c>
      <c r="D31" s="244">
        <f>+'[1]Podklady QZ'!D417</f>
        <v>33375.828999999998</v>
      </c>
      <c r="E31" s="243">
        <f>+'[1]Podklady QZ'!E417</f>
        <v>3.9431870832060255E-2</v>
      </c>
      <c r="F31" s="244">
        <f>+'[1]Podklady QZ'!F417</f>
        <v>24720.157000000003</v>
      </c>
      <c r="G31" s="74">
        <f>+'[1]Podklady QZ'!G417</f>
        <v>3.578791141860798E-2</v>
      </c>
      <c r="H31" s="244">
        <f>+'[1]Podklady QZ'!H417</f>
        <v>118755.425</v>
      </c>
      <c r="I31" s="74">
        <f>+'[1]Podklady QZ'!I417</f>
        <v>3.9235513910659249E-2</v>
      </c>
      <c r="J31" s="130"/>
      <c r="K31" s="130"/>
      <c r="L31" s="130"/>
    </row>
    <row r="32" spans="1:13" x14ac:dyDescent="0.2">
      <c r="A32" s="58" t="s">
        <v>5</v>
      </c>
      <c r="B32" s="226">
        <f>+'[1]Podklady QZ'!B418</f>
        <v>31688.374</v>
      </c>
      <c r="C32" s="243">
        <f>+'[1]Podklady QZ'!C418</f>
        <v>3.92639622478832E-2</v>
      </c>
      <c r="D32" s="244">
        <f>+'[1]Podklady QZ'!D418</f>
        <v>15516.557000000001</v>
      </c>
      <c r="E32" s="243">
        <f>+'[1]Podklady QZ'!E418</f>
        <v>3.482265823286293E-2</v>
      </c>
      <c r="F32" s="244">
        <f>+'[1]Podklady QZ'!F418</f>
        <v>11059.298000000001</v>
      </c>
      <c r="G32" s="74">
        <f>+'[1]Podklady QZ'!G418</f>
        <v>3.0403297743290474E-2</v>
      </c>
      <c r="H32" s="244">
        <f>+'[1]Podklady QZ'!H418</f>
        <v>58264.228999999999</v>
      </c>
      <c r="I32" s="74">
        <f>+'[1]Podklady QZ'!I418</f>
        <v>3.6045648040647624E-2</v>
      </c>
      <c r="J32" s="130"/>
      <c r="K32" s="130"/>
      <c r="L32" s="130"/>
    </row>
    <row r="33" spans="1:12" ht="12.75" thickBot="1" x14ac:dyDescent="0.25">
      <c r="A33" s="59" t="s">
        <v>3</v>
      </c>
      <c r="B33" s="227">
        <f>+'[1]Podklady QZ'!B419</f>
        <v>819.71</v>
      </c>
      <c r="C33" s="75">
        <f>+'[1]Podklady QZ'!C419</f>
        <v>9.4089399449623339E-3</v>
      </c>
      <c r="D33" s="44">
        <f>+'[1]Podklady QZ'!D419</f>
        <v>323.13</v>
      </c>
      <c r="E33" s="75">
        <f>+'[1]Podklady QZ'!E419</f>
        <v>6.7614442041389099E-3</v>
      </c>
      <c r="F33" s="44">
        <f>+'[1]Podklady QZ'!F419</f>
        <v>148</v>
      </c>
      <c r="G33" s="75">
        <f>+'[1]Podklady QZ'!G419</f>
        <v>3.4925818505435499E-3</v>
      </c>
      <c r="H33" s="44">
        <f>+'[1]Podklady QZ'!H419</f>
        <v>1290.8400000000001</v>
      </c>
      <c r="I33" s="75">
        <f>+'[1]Podklady QZ'!I419</f>
        <v>7.2811184827738388E-3</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QZ'!L388</f>
        <v>9.6909343686384895E-3</v>
      </c>
    </row>
    <row r="37" spans="1:12" x14ac:dyDescent="0.2">
      <c r="B37" s="130"/>
      <c r="C37" s="130"/>
      <c r="D37" s="130"/>
      <c r="E37" s="130"/>
      <c r="F37" s="130"/>
      <c r="G37" s="187" t="s">
        <v>190</v>
      </c>
      <c r="H37" s="232">
        <f>+'[1]Podklady QZ'!L389</f>
        <v>1.3954106568812534E-2</v>
      </c>
    </row>
    <row r="38" spans="1:12" x14ac:dyDescent="0.2">
      <c r="B38" s="130"/>
      <c r="C38" s="130"/>
      <c r="D38" s="130"/>
      <c r="E38" s="130"/>
      <c r="F38" s="130"/>
      <c r="G38" s="187" t="s">
        <v>191</v>
      </c>
      <c r="H38" s="232">
        <f>+'[1]Podklady QZ'!L390</f>
        <v>2.3476774940588901E-2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{8925AE14-C3AD-4E5B-9F6F-1572CD3D5520}</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{F7D20694-6822-46D1-9C21-00A80EC121D2}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925AE14-C3AD-4E5B-9F6F-1572CD3D5520}">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F7D20694-6822-46D1-9C21-00A80EC121D2}">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241</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QZ'!B427</f>
        <v>7578.9499999999989</v>
      </c>
      <c r="C6" s="202">
        <f>+'[1]Podklady QZ'!C427</f>
        <v>0.12646869499106322</v>
      </c>
      <c r="D6" s="203">
        <f>+'[1]Podklady QZ'!D427</f>
        <v>7578.9469999999983</v>
      </c>
      <c r="E6" s="202">
        <f>+'[1]Podklady QZ'!E427</f>
        <v>0.1265021072328924</v>
      </c>
      <c r="F6" s="203">
        <f>+'[1]Podklady QZ'!F427</f>
        <v>7553.6189999999988</v>
      </c>
      <c r="G6" s="202">
        <f>+'[1]Podklady QZ'!G427</f>
        <v>0.1265360757655965</v>
      </c>
      <c r="H6" s="203">
        <f>+'[1]Podklady QZ'!H427</f>
        <v>7553.6189999999988</v>
      </c>
      <c r="I6" s="202">
        <f>+'[1]Podklady QZ'!I427</f>
        <v>0.1265360757655965</v>
      </c>
      <c r="J6" s="337"/>
      <c r="K6" s="338"/>
      <c r="L6" s="337"/>
      <c r="M6" s="338"/>
      <c r="N6" s="2"/>
    </row>
    <row r="7" spans="1:15" x14ac:dyDescent="0.2">
      <c r="A7" s="342" t="s">
        <v>106</v>
      </c>
      <c r="B7" s="225">
        <f>+'[1]Podklady QZ'!B428</f>
        <v>2180610.1810000013</v>
      </c>
      <c r="C7" s="202">
        <f>+'[1]Podklady QZ'!C428</f>
        <v>0.19743098800866857</v>
      </c>
      <c r="D7" s="203">
        <f>+'[1]Podklady QZ'!D428</f>
        <v>1867990.9419999998</v>
      </c>
      <c r="E7" s="202">
        <f>+'[1]Podklady QZ'!E428</f>
        <v>0.20614332443685207</v>
      </c>
      <c r="F7" s="203">
        <f>+'[1]Podklady QZ'!F428</f>
        <v>1743498.5329999994</v>
      </c>
      <c r="G7" s="202">
        <f>+'[1]Podklady QZ'!G428</f>
        <v>0.21063610315254641</v>
      </c>
      <c r="H7" s="203">
        <f>+'[1]Podklady QZ'!H428</f>
        <v>5792099.6560000004</v>
      </c>
      <c r="I7" s="202">
        <f>+'[1]Podklady QZ'!I428</f>
        <v>0.20406330245569454</v>
      </c>
      <c r="J7" s="337"/>
      <c r="K7" s="337"/>
      <c r="L7" s="337"/>
      <c r="M7" s="338"/>
      <c r="N7" s="2"/>
    </row>
    <row r="8" spans="1:15" x14ac:dyDescent="0.2">
      <c r="A8" s="342" t="s">
        <v>194</v>
      </c>
      <c r="B8" s="214">
        <f>+'[1]Podklady QZ'!B429</f>
        <v>820218.01400000008</v>
      </c>
      <c r="C8" s="201">
        <f>+'[1]Podklady QZ'!C429</f>
        <v>0.15131094702750178</v>
      </c>
      <c r="D8" s="64">
        <f>+'[1]Podklady QZ'!D429</f>
        <v>541314.05000000005</v>
      </c>
      <c r="E8" s="201">
        <f>+'[1]Podklady QZ'!E429</f>
        <v>0.14637299273170257</v>
      </c>
      <c r="F8" s="64">
        <f>+'[1]Podklady QZ'!F429</f>
        <v>476876.36499999999</v>
      </c>
      <c r="G8" s="201">
        <f>+'[1]Podklady QZ'!G429</f>
        <v>0.15328023754745385</v>
      </c>
      <c r="H8" s="64">
        <f>+'[1]Podklady QZ'!H429</f>
        <v>1838408.4290000002</v>
      </c>
      <c r="I8" s="201">
        <f>+'[1]Podklady QZ'!I429</f>
        <v>0.1503187434651671</v>
      </c>
      <c r="J8" s="130"/>
      <c r="K8" s="130"/>
      <c r="L8" s="130"/>
      <c r="M8" s="339"/>
      <c r="N8" s="176"/>
      <c r="O8" s="176"/>
    </row>
    <row r="9" spans="1:15" x14ac:dyDescent="0.2">
      <c r="A9" s="58" t="s">
        <v>44</v>
      </c>
      <c r="B9" s="226">
        <f>+'[1]Podklady QZ'!B430</f>
        <v>66313.472000000009</v>
      </c>
      <c r="C9" s="74">
        <f>+'[1]Podklady QZ'!C430</f>
        <v>0.15826253852068647</v>
      </c>
      <c r="D9" s="34">
        <f>+'[1]Podklady QZ'!D430</f>
        <v>56671.742000000006</v>
      </c>
      <c r="E9" s="74">
        <f>+'[1]Podklady QZ'!E430</f>
        <v>0.17343970380359428</v>
      </c>
      <c r="F9" s="34">
        <f>+'[1]Podklady QZ'!F430</f>
        <v>49182.504999999997</v>
      </c>
      <c r="G9" s="74">
        <f>+'[1]Podklady QZ'!G430</f>
        <v>0.17332063667513212</v>
      </c>
      <c r="H9" s="34">
        <f>+'[1]Podklady QZ'!H430</f>
        <v>172167.71900000001</v>
      </c>
      <c r="I9" s="74">
        <f>+'[1]Podklady QZ'!I430</f>
        <v>0.16722990113976827</v>
      </c>
      <c r="J9" s="130"/>
      <c r="K9" s="340"/>
      <c r="L9" s="130"/>
      <c r="M9" s="339"/>
    </row>
    <row r="10" spans="1:15" x14ac:dyDescent="0.2">
      <c r="A10" s="58" t="s">
        <v>43</v>
      </c>
      <c r="B10" s="226">
        <f>+'[1]Podklady QZ'!B431</f>
        <v>20.96</v>
      </c>
      <c r="C10" s="243">
        <f>+'[1]Podklady QZ'!C431</f>
        <v>5.236542834420716E-4</v>
      </c>
      <c r="D10" s="244">
        <f>+'[1]Podklady QZ'!D431</f>
        <v>15.3</v>
      </c>
      <c r="E10" s="243">
        <f>+'[1]Podklady QZ'!E431</f>
        <v>4.8837677636279393E-4</v>
      </c>
      <c r="F10" s="244">
        <f>+'[1]Podklady QZ'!F431</f>
        <v>0</v>
      </c>
      <c r="G10" s="74">
        <f>+'[1]Podklady QZ'!G431</f>
        <v>0</v>
      </c>
      <c r="H10" s="244">
        <f>+'[1]Podklady QZ'!H431</f>
        <v>36.260000000000005</v>
      </c>
      <c r="I10" s="74">
        <f>+'[1]Podklady QZ'!I431</f>
        <v>3.6245050728826901E-4</v>
      </c>
      <c r="J10" s="130"/>
      <c r="K10" s="340"/>
      <c r="L10" s="130"/>
      <c r="M10" s="339"/>
    </row>
    <row r="11" spans="1:15" x14ac:dyDescent="0.2">
      <c r="A11" s="58" t="s">
        <v>42</v>
      </c>
      <c r="B11" s="226">
        <f>+'[1]Podklady QZ'!B432</f>
        <v>437631.321</v>
      </c>
      <c r="C11" s="243">
        <f>+'[1]Podklady QZ'!C432</f>
        <v>0.8099334249060155</v>
      </c>
      <c r="D11" s="244">
        <f>+'[1]Podklady QZ'!D432</f>
        <v>223089.75100000002</v>
      </c>
      <c r="E11" s="243">
        <f>+'[1]Podklady QZ'!E432</f>
        <v>0.86855394837185607</v>
      </c>
      <c r="F11" s="244">
        <f>+'[1]Podklady QZ'!F432</f>
        <v>195476.21900000001</v>
      </c>
      <c r="G11" s="74">
        <f>+'[1]Podklady QZ'!G432</f>
        <v>0.81463672206746651</v>
      </c>
      <c r="H11" s="244">
        <f>+'[1]Podklady QZ'!H432</f>
        <v>856197.29100000008</v>
      </c>
      <c r="I11" s="74">
        <f>+'[1]Podklady QZ'!I432</f>
        <v>0.82553924580723159</v>
      </c>
      <c r="J11" s="130"/>
      <c r="K11" s="340"/>
      <c r="L11" s="130"/>
      <c r="M11" s="339"/>
    </row>
    <row r="12" spans="1:15" x14ac:dyDescent="0.2">
      <c r="A12" s="58" t="s">
        <v>70</v>
      </c>
      <c r="B12" s="226">
        <f>+'[1]Podklady QZ'!B433</f>
        <v>51.301000000000002</v>
      </c>
      <c r="C12" s="243">
        <f>+'[1]Podklady QZ'!C433</f>
        <v>6.7724897061483227E-2</v>
      </c>
      <c r="D12" s="244">
        <f>+'[1]Podklady QZ'!D433</f>
        <v>20.576000000000001</v>
      </c>
      <c r="E12" s="243">
        <f>+'[1]Podklady QZ'!E433</f>
        <v>2.0727601678677848E-2</v>
      </c>
      <c r="F12" s="244">
        <f>+'[1]Podklady QZ'!F433</f>
        <v>15.214</v>
      </c>
      <c r="G12" s="74">
        <f>+'[1]Podklady QZ'!G433</f>
        <v>2.4229818570991744E-2</v>
      </c>
      <c r="H12" s="244">
        <f>+'[1]Podklady QZ'!H433</f>
        <v>87.091000000000008</v>
      </c>
      <c r="I12" s="74">
        <f>+'[1]Podklady QZ'!I433</f>
        <v>3.6622385864905363E-2</v>
      </c>
      <c r="J12" s="130"/>
      <c r="K12" s="340"/>
      <c r="L12" s="130"/>
      <c r="M12" s="339"/>
    </row>
    <row r="13" spans="1:15" x14ac:dyDescent="0.2">
      <c r="A13" s="58" t="s">
        <v>71</v>
      </c>
      <c r="B13" s="226">
        <f>+'[1]Podklady QZ'!B434</f>
        <v>0</v>
      </c>
      <c r="C13" s="243">
        <f>+'[1]Podklady QZ'!C434</f>
        <v>0</v>
      </c>
      <c r="D13" s="244">
        <f>+'[1]Podklady QZ'!D434</f>
        <v>0</v>
      </c>
      <c r="E13" s="243">
        <f>+'[1]Podklady QZ'!E434</f>
        <v>0</v>
      </c>
      <c r="F13" s="244">
        <f>+'[1]Podklady QZ'!F434</f>
        <v>0</v>
      </c>
      <c r="G13" s="74">
        <f>+'[1]Podklady QZ'!G434</f>
        <v>0</v>
      </c>
      <c r="H13" s="244">
        <f>+'[1]Podklady QZ'!H434</f>
        <v>0</v>
      </c>
      <c r="I13" s="74">
        <f>+'[1]Podklady QZ'!I434</f>
        <v>0</v>
      </c>
      <c r="J13" s="130"/>
      <c r="K13" s="340"/>
      <c r="L13" s="130"/>
      <c r="M13" s="339"/>
    </row>
    <row r="14" spans="1:15" x14ac:dyDescent="0.2">
      <c r="A14" s="58" t="s">
        <v>72</v>
      </c>
      <c r="B14" s="226">
        <f>+'[1]Podklady QZ'!B435</f>
        <v>0</v>
      </c>
      <c r="C14" s="243">
        <f>+'[1]Podklady QZ'!C435</f>
        <v>0</v>
      </c>
      <c r="D14" s="244">
        <f>+'[1]Podklady QZ'!D435</f>
        <v>0</v>
      </c>
      <c r="E14" s="243">
        <f>+'[1]Podklady QZ'!E435</f>
        <v>0</v>
      </c>
      <c r="F14" s="244">
        <f>+'[1]Podklady QZ'!F435</f>
        <v>0</v>
      </c>
      <c r="G14" s="74">
        <f>+'[1]Podklady QZ'!G435</f>
        <v>0</v>
      </c>
      <c r="H14" s="244">
        <f>+'[1]Podklady QZ'!H435</f>
        <v>0</v>
      </c>
      <c r="I14" s="74">
        <f>+'[1]Podklady QZ'!I435</f>
        <v>0</v>
      </c>
      <c r="J14" s="130"/>
      <c r="K14" s="340"/>
      <c r="L14" s="130"/>
      <c r="M14" s="339"/>
    </row>
    <row r="15" spans="1:15" x14ac:dyDescent="0.2">
      <c r="A15" s="58" t="s">
        <v>41</v>
      </c>
      <c r="B15" s="226">
        <f>+'[1]Podklady QZ'!B436</f>
        <v>19655.284</v>
      </c>
      <c r="C15" s="243">
        <f>+'[1]Podklady QZ'!C436</f>
        <v>7.6887723013588762E-3</v>
      </c>
      <c r="D15" s="244">
        <f>+'[1]Podklady QZ'!D436</f>
        <v>14327.56</v>
      </c>
      <c r="E15" s="243">
        <f>+'[1]Podklady QZ'!E436</f>
        <v>9.0905654675025802E-3</v>
      </c>
      <c r="F15" s="244">
        <f>+'[1]Podklady QZ'!F436</f>
        <v>4926.91</v>
      </c>
      <c r="G15" s="74">
        <f>+'[1]Podklady QZ'!G436</f>
        <v>4.1498478838185981E-3</v>
      </c>
      <c r="H15" s="244">
        <f>+'[1]Podklady QZ'!H436</f>
        <v>38909.754000000001</v>
      </c>
      <c r="I15" s="74">
        <f>+'[1]Podklady QZ'!I436</f>
        <v>7.3142708411051667E-3</v>
      </c>
      <c r="J15" s="130"/>
      <c r="K15" s="340"/>
      <c r="L15" s="130"/>
      <c r="M15" s="339"/>
    </row>
    <row r="16" spans="1:15" x14ac:dyDescent="0.2">
      <c r="A16" s="58" t="s">
        <v>84</v>
      </c>
      <c r="B16" s="226">
        <f>+'[1]Podklady QZ'!B437</f>
        <v>0</v>
      </c>
      <c r="C16" s="243">
        <f>+'[1]Podklady QZ'!C437</f>
        <v>0</v>
      </c>
      <c r="D16" s="244">
        <f>+'[1]Podklady QZ'!D437</f>
        <v>0</v>
      </c>
      <c r="E16" s="243">
        <f>+'[1]Podklady QZ'!E437</f>
        <v>0</v>
      </c>
      <c r="F16" s="244">
        <f>+'[1]Podklady QZ'!F437</f>
        <v>0</v>
      </c>
      <c r="G16" s="74">
        <f>+'[1]Podklady QZ'!G437</f>
        <v>0</v>
      </c>
      <c r="H16" s="244">
        <f>+'[1]Podklady QZ'!H437</f>
        <v>0</v>
      </c>
      <c r="I16" s="74">
        <f>+'[1]Podklady QZ'!I437</f>
        <v>0</v>
      </c>
      <c r="J16" s="130"/>
      <c r="K16" s="340"/>
      <c r="L16" s="130"/>
      <c r="M16" s="339"/>
    </row>
    <row r="17" spans="1:13" x14ac:dyDescent="0.2">
      <c r="A17" s="58" t="s">
        <v>40</v>
      </c>
      <c r="B17" s="226">
        <f>+'[1]Podklady QZ'!B438</f>
        <v>23.257999999999999</v>
      </c>
      <c r="C17" s="243">
        <f>+'[1]Podklady QZ'!C438</f>
        <v>1.0000000000000002</v>
      </c>
      <c r="D17" s="244">
        <f>+'[1]Podklady QZ'!D438</f>
        <v>0</v>
      </c>
      <c r="E17" s="243">
        <f>+'[1]Podklady QZ'!E438</f>
        <v>0</v>
      </c>
      <c r="F17" s="244">
        <f>+'[1]Podklady QZ'!F438</f>
        <v>0</v>
      </c>
      <c r="G17" s="74">
        <f>+'[1]Podklady QZ'!G438</f>
        <v>0</v>
      </c>
      <c r="H17" s="244">
        <f>+'[1]Podklady QZ'!H438</f>
        <v>23.257999999999999</v>
      </c>
      <c r="I17" s="74">
        <f>+'[1]Podklady QZ'!I438</f>
        <v>1.0000000000000002</v>
      </c>
      <c r="J17" s="130"/>
      <c r="K17" s="340"/>
      <c r="L17" s="130"/>
      <c r="M17" s="339"/>
    </row>
    <row r="18" spans="1:13" x14ac:dyDescent="0.2">
      <c r="A18" s="58" t="s">
        <v>39</v>
      </c>
      <c r="B18" s="226">
        <f>+'[1]Podklady QZ'!B439</f>
        <v>10432.73</v>
      </c>
      <c r="C18" s="243">
        <f>+'[1]Podklady QZ'!C439</f>
        <v>0.35288111224727364</v>
      </c>
      <c r="D18" s="244">
        <f>+'[1]Podklady QZ'!D439</f>
        <v>10846.14</v>
      </c>
      <c r="E18" s="243">
        <f>+'[1]Podklady QZ'!E439</f>
        <v>0.30386771598199169</v>
      </c>
      <c r="F18" s="244">
        <f>+'[1]Podklady QZ'!F439</f>
        <v>9217.880000000001</v>
      </c>
      <c r="G18" s="74">
        <f>+'[1]Podklady QZ'!G439</f>
        <v>0.21288735384849253</v>
      </c>
      <c r="H18" s="244">
        <f>+'[1]Podklady QZ'!H439</f>
        <v>30496.75</v>
      </c>
      <c r="I18" s="74">
        <f>+'[1]Podklady QZ'!I439</f>
        <v>0.28092744825437405</v>
      </c>
      <c r="J18" s="130"/>
      <c r="K18" s="340"/>
      <c r="L18" s="130"/>
      <c r="M18" s="339"/>
    </row>
    <row r="19" spans="1:13" x14ac:dyDescent="0.2">
      <c r="A19" s="58" t="s">
        <v>38</v>
      </c>
      <c r="B19" s="226">
        <f>+'[1]Podklady QZ'!B440</f>
        <v>0</v>
      </c>
      <c r="C19" s="243">
        <f>+'[1]Podklady QZ'!C440</f>
        <v>0</v>
      </c>
      <c r="D19" s="244">
        <f>+'[1]Podklady QZ'!D440</f>
        <v>0</v>
      </c>
      <c r="E19" s="243">
        <f>+'[1]Podklady QZ'!E440</f>
        <v>0</v>
      </c>
      <c r="F19" s="244">
        <f>+'[1]Podklady QZ'!F440</f>
        <v>0</v>
      </c>
      <c r="G19" s="74">
        <f>+'[1]Podklady QZ'!G440</f>
        <v>0</v>
      </c>
      <c r="H19" s="244">
        <f>+'[1]Podklady QZ'!H440</f>
        <v>0</v>
      </c>
      <c r="I19" s="74">
        <f>+'[1]Podklady QZ'!I440</f>
        <v>0</v>
      </c>
      <c r="J19" s="130"/>
      <c r="K19" s="340"/>
      <c r="L19" s="130"/>
      <c r="M19" s="339"/>
    </row>
    <row r="20" spans="1:13" x14ac:dyDescent="0.2">
      <c r="A20" s="58" t="s">
        <v>37</v>
      </c>
      <c r="B20" s="226">
        <f>+'[1]Podklady QZ'!B441</f>
        <v>585</v>
      </c>
      <c r="C20" s="243">
        <f>+'[1]Podklady QZ'!C441</f>
        <v>2.9944978003810969E-3</v>
      </c>
      <c r="D20" s="244">
        <f>+'[1]Podklady QZ'!D441</f>
        <v>1481</v>
      </c>
      <c r="E20" s="243">
        <f>+'[1]Podklady QZ'!E441</f>
        <v>6.318981608725213E-3</v>
      </c>
      <c r="F20" s="244">
        <f>+'[1]Podklady QZ'!F441</f>
        <v>195</v>
      </c>
      <c r="G20" s="74">
        <f>+'[1]Podklady QZ'!G441</f>
        <v>8.3674927945012463E-4</v>
      </c>
      <c r="H20" s="244">
        <f>+'[1]Podklady QZ'!H441</f>
        <v>2261</v>
      </c>
      <c r="I20" s="74">
        <f>+'[1]Podklady QZ'!I441</f>
        <v>3.4114078107310339E-3</v>
      </c>
      <c r="J20" s="130"/>
      <c r="K20" s="340"/>
      <c r="L20" s="130"/>
      <c r="M20" s="339"/>
    </row>
    <row r="21" spans="1:13" x14ac:dyDescent="0.2">
      <c r="A21" s="58" t="s">
        <v>36</v>
      </c>
      <c r="B21" s="226">
        <f>+'[1]Podklady QZ'!B442</f>
        <v>201159.39199999999</v>
      </c>
      <c r="C21" s="243">
        <f>+'[1]Podklady QZ'!C442</f>
        <v>0.79682540250935319</v>
      </c>
      <c r="D21" s="244">
        <f>+'[1]Podklady QZ'!D442</f>
        <v>173614.43899999998</v>
      </c>
      <c r="E21" s="243">
        <f>+'[1]Podklady QZ'!E442</f>
        <v>0.6298030719884522</v>
      </c>
      <c r="F21" s="244">
        <f>+'[1]Podklady QZ'!F442</f>
        <v>155521.81200000001</v>
      </c>
      <c r="G21" s="74">
        <f>+'[1]Podklady QZ'!G442</f>
        <v>0.60153190894078001</v>
      </c>
      <c r="H21" s="244">
        <f>+'[1]Podklady QZ'!H442</f>
        <v>530295.64300000004</v>
      </c>
      <c r="I21" s="74">
        <f>+'[1]Podklady QZ'!I442</f>
        <v>0.67411155714281257</v>
      </c>
      <c r="J21" s="130"/>
      <c r="K21" s="340"/>
      <c r="L21" s="130"/>
      <c r="M21" s="339"/>
    </row>
    <row r="22" spans="1:13" x14ac:dyDescent="0.2">
      <c r="A22" s="58" t="s">
        <v>3</v>
      </c>
      <c r="B22" s="226">
        <f>+'[1]Podklady QZ'!B443</f>
        <v>0</v>
      </c>
      <c r="C22" s="243">
        <f>+'[1]Podklady QZ'!C443</f>
        <v>0</v>
      </c>
      <c r="D22" s="244">
        <f>+'[1]Podklady QZ'!D443</f>
        <v>0</v>
      </c>
      <c r="E22" s="243">
        <f>+'[1]Podklady QZ'!E443</f>
        <v>0</v>
      </c>
      <c r="F22" s="244">
        <f>+'[1]Podklady QZ'!F443</f>
        <v>0</v>
      </c>
      <c r="G22" s="74">
        <f>+'[1]Podklady QZ'!G443</f>
        <v>0</v>
      </c>
      <c r="H22" s="244">
        <f>+'[1]Podklady QZ'!H443</f>
        <v>0</v>
      </c>
      <c r="I22" s="74">
        <f>+'[1]Podklady QZ'!I443</f>
        <v>0</v>
      </c>
      <c r="J22" s="130"/>
      <c r="K22" s="340"/>
      <c r="L22" s="130"/>
      <c r="M22" s="339"/>
    </row>
    <row r="23" spans="1:13" x14ac:dyDescent="0.2">
      <c r="A23" s="58" t="s">
        <v>35</v>
      </c>
      <c r="B23" s="226">
        <f>+'[1]Podklady QZ'!B444</f>
        <v>154.339</v>
      </c>
      <c r="C23" s="243">
        <f>+'[1]Podklady QZ'!C444</f>
        <v>4.678734326562857E-2</v>
      </c>
      <c r="D23" s="244">
        <f>+'[1]Podklady QZ'!D444</f>
        <v>45.512</v>
      </c>
      <c r="E23" s="243">
        <f>+'[1]Podklady QZ'!E444</f>
        <v>2.3372316294528572E-2</v>
      </c>
      <c r="F23" s="244">
        <f>+'[1]Podklady QZ'!F444</f>
        <v>524.25800000000004</v>
      </c>
      <c r="G23" s="74">
        <f>+'[1]Podklady QZ'!G444</f>
        <v>0.13492848063197813</v>
      </c>
      <c r="H23" s="244">
        <f>+'[1]Podklady QZ'!H444</f>
        <v>724.10900000000004</v>
      </c>
      <c r="I23" s="74">
        <f>+'[1]Podklady QZ'!I444</f>
        <v>7.9298393704567718E-2</v>
      </c>
      <c r="J23" s="130"/>
      <c r="K23" s="340"/>
      <c r="L23" s="130"/>
      <c r="M23" s="339"/>
    </row>
    <row r="24" spans="1:13" x14ac:dyDescent="0.2">
      <c r="A24" s="228" t="s">
        <v>34</v>
      </c>
      <c r="B24" s="229">
        <f>+'[1]Podklady QZ'!B445</f>
        <v>84190.957000000024</v>
      </c>
      <c r="C24" s="230">
        <f>+'[1]Podklady QZ'!C445</f>
        <v>6.1978842971815183E-2</v>
      </c>
      <c r="D24" s="231">
        <f>+'[1]Podklady QZ'!D445</f>
        <v>61202.030000000013</v>
      </c>
      <c r="E24" s="230">
        <f>+'[1]Podklady QZ'!E445</f>
        <v>6.4681849769453209E-2</v>
      </c>
      <c r="F24" s="231">
        <f>+'[1]Podklady QZ'!F445</f>
        <v>61816.566999999995</v>
      </c>
      <c r="G24" s="230">
        <f>+'[1]Podklady QZ'!G445</f>
        <v>7.6642316306265418E-2</v>
      </c>
      <c r="H24" s="231">
        <f>+'[1]Podklady QZ'!H445</f>
        <v>207209.554</v>
      </c>
      <c r="I24" s="230">
        <f>+'[1]Podklady QZ'!I445</f>
        <v>6.6602400964200462E-2</v>
      </c>
      <c r="J24" s="130"/>
      <c r="K24" s="340"/>
      <c r="L24" s="130"/>
      <c r="M24" s="176"/>
    </row>
    <row r="25" spans="1:13" ht="13.5" customHeight="1" x14ac:dyDescent="0.2">
      <c r="A25" s="342" t="s">
        <v>212</v>
      </c>
      <c r="B25" s="214">
        <f>+'[1]Podklady QZ'!B446</f>
        <v>734642.81500000006</v>
      </c>
      <c r="C25" s="201">
        <f>+'[1]Podklady QZ'!C446</f>
        <v>0.18254436627361503</v>
      </c>
      <c r="D25" s="64">
        <f>+'[1]Podklady QZ'!D446</f>
        <v>502837.68099999998</v>
      </c>
      <c r="E25" s="201">
        <f>+'[1]Podklady QZ'!E446</f>
        <v>0.18216244280481281</v>
      </c>
      <c r="F25" s="64">
        <f>+'[1]Podklady QZ'!F446</f>
        <v>454462.90299999987</v>
      </c>
      <c r="G25" s="201">
        <f>+'[1]Podklady QZ'!G446</f>
        <v>0.192319301060383</v>
      </c>
      <c r="H25" s="64">
        <f>+'[1]Podklady QZ'!H446</f>
        <v>1691943.399</v>
      </c>
      <c r="I25" s="201">
        <f>+'[1]Podklady QZ'!I446</f>
        <v>0.18495415762496484</v>
      </c>
      <c r="J25" s="130"/>
      <c r="K25" s="130"/>
      <c r="L25" s="130"/>
      <c r="M25" s="130"/>
    </row>
    <row r="26" spans="1:13" ht="12.75" customHeight="1" x14ac:dyDescent="0.2">
      <c r="A26" s="58" t="s">
        <v>29</v>
      </c>
      <c r="B26" s="226">
        <f>+'[1]Podklady QZ'!B447</f>
        <v>366445.95600000006</v>
      </c>
      <c r="C26" s="74">
        <f>+'[1]Podklady QZ'!C447</f>
        <v>0.24696602545684737</v>
      </c>
      <c r="D26" s="34">
        <f>+'[1]Podklady QZ'!D447</f>
        <v>300818.761</v>
      </c>
      <c r="E26" s="74">
        <f>+'[1]Podklady QZ'!E447</f>
        <v>0.23029147319166079</v>
      </c>
      <c r="F26" s="34">
        <f>+'[1]Podklady QZ'!F447</f>
        <v>282118.47999999992</v>
      </c>
      <c r="G26" s="74">
        <f>+'[1]Podklady QZ'!G447</f>
        <v>0.24112000129527908</v>
      </c>
      <c r="H26" s="34">
        <f>+'[1]Podklady QZ'!H447</f>
        <v>949383.19699999993</v>
      </c>
      <c r="I26" s="74">
        <f>+'[1]Podklady QZ'!I447</f>
        <v>0.23973858572245746</v>
      </c>
      <c r="J26" s="130"/>
      <c r="K26" s="130"/>
      <c r="L26" s="130"/>
      <c r="M26" s="130"/>
    </row>
    <row r="27" spans="1:13" ht="12.75" customHeight="1" x14ac:dyDescent="0.2">
      <c r="A27" s="58" t="s">
        <v>0</v>
      </c>
      <c r="B27" s="226">
        <f>+'[1]Podklady QZ'!B448</f>
        <v>50777.621000000006</v>
      </c>
      <c r="C27" s="243">
        <f>+'[1]Podklady QZ'!C448</f>
        <v>0.53936123636309719</v>
      </c>
      <c r="D27" s="244">
        <f>+'[1]Podklady QZ'!D448</f>
        <v>38295.115999999995</v>
      </c>
      <c r="E27" s="243">
        <f>+'[1]Podklady QZ'!E448</f>
        <v>0.51191562725629169</v>
      </c>
      <c r="F27" s="244">
        <f>+'[1]Podklady QZ'!F448</f>
        <v>35322.642999999996</v>
      </c>
      <c r="G27" s="74">
        <f>+'[1]Podklady QZ'!G448</f>
        <v>0.49538702546347019</v>
      </c>
      <c r="H27" s="244">
        <f>+'[1]Podklady QZ'!H448</f>
        <v>124395.37999999999</v>
      </c>
      <c r="I27" s="74">
        <f>+'[1]Podklady QZ'!I448</f>
        <v>0.51776483192756406</v>
      </c>
      <c r="J27" s="130"/>
      <c r="K27" s="130"/>
      <c r="L27" s="130"/>
      <c r="M27" s="130"/>
    </row>
    <row r="28" spans="1:13" ht="12.75" customHeight="1" x14ac:dyDescent="0.2">
      <c r="A28" s="58" t="s">
        <v>1</v>
      </c>
      <c r="B28" s="226">
        <f>+'[1]Podklady QZ'!B449</f>
        <v>647.25900000000001</v>
      </c>
      <c r="C28" s="243">
        <f>+'[1]Podklady QZ'!C449</f>
        <v>2.1597577901605505E-2</v>
      </c>
      <c r="D28" s="244">
        <f>+'[1]Podklady QZ'!D449</f>
        <v>209.423</v>
      </c>
      <c r="E28" s="243">
        <f>+'[1]Podklady QZ'!E449</f>
        <v>1.79182020383096E-2</v>
      </c>
      <c r="F28" s="244">
        <f>+'[1]Podklady QZ'!F449</f>
        <v>154.36099999999999</v>
      </c>
      <c r="G28" s="74">
        <f>+'[1]Podklady QZ'!G449</f>
        <v>1.8031980273823588E-2</v>
      </c>
      <c r="H28" s="244">
        <f>+'[1]Podklady QZ'!H449</f>
        <v>1011.043</v>
      </c>
      <c r="I28" s="74">
        <f>+'[1]Podklady QZ'!I449</f>
        <v>2.0133408125796629E-2</v>
      </c>
      <c r="J28" s="130"/>
      <c r="K28" s="130"/>
      <c r="L28" s="130"/>
      <c r="M28" s="130"/>
    </row>
    <row r="29" spans="1:13" ht="12.75" customHeight="1" x14ac:dyDescent="0.2">
      <c r="A29" s="58" t="s">
        <v>2</v>
      </c>
      <c r="B29" s="226">
        <f>+'[1]Podklady QZ'!B450</f>
        <v>2997.5990000000002</v>
      </c>
      <c r="C29" s="243">
        <f>+'[1]Podklady QZ'!C450</f>
        <v>0.16920732696871371</v>
      </c>
      <c r="D29" s="244">
        <f>+'[1]Podklady QZ'!D450</f>
        <v>2677.1970000000001</v>
      </c>
      <c r="E29" s="243">
        <f>+'[1]Podklady QZ'!E450</f>
        <v>0.15954402015267541</v>
      </c>
      <c r="F29" s="244">
        <f>+'[1]Podklady QZ'!F450</f>
        <v>2477.3739999999998</v>
      </c>
      <c r="G29" s="74">
        <f>+'[1]Podklady QZ'!G450</f>
        <v>0.32123775474055632</v>
      </c>
      <c r="H29" s="244">
        <f>+'[1]Podklady QZ'!H450</f>
        <v>8152.17</v>
      </c>
      <c r="I29" s="74">
        <f>+'[1]Podklady QZ'!I450</f>
        <v>0.19314365688659574</v>
      </c>
      <c r="J29" s="130"/>
      <c r="K29" s="130"/>
      <c r="L29" s="130"/>
    </row>
    <row r="30" spans="1:13" x14ac:dyDescent="0.2">
      <c r="A30" s="58" t="s">
        <v>6</v>
      </c>
      <c r="B30" s="226">
        <f>+'[1]Podklady QZ'!B451</f>
        <v>325.95999999999998</v>
      </c>
      <c r="C30" s="243">
        <f>+'[1]Podklady QZ'!C451</f>
        <v>2.1605603351851254E-2</v>
      </c>
      <c r="D30" s="244">
        <f>+'[1]Podklady QZ'!D451</f>
        <v>22.3</v>
      </c>
      <c r="E30" s="243">
        <f>+'[1]Podklady QZ'!E451</f>
        <v>2.0167786943519439E-3</v>
      </c>
      <c r="F30" s="244">
        <f>+'[1]Podklady QZ'!F451</f>
        <v>2</v>
      </c>
      <c r="G30" s="74">
        <f>+'[1]Podklady QZ'!G451</f>
        <v>2.3293012352517382E-4</v>
      </c>
      <c r="H30" s="244">
        <f>+'[1]Podklady QZ'!H451</f>
        <v>350.26</v>
      </c>
      <c r="I30" s="74">
        <f>+'[1]Podklady QZ'!I451</f>
        <v>1.0085133081085032E-2</v>
      </c>
      <c r="J30" s="130"/>
      <c r="K30" s="130"/>
      <c r="L30" s="130"/>
    </row>
    <row r="31" spans="1:13" x14ac:dyDescent="0.2">
      <c r="A31" s="58" t="s">
        <v>28</v>
      </c>
      <c r="B31" s="226">
        <f>+'[1]Podklady QZ'!B452</f>
        <v>229793.61200000002</v>
      </c>
      <c r="C31" s="243">
        <f>+'[1]Podklady QZ'!C452</f>
        <v>0.15426790346812747</v>
      </c>
      <c r="D31" s="244">
        <f>+'[1]Podklady QZ'!D452</f>
        <v>118163.49399999998</v>
      </c>
      <c r="E31" s="243">
        <f>+'[1]Podklady QZ'!E452</f>
        <v>0.1396042517018207</v>
      </c>
      <c r="F31" s="244">
        <f>+'[1]Podklady QZ'!F452</f>
        <v>87981.00400000003</v>
      </c>
      <c r="G31" s="74">
        <f>+'[1]Podklady QZ'!G452</f>
        <v>0.12737202185537069</v>
      </c>
      <c r="H31" s="244">
        <f>+'[1]Podklady QZ'!H452</f>
        <v>435938.11000000004</v>
      </c>
      <c r="I31" s="74">
        <f>+'[1]Podklady QZ'!I452</f>
        <v>0.14402925827676089</v>
      </c>
      <c r="J31" s="130"/>
      <c r="K31" s="130"/>
      <c r="L31" s="130"/>
    </row>
    <row r="32" spans="1:13" x14ac:dyDescent="0.2">
      <c r="A32" s="58" t="s">
        <v>5</v>
      </c>
      <c r="B32" s="226">
        <f>+'[1]Podklady QZ'!B453</f>
        <v>82645.092999999979</v>
      </c>
      <c r="C32" s="243">
        <f>+'[1]Podklady QZ'!C453</f>
        <v>0.10240266072108324</v>
      </c>
      <c r="D32" s="244">
        <f>+'[1]Podklady QZ'!D453</f>
        <v>42089.02</v>
      </c>
      <c r="E32" s="243">
        <f>+'[1]Podklady QZ'!E453</f>
        <v>9.4457266442299792E-2</v>
      </c>
      <c r="F32" s="244">
        <f>+'[1]Podklady QZ'!F453</f>
        <v>45842.289000000004</v>
      </c>
      <c r="G32" s="74">
        <f>+'[1]Podklady QZ'!G453</f>
        <v>0.12602578949414056</v>
      </c>
      <c r="H32" s="244">
        <f>+'[1]Podklady QZ'!H453</f>
        <v>170576.402</v>
      </c>
      <c r="I32" s="74">
        <f>+'[1]Podklady QZ'!I453</f>
        <v>0.10552850447110561</v>
      </c>
      <c r="J32" s="130"/>
      <c r="K32" s="130"/>
      <c r="L32" s="130"/>
    </row>
    <row r="33" spans="1:12" ht="12.75" thickBot="1" x14ac:dyDescent="0.25">
      <c r="A33" s="59" t="s">
        <v>3</v>
      </c>
      <c r="B33" s="227">
        <f>+'[1]Podklady QZ'!B454</f>
        <v>1009.7150000000001</v>
      </c>
      <c r="C33" s="75">
        <f>+'[1]Podklady QZ'!C454</f>
        <v>1.1589888858898443E-2</v>
      </c>
      <c r="D33" s="44">
        <f>+'[1]Podklady QZ'!D454</f>
        <v>562.37</v>
      </c>
      <c r="E33" s="75">
        <f>+'[1]Podklady QZ'!E454</f>
        <v>1.176750341064463E-2</v>
      </c>
      <c r="F33" s="44">
        <f>+'[1]Podklady QZ'!F454</f>
        <v>564.75199999999995</v>
      </c>
      <c r="G33" s="75">
        <f>+'[1]Podklady QZ'!G454</f>
        <v>1.3327314765257909E-2</v>
      </c>
      <c r="H33" s="44">
        <f>+'[1]Podklady QZ'!H454</f>
        <v>2136.837</v>
      </c>
      <c r="I33" s="75">
        <f>+'[1]Podklady QZ'!I454</f>
        <v>1.2053053341525673E-2</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QZ'!L423</f>
        <v>0.1265360757655965</v>
      </c>
    </row>
    <row r="37" spans="1:12" x14ac:dyDescent="0.2">
      <c r="B37" s="130"/>
      <c r="C37" s="130"/>
      <c r="D37" s="130"/>
      <c r="E37" s="130"/>
      <c r="F37" s="130"/>
      <c r="G37" s="187" t="s">
        <v>190</v>
      </c>
      <c r="H37" s="232">
        <f>+'[1]Podklady QZ'!L424</f>
        <v>0.20406330245569454</v>
      </c>
    </row>
    <row r="38" spans="1:12" x14ac:dyDescent="0.2">
      <c r="B38" s="130"/>
      <c r="C38" s="130"/>
      <c r="D38" s="130"/>
      <c r="E38" s="130"/>
      <c r="F38" s="130"/>
      <c r="G38" s="187" t="s">
        <v>191</v>
      </c>
      <c r="H38" s="232">
        <f>+'[1]Podklady QZ'!L425</f>
        <v>0.1503187434651671</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{B4CE6899-99EE-4B93-A886-66B59997E1C3}</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{4FC64610-5602-4084-85CA-07C0A4BBFE56}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4CE6899-99EE-4B93-A886-66B59997E1C3}">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4FC64610-5602-4084-85CA-07C0A4BBFE56}">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242</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QZ'!B462</f>
        <v>1332.913</v>
      </c>
      <c r="C6" s="202">
        <f>+'[1]Podklady QZ'!C462</f>
        <v>2.224210050820009E-2</v>
      </c>
      <c r="D6" s="203">
        <f>+'[1]Podklady QZ'!D462</f>
        <v>1332.933</v>
      </c>
      <c r="E6" s="202">
        <f>+'[1]Podklady QZ'!E462</f>
        <v>2.2248319364188852E-2</v>
      </c>
      <c r="F6" s="203">
        <f>+'[1]Podklady QZ'!F462</f>
        <v>1318.425</v>
      </c>
      <c r="G6" s="202">
        <f>+'[1]Podklady QZ'!G462</f>
        <v>2.2085880382801487E-2</v>
      </c>
      <c r="H6" s="203">
        <f>+'[1]Podklady QZ'!H462</f>
        <v>1318.425</v>
      </c>
      <c r="I6" s="202">
        <f>+'[1]Podklady QZ'!I462</f>
        <v>2.2085880382801487E-2</v>
      </c>
      <c r="J6" s="337"/>
      <c r="K6" s="338"/>
      <c r="L6" s="337"/>
      <c r="M6" s="338"/>
      <c r="N6" s="2"/>
    </row>
    <row r="7" spans="1:15" x14ac:dyDescent="0.2">
      <c r="A7" s="342" t="s">
        <v>106</v>
      </c>
      <c r="B7" s="225">
        <f>+'[1]Podklady QZ'!B463</f>
        <v>414881.93000000011</v>
      </c>
      <c r="C7" s="202">
        <f>+'[1]Podklady QZ'!C463</f>
        <v>3.7563132585797666E-2</v>
      </c>
      <c r="D7" s="203">
        <f>+'[1]Podklady QZ'!D463</f>
        <v>320637.42700000014</v>
      </c>
      <c r="E7" s="202">
        <f>+'[1]Podklady QZ'!E463</f>
        <v>3.5384146493713846E-2</v>
      </c>
      <c r="F7" s="203">
        <f>+'[1]Podklady QZ'!F463</f>
        <v>303983.16200000001</v>
      </c>
      <c r="G7" s="202">
        <f>+'[1]Podklady QZ'!G463</f>
        <v>3.6724911123093708E-2</v>
      </c>
      <c r="H7" s="203">
        <f>+'[1]Podklady QZ'!H463</f>
        <v>1039502.5190000003</v>
      </c>
      <c r="I7" s="202">
        <f>+'[1]Podklady QZ'!I463</f>
        <v>3.6623043375715258E-2</v>
      </c>
      <c r="J7" s="337"/>
      <c r="K7" s="337"/>
      <c r="L7" s="337"/>
      <c r="M7" s="338"/>
      <c r="N7" s="2"/>
    </row>
    <row r="8" spans="1:15" x14ac:dyDescent="0.2">
      <c r="A8" s="342" t="s">
        <v>194</v>
      </c>
      <c r="B8" s="214">
        <f>+'[1]Podklady QZ'!B464</f>
        <v>181357.63</v>
      </c>
      <c r="C8" s="201">
        <f>+'[1]Podklady QZ'!C464</f>
        <v>3.3456220514029418E-2</v>
      </c>
      <c r="D8" s="64">
        <f>+'[1]Podklady QZ'!D464</f>
        <v>115597.28099999999</v>
      </c>
      <c r="E8" s="201">
        <f>+'[1]Podklady QZ'!E464</f>
        <v>3.1257862181145263E-2</v>
      </c>
      <c r="F8" s="64">
        <f>+'[1]Podklady QZ'!F464</f>
        <v>101815.31600000001</v>
      </c>
      <c r="G8" s="201">
        <f>+'[1]Podklady QZ'!G464</f>
        <v>3.272604173295332E-2</v>
      </c>
      <c r="H8" s="64">
        <f>+'[1]Podklady QZ'!H464</f>
        <v>398770.22699999996</v>
      </c>
      <c r="I8" s="201">
        <f>+'[1]Podklady QZ'!I464</f>
        <v>3.260572488049631E-2</v>
      </c>
      <c r="J8" s="130"/>
      <c r="K8" s="130"/>
      <c r="L8" s="130"/>
      <c r="M8" s="339"/>
      <c r="N8" s="176"/>
      <c r="O8" s="176"/>
    </row>
    <row r="9" spans="1:15" x14ac:dyDescent="0.2">
      <c r="A9" s="58" t="s">
        <v>44</v>
      </c>
      <c r="B9" s="226">
        <f>+'[1]Podklady QZ'!B465</f>
        <v>9786.3350000000009</v>
      </c>
      <c r="C9" s="74">
        <f>+'[1]Podklady QZ'!C465</f>
        <v>2.33558909404388E-2</v>
      </c>
      <c r="D9" s="34">
        <f>+'[1]Podklady QZ'!D465</f>
        <v>7807.7709999999997</v>
      </c>
      <c r="E9" s="74">
        <f>+'[1]Podklady QZ'!E465</f>
        <v>2.3895109658113086E-2</v>
      </c>
      <c r="F9" s="34">
        <f>+'[1]Podklady QZ'!F465</f>
        <v>6463</v>
      </c>
      <c r="G9" s="74">
        <f>+'[1]Podklady QZ'!G465</f>
        <v>2.2775807674525299E-2</v>
      </c>
      <c r="H9" s="34">
        <f>+'[1]Podklady QZ'!H465</f>
        <v>24057.106</v>
      </c>
      <c r="I9" s="74">
        <f>+'[1]Podklady QZ'!I465</f>
        <v>2.3367141537659133E-2</v>
      </c>
      <c r="J9" s="130"/>
      <c r="K9" s="340"/>
      <c r="L9" s="130"/>
      <c r="M9" s="339"/>
    </row>
    <row r="10" spans="1:15" x14ac:dyDescent="0.2">
      <c r="A10" s="58" t="s">
        <v>43</v>
      </c>
      <c r="B10" s="226">
        <f>+'[1]Podklady QZ'!B466</f>
        <v>3999.2000000000003</v>
      </c>
      <c r="C10" s="243">
        <f>+'[1]Podklady QZ'!C466</f>
        <v>9.9914036752935712E-2</v>
      </c>
      <c r="D10" s="244">
        <f>+'[1]Podklady QZ'!D466</f>
        <v>2986.15</v>
      </c>
      <c r="E10" s="243">
        <f>+'[1]Podklady QZ'!E466</f>
        <v>9.531805952521287E-2</v>
      </c>
      <c r="F10" s="244">
        <f>+'[1]Podklady QZ'!F466</f>
        <v>3100.66</v>
      </c>
      <c r="G10" s="74">
        <f>+'[1]Podklady QZ'!G466</f>
        <v>0.10808752779959792</v>
      </c>
      <c r="H10" s="244">
        <f>+'[1]Podklady QZ'!H466</f>
        <v>10086.01</v>
      </c>
      <c r="I10" s="74">
        <f>+'[1]Podklady QZ'!I466</f>
        <v>0.10081851740249734</v>
      </c>
      <c r="J10" s="130"/>
      <c r="K10" s="340"/>
      <c r="L10" s="130"/>
      <c r="M10" s="339"/>
    </row>
    <row r="11" spans="1:15" x14ac:dyDescent="0.2">
      <c r="A11" s="58" t="s">
        <v>42</v>
      </c>
      <c r="B11" s="226">
        <f>+'[1]Podklady QZ'!B467</f>
        <v>38683.892999999996</v>
      </c>
      <c r="C11" s="243">
        <f>+'[1]Podklady QZ'!C467</f>
        <v>7.1593088617594253E-2</v>
      </c>
      <c r="D11" s="244">
        <f>+'[1]Podklady QZ'!D467</f>
        <v>0</v>
      </c>
      <c r="E11" s="243">
        <f>+'[1]Podklady QZ'!E467</f>
        <v>0</v>
      </c>
      <c r="F11" s="244">
        <f>+'[1]Podklady QZ'!F467</f>
        <v>17173.46</v>
      </c>
      <c r="G11" s="74">
        <f>+'[1]Podklady QZ'!G467</f>
        <v>7.1569479052368781E-2</v>
      </c>
      <c r="H11" s="244">
        <f>+'[1]Podklady QZ'!H467</f>
        <v>55857.352999999996</v>
      </c>
      <c r="I11" s="74">
        <f>+'[1]Podklady QZ'!I467</f>
        <v>5.3857256444424205E-2</v>
      </c>
      <c r="J11" s="130"/>
      <c r="K11" s="340"/>
      <c r="L11" s="130"/>
      <c r="M11" s="339"/>
    </row>
    <row r="12" spans="1:15" x14ac:dyDescent="0.2">
      <c r="A12" s="58" t="s">
        <v>70</v>
      </c>
      <c r="B12" s="226">
        <f>+'[1]Podklady QZ'!B468</f>
        <v>0</v>
      </c>
      <c r="C12" s="243">
        <f>+'[1]Podklady QZ'!C468</f>
        <v>0</v>
      </c>
      <c r="D12" s="244">
        <f>+'[1]Podklady QZ'!D468</f>
        <v>0</v>
      </c>
      <c r="E12" s="243">
        <f>+'[1]Podklady QZ'!E468</f>
        <v>0</v>
      </c>
      <c r="F12" s="244">
        <f>+'[1]Podklady QZ'!F468</f>
        <v>0</v>
      </c>
      <c r="G12" s="74">
        <f>+'[1]Podklady QZ'!G468</f>
        <v>0</v>
      </c>
      <c r="H12" s="244">
        <f>+'[1]Podklady QZ'!H468</f>
        <v>0</v>
      </c>
      <c r="I12" s="74">
        <f>+'[1]Podklady QZ'!I468</f>
        <v>0</v>
      </c>
      <c r="J12" s="130"/>
      <c r="K12" s="340"/>
      <c r="L12" s="130"/>
      <c r="M12" s="339"/>
    </row>
    <row r="13" spans="1:15" x14ac:dyDescent="0.2">
      <c r="A13" s="58" t="s">
        <v>71</v>
      </c>
      <c r="B13" s="226">
        <f>+'[1]Podklady QZ'!B469</f>
        <v>0</v>
      </c>
      <c r="C13" s="243">
        <f>+'[1]Podklady QZ'!C469</f>
        <v>0</v>
      </c>
      <c r="D13" s="244">
        <f>+'[1]Podklady QZ'!D469</f>
        <v>0</v>
      </c>
      <c r="E13" s="243">
        <f>+'[1]Podklady QZ'!E469</f>
        <v>0</v>
      </c>
      <c r="F13" s="244">
        <f>+'[1]Podklady QZ'!F469</f>
        <v>0</v>
      </c>
      <c r="G13" s="74">
        <f>+'[1]Podklady QZ'!G469</f>
        <v>0</v>
      </c>
      <c r="H13" s="244">
        <f>+'[1]Podklady QZ'!H469</f>
        <v>0</v>
      </c>
      <c r="I13" s="74">
        <f>+'[1]Podklady QZ'!I469</f>
        <v>0</v>
      </c>
      <c r="J13" s="130"/>
      <c r="K13" s="340"/>
      <c r="L13" s="130"/>
      <c r="M13" s="339"/>
    </row>
    <row r="14" spans="1:15" x14ac:dyDescent="0.2">
      <c r="A14" s="58" t="s">
        <v>72</v>
      </c>
      <c r="B14" s="226">
        <f>+'[1]Podklady QZ'!B470</f>
        <v>0</v>
      </c>
      <c r="C14" s="243">
        <f>+'[1]Podklady QZ'!C470</f>
        <v>0</v>
      </c>
      <c r="D14" s="244">
        <f>+'[1]Podklady QZ'!D470</f>
        <v>0</v>
      </c>
      <c r="E14" s="243">
        <f>+'[1]Podklady QZ'!E470</f>
        <v>0</v>
      </c>
      <c r="F14" s="244">
        <f>+'[1]Podklady QZ'!F470</f>
        <v>0</v>
      </c>
      <c r="G14" s="74">
        <f>+'[1]Podklady QZ'!G470</f>
        <v>0</v>
      </c>
      <c r="H14" s="244">
        <f>+'[1]Podklady QZ'!H470</f>
        <v>0</v>
      </c>
      <c r="I14" s="74">
        <f>+'[1]Podklady QZ'!I470</f>
        <v>0</v>
      </c>
      <c r="J14" s="130"/>
      <c r="K14" s="340"/>
      <c r="L14" s="130"/>
      <c r="M14" s="339"/>
    </row>
    <row r="15" spans="1:15" x14ac:dyDescent="0.2">
      <c r="A15" s="58" t="s">
        <v>41</v>
      </c>
      <c r="B15" s="226">
        <f>+'[1]Podklady QZ'!B471</f>
        <v>85850.78899999999</v>
      </c>
      <c r="C15" s="243">
        <f>+'[1]Podklady QZ'!C471</f>
        <v>3.3583191599419533E-2</v>
      </c>
      <c r="D15" s="244">
        <f>+'[1]Podklady QZ'!D471</f>
        <v>65329.026999999995</v>
      </c>
      <c r="E15" s="243">
        <f>+'[1]Podklady QZ'!E471</f>
        <v>4.1450030352114635E-2</v>
      </c>
      <c r="F15" s="244">
        <f>+'[1]Podklady QZ'!F471</f>
        <v>30382.861000000001</v>
      </c>
      <c r="G15" s="74">
        <f>+'[1]Podklady QZ'!G471</f>
        <v>2.559093862587395E-2</v>
      </c>
      <c r="H15" s="244">
        <f>+'[1]Podklady QZ'!H471</f>
        <v>181562.677</v>
      </c>
      <c r="I15" s="74">
        <f>+'[1]Podklady QZ'!I471</f>
        <v>3.4130223342303721E-2</v>
      </c>
      <c r="J15" s="130"/>
      <c r="K15" s="340"/>
      <c r="L15" s="130"/>
      <c r="M15" s="339"/>
    </row>
    <row r="16" spans="1:15" x14ac:dyDescent="0.2">
      <c r="A16" s="58" t="s">
        <v>84</v>
      </c>
      <c r="B16" s="226">
        <f>+'[1]Podklady QZ'!B472</f>
        <v>0</v>
      </c>
      <c r="C16" s="243">
        <f>+'[1]Podklady QZ'!C472</f>
        <v>0</v>
      </c>
      <c r="D16" s="244">
        <f>+'[1]Podklady QZ'!D472</f>
        <v>0</v>
      </c>
      <c r="E16" s="243">
        <f>+'[1]Podklady QZ'!E472</f>
        <v>0</v>
      </c>
      <c r="F16" s="244">
        <f>+'[1]Podklady QZ'!F472</f>
        <v>0</v>
      </c>
      <c r="G16" s="74">
        <f>+'[1]Podklady QZ'!G472</f>
        <v>0</v>
      </c>
      <c r="H16" s="244">
        <f>+'[1]Podklady QZ'!H472</f>
        <v>0</v>
      </c>
      <c r="I16" s="74">
        <f>+'[1]Podklady QZ'!I472</f>
        <v>0</v>
      </c>
      <c r="J16" s="130"/>
      <c r="K16" s="340"/>
      <c r="L16" s="130"/>
      <c r="M16" s="339"/>
    </row>
    <row r="17" spans="1:13" x14ac:dyDescent="0.2">
      <c r="A17" s="58" t="s">
        <v>40</v>
      </c>
      <c r="B17" s="226">
        <f>+'[1]Podklady QZ'!B473</f>
        <v>0</v>
      </c>
      <c r="C17" s="243">
        <f>+'[1]Podklady QZ'!C473</f>
        <v>0</v>
      </c>
      <c r="D17" s="244">
        <f>+'[1]Podklady QZ'!D473</f>
        <v>0</v>
      </c>
      <c r="E17" s="243">
        <f>+'[1]Podklady QZ'!E473</f>
        <v>0</v>
      </c>
      <c r="F17" s="244">
        <f>+'[1]Podklady QZ'!F473</f>
        <v>0</v>
      </c>
      <c r="G17" s="74">
        <f>+'[1]Podklady QZ'!G473</f>
        <v>0</v>
      </c>
      <c r="H17" s="244">
        <f>+'[1]Podklady QZ'!H473</f>
        <v>0</v>
      </c>
      <c r="I17" s="74">
        <f>+'[1]Podklady QZ'!I473</f>
        <v>0</v>
      </c>
      <c r="J17" s="130"/>
      <c r="K17" s="340"/>
      <c r="L17" s="130"/>
      <c r="M17" s="339"/>
    </row>
    <row r="18" spans="1:13" x14ac:dyDescent="0.2">
      <c r="A18" s="58" t="s">
        <v>39</v>
      </c>
      <c r="B18" s="226">
        <f>+'[1]Podklady QZ'!B474</f>
        <v>0</v>
      </c>
      <c r="C18" s="243">
        <f>+'[1]Podklady QZ'!C474</f>
        <v>0</v>
      </c>
      <c r="D18" s="244">
        <f>+'[1]Podklady QZ'!D474</f>
        <v>0</v>
      </c>
      <c r="E18" s="243">
        <f>+'[1]Podklady QZ'!E474</f>
        <v>0</v>
      </c>
      <c r="F18" s="244">
        <f>+'[1]Podklady QZ'!F474</f>
        <v>0</v>
      </c>
      <c r="G18" s="74">
        <f>+'[1]Podklady QZ'!G474</f>
        <v>0</v>
      </c>
      <c r="H18" s="244">
        <f>+'[1]Podklady QZ'!H474</f>
        <v>0</v>
      </c>
      <c r="I18" s="74">
        <f>+'[1]Podklady QZ'!I474</f>
        <v>0</v>
      </c>
      <c r="J18" s="130"/>
      <c r="K18" s="340"/>
      <c r="L18" s="130"/>
      <c r="M18" s="339"/>
    </row>
    <row r="19" spans="1:13" x14ac:dyDescent="0.2">
      <c r="A19" s="58" t="s">
        <v>38</v>
      </c>
      <c r="B19" s="226">
        <f>+'[1]Podklady QZ'!B475</f>
        <v>2255.6610000000001</v>
      </c>
      <c r="C19" s="243">
        <f>+'[1]Podklady QZ'!C475</f>
        <v>0.36273323907712973</v>
      </c>
      <c r="D19" s="244">
        <f>+'[1]Podklady QZ'!D475</f>
        <v>0</v>
      </c>
      <c r="E19" s="243">
        <f>+'[1]Podklady QZ'!E475</f>
        <v>0</v>
      </c>
      <c r="F19" s="244">
        <f>+'[1]Podklady QZ'!F475</f>
        <v>5658.0410000000002</v>
      </c>
      <c r="G19" s="74">
        <f>+'[1]Podklady QZ'!G475</f>
        <v>0.33176997589085283</v>
      </c>
      <c r="H19" s="244">
        <f>+'[1]Podklady QZ'!H475</f>
        <v>7913.7020000000002</v>
      </c>
      <c r="I19" s="74">
        <f>+'[1]Podklady QZ'!I475</f>
        <v>0.30300690735500202</v>
      </c>
      <c r="J19" s="130"/>
      <c r="K19" s="340"/>
      <c r="L19" s="130"/>
      <c r="M19" s="339"/>
    </row>
    <row r="20" spans="1:13" x14ac:dyDescent="0.2">
      <c r="A20" s="58" t="s">
        <v>37</v>
      </c>
      <c r="B20" s="226">
        <f>+'[1]Podklady QZ'!B476</f>
        <v>0</v>
      </c>
      <c r="C20" s="243">
        <f>+'[1]Podklady QZ'!C476</f>
        <v>0</v>
      </c>
      <c r="D20" s="244">
        <f>+'[1]Podklady QZ'!D476</f>
        <v>0</v>
      </c>
      <c r="E20" s="243">
        <f>+'[1]Podklady QZ'!E476</f>
        <v>0</v>
      </c>
      <c r="F20" s="244">
        <f>+'[1]Podklady QZ'!F476</f>
        <v>0</v>
      </c>
      <c r="G20" s="74">
        <f>+'[1]Podklady QZ'!G476</f>
        <v>0</v>
      </c>
      <c r="H20" s="244">
        <f>+'[1]Podklady QZ'!H476</f>
        <v>0</v>
      </c>
      <c r="I20" s="74">
        <f>+'[1]Podklady QZ'!I476</f>
        <v>0</v>
      </c>
      <c r="J20" s="130"/>
      <c r="K20" s="340"/>
      <c r="L20" s="130"/>
      <c r="M20" s="339"/>
    </row>
    <row r="21" spans="1:13" x14ac:dyDescent="0.2">
      <c r="A21" s="58" t="s">
        <v>36</v>
      </c>
      <c r="B21" s="226">
        <f>+'[1]Podklady QZ'!B477</f>
        <v>0</v>
      </c>
      <c r="C21" s="243">
        <f>+'[1]Podklady QZ'!C477</f>
        <v>0</v>
      </c>
      <c r="D21" s="244">
        <f>+'[1]Podklady QZ'!D477</f>
        <v>0</v>
      </c>
      <c r="E21" s="243">
        <f>+'[1]Podklady QZ'!E477</f>
        <v>0</v>
      </c>
      <c r="F21" s="244">
        <f>+'[1]Podklady QZ'!F477</f>
        <v>0</v>
      </c>
      <c r="G21" s="74">
        <f>+'[1]Podklady QZ'!G477</f>
        <v>0</v>
      </c>
      <c r="H21" s="244">
        <f>+'[1]Podklady QZ'!H477</f>
        <v>0</v>
      </c>
      <c r="I21" s="74">
        <f>+'[1]Podklady QZ'!I477</f>
        <v>0</v>
      </c>
      <c r="J21" s="130"/>
      <c r="K21" s="340"/>
      <c r="L21" s="130"/>
      <c r="M21" s="339"/>
    </row>
    <row r="22" spans="1:13" x14ac:dyDescent="0.2">
      <c r="A22" s="58" t="s">
        <v>3</v>
      </c>
      <c r="B22" s="226">
        <f>+'[1]Podklady QZ'!B478</f>
        <v>0</v>
      </c>
      <c r="C22" s="243">
        <f>+'[1]Podklady QZ'!C478</f>
        <v>0</v>
      </c>
      <c r="D22" s="244">
        <f>+'[1]Podklady QZ'!D478</f>
        <v>0</v>
      </c>
      <c r="E22" s="243">
        <f>+'[1]Podklady QZ'!E478</f>
        <v>0</v>
      </c>
      <c r="F22" s="244">
        <f>+'[1]Podklady QZ'!F478</f>
        <v>0</v>
      </c>
      <c r="G22" s="74">
        <f>+'[1]Podklady QZ'!G478</f>
        <v>0</v>
      </c>
      <c r="H22" s="244">
        <f>+'[1]Podklady QZ'!H478</f>
        <v>0</v>
      </c>
      <c r="I22" s="74">
        <f>+'[1]Podklady QZ'!I478</f>
        <v>0</v>
      </c>
      <c r="J22" s="130"/>
      <c r="K22" s="340"/>
      <c r="L22" s="130"/>
      <c r="M22" s="339"/>
    </row>
    <row r="23" spans="1:13" x14ac:dyDescent="0.2">
      <c r="A23" s="58" t="s">
        <v>35</v>
      </c>
      <c r="B23" s="226">
        <f>+'[1]Podklady QZ'!B479</f>
        <v>1818.8910000000001</v>
      </c>
      <c r="C23" s="243">
        <f>+'[1]Podklady QZ'!C479</f>
        <v>0.5513906244031801</v>
      </c>
      <c r="D23" s="244">
        <f>+'[1]Podklady QZ'!D479</f>
        <v>718.94299999999998</v>
      </c>
      <c r="E23" s="243">
        <f>+'[1]Podklady QZ'!E479</f>
        <v>0.36920731221957415</v>
      </c>
      <c r="F23" s="244">
        <f>+'[1]Podklady QZ'!F479</f>
        <v>1126.3140000000001</v>
      </c>
      <c r="G23" s="74">
        <f>+'[1]Podklady QZ'!G479</f>
        <v>0.28987986208036082</v>
      </c>
      <c r="H23" s="244">
        <f>+'[1]Podklady QZ'!H479</f>
        <v>3664.1480000000001</v>
      </c>
      <c r="I23" s="74">
        <f>+'[1]Podklady QZ'!I479</f>
        <v>0.40126700634269752</v>
      </c>
      <c r="J23" s="130"/>
      <c r="K23" s="340"/>
      <c r="L23" s="130"/>
      <c r="M23" s="339"/>
    </row>
    <row r="24" spans="1:13" x14ac:dyDescent="0.2">
      <c r="A24" s="228" t="s">
        <v>34</v>
      </c>
      <c r="B24" s="229">
        <f>+'[1]Podklady QZ'!B480</f>
        <v>38962.860999999997</v>
      </c>
      <c r="C24" s="230">
        <f>+'[1]Podklady QZ'!C480</f>
        <v>2.8683282976004903E-2</v>
      </c>
      <c r="D24" s="231">
        <f>+'[1]Podklady QZ'!D480</f>
        <v>38755.390000000007</v>
      </c>
      <c r="E24" s="230">
        <f>+'[1]Podklady QZ'!E480</f>
        <v>4.0958940638677659E-2</v>
      </c>
      <c r="F24" s="231">
        <f>+'[1]Podklady QZ'!F480</f>
        <v>37910.98000000001</v>
      </c>
      <c r="G24" s="230">
        <f>+'[1]Podklady QZ'!G480</f>
        <v>4.7003343305048025E-2</v>
      </c>
      <c r="H24" s="231">
        <f>+'[1]Podklady QZ'!H480</f>
        <v>115629.23100000001</v>
      </c>
      <c r="I24" s="230">
        <f>+'[1]Podklady QZ'!I480</f>
        <v>3.716616467522612E-2</v>
      </c>
      <c r="J24" s="130"/>
      <c r="K24" s="340"/>
      <c r="L24" s="130"/>
      <c r="M24" s="176"/>
    </row>
    <row r="25" spans="1:13" ht="13.5" customHeight="1" x14ac:dyDescent="0.2">
      <c r="A25" s="342" t="s">
        <v>212</v>
      </c>
      <c r="B25" s="214">
        <f>+'[1]Podklady QZ'!B481</f>
        <v>130093.739</v>
      </c>
      <c r="C25" s="201">
        <f>+'[1]Podklady QZ'!C481</f>
        <v>3.2325748863303146E-2</v>
      </c>
      <c r="D25" s="64">
        <f>+'[1]Podklady QZ'!D481</f>
        <v>90203.11500000002</v>
      </c>
      <c r="E25" s="201">
        <f>+'[1]Podklady QZ'!E481</f>
        <v>3.2677781315683573E-2</v>
      </c>
      <c r="F25" s="64">
        <f>+'[1]Podklady QZ'!F481</f>
        <v>75094.978000000003</v>
      </c>
      <c r="G25" s="201">
        <f>+'[1]Podklady QZ'!G481</f>
        <v>3.177864152776589E-2</v>
      </c>
      <c r="H25" s="64">
        <f>+'[1]Podklady QZ'!H481</f>
        <v>295391.83200000005</v>
      </c>
      <c r="I25" s="201">
        <f>+'[1]Podklady QZ'!I481</f>
        <v>3.2290647245732801E-2</v>
      </c>
      <c r="J25" s="130"/>
      <c r="K25" s="130"/>
      <c r="L25" s="130"/>
      <c r="M25" s="130"/>
    </row>
    <row r="26" spans="1:13" ht="12.75" customHeight="1" x14ac:dyDescent="0.2">
      <c r="A26" s="58" t="s">
        <v>29</v>
      </c>
      <c r="B26" s="226">
        <f>+'[1]Podklady QZ'!B482</f>
        <v>28162.34</v>
      </c>
      <c r="C26" s="74">
        <f>+'[1]Podklady QZ'!C482</f>
        <v>1.897999162900952E-2</v>
      </c>
      <c r="D26" s="34">
        <f>+'[1]Podklady QZ'!D482</f>
        <v>22439.734</v>
      </c>
      <c r="E26" s="74">
        <f>+'[1]Podklady QZ'!E482</f>
        <v>1.7178713799997997E-2</v>
      </c>
      <c r="F26" s="34">
        <f>+'[1]Podklady QZ'!F482</f>
        <v>21565.023000000001</v>
      </c>
      <c r="G26" s="74">
        <f>+'[1]Podklady QZ'!G482</f>
        <v>1.8431115798201964E-2</v>
      </c>
      <c r="H26" s="34">
        <f>+'[1]Podklady QZ'!H482</f>
        <v>72167.097000000009</v>
      </c>
      <c r="I26" s="74">
        <f>+'[1]Podklady QZ'!I482</f>
        <v>1.8223661241473819E-2</v>
      </c>
      <c r="J26" s="130"/>
      <c r="K26" s="130"/>
      <c r="L26" s="130"/>
      <c r="M26" s="130"/>
    </row>
    <row r="27" spans="1:13" ht="12.75" customHeight="1" x14ac:dyDescent="0.2">
      <c r="A27" s="58" t="s">
        <v>0</v>
      </c>
      <c r="B27" s="226">
        <f>+'[1]Podklady QZ'!B483</f>
        <v>0</v>
      </c>
      <c r="C27" s="243">
        <f>+'[1]Podklady QZ'!C483</f>
        <v>0</v>
      </c>
      <c r="D27" s="244">
        <f>+'[1]Podklady QZ'!D483</f>
        <v>0</v>
      </c>
      <c r="E27" s="243">
        <f>+'[1]Podklady QZ'!E483</f>
        <v>0</v>
      </c>
      <c r="F27" s="244">
        <f>+'[1]Podklady QZ'!F483</f>
        <v>0</v>
      </c>
      <c r="G27" s="74">
        <f>+'[1]Podklady QZ'!G483</f>
        <v>0</v>
      </c>
      <c r="H27" s="244">
        <f>+'[1]Podklady QZ'!H483</f>
        <v>0</v>
      </c>
      <c r="I27" s="74">
        <f>+'[1]Podklady QZ'!I483</f>
        <v>0</v>
      </c>
      <c r="J27" s="130"/>
      <c r="K27" s="130"/>
      <c r="L27" s="130"/>
      <c r="M27" s="130"/>
    </row>
    <row r="28" spans="1:13" ht="12.75" customHeight="1" x14ac:dyDescent="0.2">
      <c r="A28" s="58" t="s">
        <v>1</v>
      </c>
      <c r="B28" s="226">
        <f>+'[1]Podklady QZ'!B484</f>
        <v>38.299999999999997</v>
      </c>
      <c r="C28" s="243">
        <f>+'[1]Podklady QZ'!C484</f>
        <v>1.2779849080993711E-3</v>
      </c>
      <c r="D28" s="244">
        <f>+'[1]Podklady QZ'!D484</f>
        <v>12</v>
      </c>
      <c r="E28" s="243">
        <f>+'[1]Podklady QZ'!E484</f>
        <v>1.0267182900622911E-3</v>
      </c>
      <c r="F28" s="244">
        <f>+'[1]Podklady QZ'!F484</f>
        <v>14.2</v>
      </c>
      <c r="G28" s="74">
        <f>+'[1]Podklady QZ'!G484</f>
        <v>1.6588006030557908E-3</v>
      </c>
      <c r="H28" s="244">
        <f>+'[1]Podklady QZ'!H484</f>
        <v>64.5</v>
      </c>
      <c r="I28" s="74">
        <f>+'[1]Podklady QZ'!I484</f>
        <v>1.284420963414892E-3</v>
      </c>
      <c r="J28" s="130"/>
      <c r="K28" s="130"/>
      <c r="L28" s="130"/>
      <c r="M28" s="130"/>
    </row>
    <row r="29" spans="1:13" ht="12.75" customHeight="1" x14ac:dyDescent="0.2">
      <c r="A29" s="58" t="s">
        <v>2</v>
      </c>
      <c r="B29" s="226">
        <f>+'[1]Podklady QZ'!B485</f>
        <v>734.29600000000005</v>
      </c>
      <c r="C29" s="243">
        <f>+'[1]Podklady QZ'!C485</f>
        <v>4.144926101317041E-2</v>
      </c>
      <c r="D29" s="244">
        <f>+'[1]Podklady QZ'!D485</f>
        <v>169.185</v>
      </c>
      <c r="E29" s="243">
        <f>+'[1]Podklady QZ'!E485</f>
        <v>1.0082356677349627E-2</v>
      </c>
      <c r="F29" s="244">
        <f>+'[1]Podklady QZ'!F485</f>
        <v>99.475999999999999</v>
      </c>
      <c r="G29" s="74">
        <f>+'[1]Podklady QZ'!G485</f>
        <v>1.2898919133958613E-2</v>
      </c>
      <c r="H29" s="244">
        <f>+'[1]Podklady QZ'!H485</f>
        <v>1002.957</v>
      </c>
      <c r="I29" s="74">
        <f>+'[1]Podklady QZ'!I485</f>
        <v>2.3762358081346368E-2</v>
      </c>
      <c r="J29" s="130"/>
      <c r="K29" s="130"/>
      <c r="L29" s="130"/>
    </row>
    <row r="30" spans="1:13" x14ac:dyDescent="0.2">
      <c r="A30" s="58" t="s">
        <v>6</v>
      </c>
      <c r="B30" s="226">
        <f>+'[1]Podklady QZ'!B486</f>
        <v>692.77300000000002</v>
      </c>
      <c r="C30" s="243">
        <f>+'[1]Podklady QZ'!C486</f>
        <v>4.5919065685581205E-2</v>
      </c>
      <c r="D30" s="244">
        <f>+'[1]Podklady QZ'!D486</f>
        <v>386.55700000000002</v>
      </c>
      <c r="E30" s="243">
        <f>+'[1]Podklady QZ'!E486</f>
        <v>3.4959637746753557E-2</v>
      </c>
      <c r="F30" s="244">
        <f>+'[1]Podklady QZ'!F486</f>
        <v>306.06600000000003</v>
      </c>
      <c r="G30" s="74">
        <f>+'[1]Podklady QZ'!G486</f>
        <v>3.5645995593427925E-2</v>
      </c>
      <c r="H30" s="244">
        <f>+'[1]Podklady QZ'!H486</f>
        <v>1385.396</v>
      </c>
      <c r="I30" s="74">
        <f>+'[1]Podklady QZ'!I486</f>
        <v>3.9890090304353573E-2</v>
      </c>
      <c r="J30" s="130"/>
      <c r="K30" s="130"/>
      <c r="L30" s="130"/>
    </row>
    <row r="31" spans="1:13" x14ac:dyDescent="0.2">
      <c r="A31" s="58" t="s">
        <v>28</v>
      </c>
      <c r="B31" s="226">
        <f>+'[1]Podklady QZ'!B487</f>
        <v>51906.868000000002</v>
      </c>
      <c r="C31" s="243">
        <f>+'[1]Podklady QZ'!C487</f>
        <v>3.4846763720989916E-2</v>
      </c>
      <c r="D31" s="244">
        <f>+'[1]Podklady QZ'!D487</f>
        <v>30530.222000000002</v>
      </c>
      <c r="E31" s="243">
        <f>+'[1]Podklady QZ'!E487</f>
        <v>3.6069928641416643E-2</v>
      </c>
      <c r="F31" s="244">
        <f>+'[1]Podklady QZ'!F487</f>
        <v>26101.893</v>
      </c>
      <c r="G31" s="74">
        <f>+'[1]Podklady QZ'!G487</f>
        <v>3.7788280816419724E-2</v>
      </c>
      <c r="H31" s="244">
        <f>+'[1]Podklady QZ'!H487</f>
        <v>108538.98299999999</v>
      </c>
      <c r="I31" s="74">
        <f>+'[1]Podklady QZ'!I487</f>
        <v>3.5860111463078909E-2</v>
      </c>
      <c r="J31" s="130"/>
      <c r="K31" s="130"/>
      <c r="L31" s="130"/>
    </row>
    <row r="32" spans="1:13" x14ac:dyDescent="0.2">
      <c r="A32" s="58" t="s">
        <v>5</v>
      </c>
      <c r="B32" s="226">
        <f>+'[1]Podklady QZ'!B488</f>
        <v>45872.855000000003</v>
      </c>
      <c r="C32" s="243">
        <f>+'[1]Podklady QZ'!C488</f>
        <v>5.6839459384145752E-2</v>
      </c>
      <c r="D32" s="244">
        <f>+'[1]Podklady QZ'!D488</f>
        <v>35180.708000000006</v>
      </c>
      <c r="E32" s="243">
        <f>+'[1]Podklady QZ'!E488</f>
        <v>7.8953454111897817E-2</v>
      </c>
      <c r="F32" s="244">
        <f>+'[1]Podklady QZ'!F488</f>
        <v>26026.634000000002</v>
      </c>
      <c r="G32" s="74">
        <f>+'[1]Podklady QZ'!G488</f>
        <v>7.1550246928661021E-2</v>
      </c>
      <c r="H32" s="244">
        <f>+'[1]Podklady QZ'!H488</f>
        <v>107080.19700000001</v>
      </c>
      <c r="I32" s="74">
        <f>+'[1]Podklady QZ'!I488</f>
        <v>6.6246051126587657E-2</v>
      </c>
      <c r="J32" s="130"/>
      <c r="K32" s="130"/>
      <c r="L32" s="130"/>
    </row>
    <row r="33" spans="1:12" ht="12.75" thickBot="1" x14ac:dyDescent="0.25">
      <c r="A33" s="59" t="s">
        <v>3</v>
      </c>
      <c r="B33" s="227">
        <f>+'[1]Podklady QZ'!B489</f>
        <v>2686.3069999999998</v>
      </c>
      <c r="C33" s="75">
        <f>+'[1]Podklady QZ'!C489</f>
        <v>3.0834442957548315E-2</v>
      </c>
      <c r="D33" s="44">
        <f>+'[1]Podklady QZ'!D489</f>
        <v>1484.7089999999998</v>
      </c>
      <c r="E33" s="75">
        <f>+'[1]Podklady QZ'!E489</f>
        <v>3.1067301280855619E-2</v>
      </c>
      <c r="F33" s="44">
        <f>+'[1]Podklady QZ'!F489</f>
        <v>981.68599999999992</v>
      </c>
      <c r="G33" s="75">
        <f>+'[1]Podklady QZ'!G489</f>
        <v>2.31663426117074E-2</v>
      </c>
      <c r="H33" s="44">
        <f>+'[1]Podklady QZ'!H489</f>
        <v>5152.7019999999993</v>
      </c>
      <c r="I33" s="75">
        <f>+'[1]Podklady QZ'!I489</f>
        <v>2.9064356363628117E-2</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QZ'!L458</f>
        <v>2.2085880382801487E-2</v>
      </c>
    </row>
    <row r="37" spans="1:12" x14ac:dyDescent="0.2">
      <c r="B37" s="130"/>
      <c r="C37" s="130"/>
      <c r="D37" s="130"/>
      <c r="E37" s="130"/>
      <c r="F37" s="130"/>
      <c r="G37" s="187" t="s">
        <v>190</v>
      </c>
      <c r="H37" s="232">
        <f>+'[1]Podklady QZ'!L459</f>
        <v>3.6623043375715258E-2</v>
      </c>
    </row>
    <row r="38" spans="1:12" x14ac:dyDescent="0.2">
      <c r="B38" s="130"/>
      <c r="C38" s="130"/>
      <c r="D38" s="130"/>
      <c r="E38" s="130"/>
      <c r="F38" s="130"/>
      <c r="G38" s="187" t="s">
        <v>191</v>
      </c>
      <c r="H38" s="232">
        <f>+'[1]Podklady QZ'!L460</f>
        <v>3.260572488049631E-2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{95665F28-019E-40A8-B978-A887F1AC0AA4}</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{71681636-8DF2-4077-A312-0A76124AF9C3}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95665F28-019E-40A8-B978-A887F1AC0AA4}">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71681636-8DF2-4077-A312-0A76124AF9C3}">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243</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QZ'!B497</f>
        <v>3704.2529999999992</v>
      </c>
      <c r="C6" s="202">
        <f>+'[1]Podklady QZ'!C497</f>
        <v>6.1812261965936026E-2</v>
      </c>
      <c r="D6" s="203">
        <f>+'[1]Podklady QZ'!D497</f>
        <v>3704.3329999999992</v>
      </c>
      <c r="E6" s="202">
        <f>+'[1]Podklady QZ'!E497</f>
        <v>6.1829952154612247E-2</v>
      </c>
      <c r="F6" s="203">
        <f>+'[1]Podklady QZ'!F497</f>
        <v>3660.1859999999992</v>
      </c>
      <c r="G6" s="202">
        <f>+'[1]Podklady QZ'!G497</f>
        <v>6.1314394201266387E-2</v>
      </c>
      <c r="H6" s="203">
        <f>+'[1]Podklady QZ'!H497</f>
        <v>3660.1859999999992</v>
      </c>
      <c r="I6" s="202">
        <f>+'[1]Podklady QZ'!I497</f>
        <v>6.1314394201266387E-2</v>
      </c>
      <c r="J6" s="337"/>
      <c r="K6" s="338"/>
      <c r="L6" s="337"/>
      <c r="M6" s="338"/>
      <c r="N6" s="2"/>
    </row>
    <row r="7" spans="1:15" x14ac:dyDescent="0.2">
      <c r="A7" s="342" t="s">
        <v>106</v>
      </c>
      <c r="B7" s="225">
        <f>+'[1]Podklady QZ'!B498</f>
        <v>369987.70300000015</v>
      </c>
      <c r="C7" s="202">
        <f>+'[1]Podklady QZ'!C498</f>
        <v>3.3498439285855934E-2</v>
      </c>
      <c r="D7" s="203">
        <f>+'[1]Podklady QZ'!D498</f>
        <v>268026.90299999993</v>
      </c>
      <c r="E7" s="202">
        <f>+'[1]Podklady QZ'!E498</f>
        <v>2.9578278770333394E-2</v>
      </c>
      <c r="F7" s="203">
        <f>+'[1]Podklady QZ'!F498</f>
        <v>238975.68700000001</v>
      </c>
      <c r="G7" s="202">
        <f>+'[1]Podklady QZ'!G498</f>
        <v>2.887120723369296E-2</v>
      </c>
      <c r="H7" s="203">
        <f>+'[1]Podklady QZ'!H498</f>
        <v>876990.29300000018</v>
      </c>
      <c r="I7" s="202">
        <f>+'[1]Podklady QZ'!I498</f>
        <v>3.0897523530311163E-2</v>
      </c>
      <c r="J7" s="337"/>
      <c r="K7" s="337"/>
      <c r="L7" s="337"/>
      <c r="M7" s="338"/>
      <c r="N7" s="2"/>
    </row>
    <row r="8" spans="1:15" x14ac:dyDescent="0.2">
      <c r="A8" s="342" t="s">
        <v>194</v>
      </c>
      <c r="B8" s="214">
        <f>+'[1]Podklady QZ'!B499</f>
        <v>209034.826</v>
      </c>
      <c r="C8" s="201">
        <f>+'[1]Podklady QZ'!C499</f>
        <v>3.8562012713596716E-2</v>
      </c>
      <c r="D8" s="64">
        <f>+'[1]Podklady QZ'!D499</f>
        <v>104282.704</v>
      </c>
      <c r="E8" s="201">
        <f>+'[1]Podklady QZ'!E499</f>
        <v>2.8198365578418459E-2</v>
      </c>
      <c r="F8" s="64">
        <f>+'[1]Podklady QZ'!F499</f>
        <v>82742.282000000007</v>
      </c>
      <c r="G8" s="201">
        <f>+'[1]Podklady QZ'!G499</f>
        <v>2.6595481703477624E-2</v>
      </c>
      <c r="H8" s="64">
        <f>+'[1]Podklady QZ'!H499</f>
        <v>396059.81200000003</v>
      </c>
      <c r="I8" s="201">
        <f>+'[1]Podklady QZ'!I499</f>
        <v>3.2384105913436448E-2</v>
      </c>
      <c r="J8" s="130"/>
      <c r="K8" s="130"/>
      <c r="L8" s="130"/>
      <c r="M8" s="339"/>
      <c r="N8" s="176"/>
      <c r="O8" s="176"/>
    </row>
    <row r="9" spans="1:15" x14ac:dyDescent="0.2">
      <c r="A9" s="58" t="s">
        <v>44</v>
      </c>
      <c r="B9" s="226">
        <f>+'[1]Podklady QZ'!B500</f>
        <v>2262.2829999999999</v>
      </c>
      <c r="C9" s="74">
        <f>+'[1]Podklady QZ'!C500</f>
        <v>5.399123882884522E-3</v>
      </c>
      <c r="D9" s="34">
        <f>+'[1]Podklady QZ'!D500</f>
        <v>963.2</v>
      </c>
      <c r="E9" s="74">
        <f>+'[1]Podklady QZ'!E500</f>
        <v>2.9478028521449364E-3</v>
      </c>
      <c r="F9" s="34">
        <f>+'[1]Podklady QZ'!F500</f>
        <v>815.04500000000007</v>
      </c>
      <c r="G9" s="74">
        <f>+'[1]Podklady QZ'!G500</f>
        <v>2.8722432563954006E-3</v>
      </c>
      <c r="H9" s="34">
        <f>+'[1]Podklady QZ'!H500</f>
        <v>4040.5280000000002</v>
      </c>
      <c r="I9" s="74">
        <f>+'[1]Podklady QZ'!I500</f>
        <v>3.9246445379953346E-3</v>
      </c>
      <c r="J9" s="130"/>
      <c r="K9" s="340"/>
      <c r="L9" s="130"/>
      <c r="M9" s="339"/>
    </row>
    <row r="10" spans="1:15" x14ac:dyDescent="0.2">
      <c r="A10" s="58" t="s">
        <v>43</v>
      </c>
      <c r="B10" s="226">
        <f>+'[1]Podklady QZ'!B501</f>
        <v>2182.2460000000001</v>
      </c>
      <c r="C10" s="243">
        <f>+'[1]Podklady QZ'!C501</f>
        <v>5.4520155793145363E-2</v>
      </c>
      <c r="D10" s="244">
        <f>+'[1]Podklady QZ'!D501</f>
        <v>1914.1850000000002</v>
      </c>
      <c r="E10" s="243">
        <f>+'[1]Podklady QZ'!E501</f>
        <v>6.1100882330850641E-2</v>
      </c>
      <c r="F10" s="244">
        <f>+'[1]Podklady QZ'!F501</f>
        <v>1381.4309999999998</v>
      </c>
      <c r="G10" s="74">
        <f>+'[1]Podklady QZ'!G501</f>
        <v>4.8156025367414146E-2</v>
      </c>
      <c r="H10" s="244">
        <f>+'[1]Podklady QZ'!H501</f>
        <v>5477.8620000000001</v>
      </c>
      <c r="I10" s="74">
        <f>+'[1]Podklady QZ'!I501</f>
        <v>5.4756035873004177E-2</v>
      </c>
      <c r="J10" s="130"/>
      <c r="K10" s="340"/>
      <c r="L10" s="130"/>
      <c r="M10" s="339"/>
    </row>
    <row r="11" spans="1:15" x14ac:dyDescent="0.2">
      <c r="A11" s="58" t="s">
        <v>42</v>
      </c>
      <c r="B11" s="226">
        <f>+'[1]Podklady QZ'!B502</f>
        <v>44411.478000000003</v>
      </c>
      <c r="C11" s="243">
        <f>+'[1]Podklady QZ'!C502</f>
        <v>8.2193249787252232E-2</v>
      </c>
      <c r="D11" s="244">
        <f>+'[1]Podklady QZ'!D502</f>
        <v>17583.771000000001</v>
      </c>
      <c r="E11" s="243">
        <f>+'[1]Podklady QZ'!E502</f>
        <v>6.8458786927045073E-2</v>
      </c>
      <c r="F11" s="244">
        <f>+'[1]Podklady QZ'!F502</f>
        <v>9038.0299999999988</v>
      </c>
      <c r="G11" s="74">
        <f>+'[1]Podklady QZ'!G502</f>
        <v>3.766550821789439E-2</v>
      </c>
      <c r="H11" s="244">
        <f>+'[1]Podklady QZ'!H502</f>
        <v>71033.27900000001</v>
      </c>
      <c r="I11" s="74">
        <f>+'[1]Podklady QZ'!I502</f>
        <v>6.8489774715807486E-2</v>
      </c>
      <c r="J11" s="130"/>
      <c r="K11" s="340"/>
      <c r="L11" s="130"/>
      <c r="M11" s="339"/>
    </row>
    <row r="12" spans="1:15" x14ac:dyDescent="0.2">
      <c r="A12" s="58" t="s">
        <v>70</v>
      </c>
      <c r="B12" s="226">
        <f>+'[1]Podklady QZ'!B503</f>
        <v>0</v>
      </c>
      <c r="C12" s="243">
        <f>+'[1]Podklady QZ'!C503</f>
        <v>0</v>
      </c>
      <c r="D12" s="244">
        <f>+'[1]Podklady QZ'!D503</f>
        <v>0</v>
      </c>
      <c r="E12" s="243">
        <f>+'[1]Podklady QZ'!E503</f>
        <v>0</v>
      </c>
      <c r="F12" s="244">
        <f>+'[1]Podklady QZ'!F503</f>
        <v>0</v>
      </c>
      <c r="G12" s="74">
        <f>+'[1]Podklady QZ'!G503</f>
        <v>0</v>
      </c>
      <c r="H12" s="244">
        <f>+'[1]Podklady QZ'!H503</f>
        <v>0</v>
      </c>
      <c r="I12" s="74">
        <f>+'[1]Podklady QZ'!I503</f>
        <v>0</v>
      </c>
      <c r="J12" s="130"/>
      <c r="K12" s="340"/>
      <c r="L12" s="130"/>
      <c r="M12" s="339"/>
    </row>
    <row r="13" spans="1:15" x14ac:dyDescent="0.2">
      <c r="A13" s="58" t="s">
        <v>71</v>
      </c>
      <c r="B13" s="226">
        <f>+'[1]Podklady QZ'!B504</f>
        <v>0</v>
      </c>
      <c r="C13" s="243">
        <f>+'[1]Podklady QZ'!C504</f>
        <v>0</v>
      </c>
      <c r="D13" s="244">
        <f>+'[1]Podklady QZ'!D504</f>
        <v>0</v>
      </c>
      <c r="E13" s="243">
        <f>+'[1]Podklady QZ'!E504</f>
        <v>0</v>
      </c>
      <c r="F13" s="244">
        <f>+'[1]Podklady QZ'!F504</f>
        <v>0</v>
      </c>
      <c r="G13" s="74">
        <f>+'[1]Podklady QZ'!G504</f>
        <v>0</v>
      </c>
      <c r="H13" s="244">
        <f>+'[1]Podklady QZ'!H504</f>
        <v>0</v>
      </c>
      <c r="I13" s="74">
        <f>+'[1]Podklady QZ'!I504</f>
        <v>0</v>
      </c>
      <c r="J13" s="130"/>
      <c r="K13" s="340"/>
      <c r="L13" s="130"/>
      <c r="M13" s="339"/>
    </row>
    <row r="14" spans="1:15" x14ac:dyDescent="0.2">
      <c r="A14" s="58" t="s">
        <v>72</v>
      </c>
      <c r="B14" s="226">
        <f>+'[1]Podklady QZ'!B505</f>
        <v>0</v>
      </c>
      <c r="C14" s="243">
        <f>+'[1]Podklady QZ'!C505</f>
        <v>0</v>
      </c>
      <c r="D14" s="244">
        <f>+'[1]Podklady QZ'!D505</f>
        <v>0</v>
      </c>
      <c r="E14" s="243">
        <f>+'[1]Podklady QZ'!E505</f>
        <v>0</v>
      </c>
      <c r="F14" s="244">
        <f>+'[1]Podklady QZ'!F505</f>
        <v>0</v>
      </c>
      <c r="G14" s="74">
        <f>+'[1]Podklady QZ'!G505</f>
        <v>0</v>
      </c>
      <c r="H14" s="244">
        <f>+'[1]Podklady QZ'!H505</f>
        <v>0</v>
      </c>
      <c r="I14" s="74">
        <f>+'[1]Podklady QZ'!I505</f>
        <v>0</v>
      </c>
      <c r="J14" s="130"/>
      <c r="K14" s="340"/>
      <c r="L14" s="130"/>
      <c r="M14" s="339"/>
    </row>
    <row r="15" spans="1:15" x14ac:dyDescent="0.2">
      <c r="A15" s="58" t="s">
        <v>41</v>
      </c>
      <c r="B15" s="226">
        <f>+'[1]Podklady QZ'!B506</f>
        <v>130573.82100000001</v>
      </c>
      <c r="C15" s="243">
        <f>+'[1]Podklady QZ'!C506</f>
        <v>5.107798891063553E-2</v>
      </c>
      <c r="D15" s="244">
        <f>+'[1]Podklady QZ'!D506</f>
        <v>66403.328999999998</v>
      </c>
      <c r="E15" s="243">
        <f>+'[1]Podklady QZ'!E506</f>
        <v>4.2131654624696223E-2</v>
      </c>
      <c r="F15" s="244">
        <f>+'[1]Podklady QZ'!F506</f>
        <v>56623.377</v>
      </c>
      <c r="G15" s="74">
        <f>+'[1]Podklady QZ'!G506</f>
        <v>4.7692854389082134E-2</v>
      </c>
      <c r="H15" s="244">
        <f>+'[1]Podklady QZ'!H506</f>
        <v>253600.52700000003</v>
      </c>
      <c r="I15" s="74">
        <f>+'[1]Podklady QZ'!I506</f>
        <v>4.7671926682574348E-2</v>
      </c>
      <c r="J15" s="130"/>
      <c r="K15" s="340"/>
      <c r="L15" s="130"/>
      <c r="M15" s="339"/>
    </row>
    <row r="16" spans="1:15" x14ac:dyDescent="0.2">
      <c r="A16" s="58" t="s">
        <v>84</v>
      </c>
      <c r="B16" s="226">
        <f>+'[1]Podklady QZ'!B507</f>
        <v>0</v>
      </c>
      <c r="C16" s="243">
        <f>+'[1]Podklady QZ'!C507</f>
        <v>0</v>
      </c>
      <c r="D16" s="244">
        <f>+'[1]Podklady QZ'!D507</f>
        <v>0</v>
      </c>
      <c r="E16" s="243">
        <f>+'[1]Podklady QZ'!E507</f>
        <v>0</v>
      </c>
      <c r="F16" s="244">
        <f>+'[1]Podklady QZ'!F507</f>
        <v>0</v>
      </c>
      <c r="G16" s="74">
        <f>+'[1]Podklady QZ'!G507</f>
        <v>0</v>
      </c>
      <c r="H16" s="244">
        <f>+'[1]Podklady QZ'!H507</f>
        <v>0</v>
      </c>
      <c r="I16" s="74">
        <f>+'[1]Podklady QZ'!I507</f>
        <v>0</v>
      </c>
      <c r="J16" s="130"/>
      <c r="K16" s="340"/>
      <c r="L16" s="130"/>
      <c r="M16" s="339"/>
    </row>
    <row r="17" spans="1:13" x14ac:dyDescent="0.2">
      <c r="A17" s="58" t="s">
        <v>40</v>
      </c>
      <c r="B17" s="226">
        <f>+'[1]Podklady QZ'!B508</f>
        <v>0</v>
      </c>
      <c r="C17" s="243">
        <f>+'[1]Podklady QZ'!C508</f>
        <v>0</v>
      </c>
      <c r="D17" s="244">
        <f>+'[1]Podklady QZ'!D508</f>
        <v>0</v>
      </c>
      <c r="E17" s="243">
        <f>+'[1]Podklady QZ'!E508</f>
        <v>0</v>
      </c>
      <c r="F17" s="244">
        <f>+'[1]Podklady QZ'!F508</f>
        <v>0</v>
      </c>
      <c r="G17" s="74">
        <f>+'[1]Podklady QZ'!G508</f>
        <v>0</v>
      </c>
      <c r="H17" s="244">
        <f>+'[1]Podklady QZ'!H508</f>
        <v>0</v>
      </c>
      <c r="I17" s="74">
        <f>+'[1]Podklady QZ'!I508</f>
        <v>0</v>
      </c>
      <c r="J17" s="130"/>
      <c r="K17" s="340"/>
      <c r="L17" s="130"/>
      <c r="M17" s="339"/>
    </row>
    <row r="18" spans="1:13" x14ac:dyDescent="0.2">
      <c r="A18" s="58" t="s">
        <v>39</v>
      </c>
      <c r="B18" s="226">
        <f>+'[1]Podklady QZ'!B509</f>
        <v>0</v>
      </c>
      <c r="C18" s="243">
        <f>+'[1]Podklady QZ'!C509</f>
        <v>0</v>
      </c>
      <c r="D18" s="244">
        <f>+'[1]Podklady QZ'!D509</f>
        <v>0</v>
      </c>
      <c r="E18" s="243">
        <f>+'[1]Podklady QZ'!E509</f>
        <v>0</v>
      </c>
      <c r="F18" s="244">
        <f>+'[1]Podklady QZ'!F509</f>
        <v>0</v>
      </c>
      <c r="G18" s="74">
        <f>+'[1]Podklady QZ'!G509</f>
        <v>0</v>
      </c>
      <c r="H18" s="244">
        <f>+'[1]Podklady QZ'!H509</f>
        <v>0</v>
      </c>
      <c r="I18" s="74">
        <f>+'[1]Podklady QZ'!I509</f>
        <v>0</v>
      </c>
      <c r="J18" s="130"/>
      <c r="K18" s="340"/>
      <c r="L18" s="130"/>
      <c r="M18" s="339"/>
    </row>
    <row r="19" spans="1:13" x14ac:dyDescent="0.2">
      <c r="A19" s="58" t="s">
        <v>38</v>
      </c>
      <c r="B19" s="226">
        <f>+'[1]Podklady QZ'!B510</f>
        <v>0</v>
      </c>
      <c r="C19" s="243">
        <f>+'[1]Podklady QZ'!C510</f>
        <v>0</v>
      </c>
      <c r="D19" s="244">
        <f>+'[1]Podklady QZ'!D510</f>
        <v>0</v>
      </c>
      <c r="E19" s="243">
        <f>+'[1]Podklady QZ'!E510</f>
        <v>0</v>
      </c>
      <c r="F19" s="244">
        <f>+'[1]Podklady QZ'!F510</f>
        <v>0</v>
      </c>
      <c r="G19" s="74">
        <f>+'[1]Podklady QZ'!G510</f>
        <v>0</v>
      </c>
      <c r="H19" s="244">
        <f>+'[1]Podklady QZ'!H510</f>
        <v>0</v>
      </c>
      <c r="I19" s="74">
        <f>+'[1]Podklady QZ'!I510</f>
        <v>0</v>
      </c>
      <c r="J19" s="130"/>
      <c r="K19" s="340"/>
      <c r="L19" s="130"/>
      <c r="M19" s="339"/>
    </row>
    <row r="20" spans="1:13" x14ac:dyDescent="0.2">
      <c r="A20" s="58" t="s">
        <v>37</v>
      </c>
      <c r="B20" s="226">
        <f>+'[1]Podklady QZ'!B511</f>
        <v>91.43</v>
      </c>
      <c r="C20" s="243">
        <f>+'[1]Podklady QZ'!C511</f>
        <v>4.6801185280144226E-4</v>
      </c>
      <c r="D20" s="244">
        <f>+'[1]Podklady QZ'!D511</f>
        <v>0</v>
      </c>
      <c r="E20" s="243">
        <f>+'[1]Podklady QZ'!E511</f>
        <v>0</v>
      </c>
      <c r="F20" s="244">
        <f>+'[1]Podklady QZ'!F511</f>
        <v>0</v>
      </c>
      <c r="G20" s="74">
        <f>+'[1]Podklady QZ'!G511</f>
        <v>0</v>
      </c>
      <c r="H20" s="244">
        <f>+'[1]Podklady QZ'!H511</f>
        <v>91.43</v>
      </c>
      <c r="I20" s="74">
        <f>+'[1]Podklady QZ'!I511</f>
        <v>1.3795002925039293E-4</v>
      </c>
      <c r="J20" s="130"/>
      <c r="K20" s="340"/>
      <c r="L20" s="130"/>
      <c r="M20" s="339"/>
    </row>
    <row r="21" spans="1:13" x14ac:dyDescent="0.2">
      <c r="A21" s="58" t="s">
        <v>36</v>
      </c>
      <c r="B21" s="226">
        <f>+'[1]Podklady QZ'!B512</f>
        <v>0</v>
      </c>
      <c r="C21" s="243">
        <f>+'[1]Podklady QZ'!C512</f>
        <v>0</v>
      </c>
      <c r="D21" s="244">
        <f>+'[1]Podklady QZ'!D512</f>
        <v>0</v>
      </c>
      <c r="E21" s="243">
        <f>+'[1]Podklady QZ'!E512</f>
        <v>0</v>
      </c>
      <c r="F21" s="244">
        <f>+'[1]Podklady QZ'!F512</f>
        <v>0</v>
      </c>
      <c r="G21" s="74">
        <f>+'[1]Podklady QZ'!G512</f>
        <v>0</v>
      </c>
      <c r="H21" s="244">
        <f>+'[1]Podklady QZ'!H512</f>
        <v>0</v>
      </c>
      <c r="I21" s="74">
        <f>+'[1]Podklady QZ'!I512</f>
        <v>0</v>
      </c>
      <c r="J21" s="130"/>
      <c r="K21" s="340"/>
      <c r="L21" s="130"/>
      <c r="M21" s="339"/>
    </row>
    <row r="22" spans="1:13" x14ac:dyDescent="0.2">
      <c r="A22" s="58" t="s">
        <v>3</v>
      </c>
      <c r="B22" s="226">
        <f>+'[1]Podklady QZ'!B513</f>
        <v>0</v>
      </c>
      <c r="C22" s="243">
        <f>+'[1]Podklady QZ'!C513</f>
        <v>0</v>
      </c>
      <c r="D22" s="244">
        <f>+'[1]Podklady QZ'!D513</f>
        <v>0</v>
      </c>
      <c r="E22" s="243">
        <f>+'[1]Podklady QZ'!E513</f>
        <v>0</v>
      </c>
      <c r="F22" s="244">
        <f>+'[1]Podklady QZ'!F513</f>
        <v>0</v>
      </c>
      <c r="G22" s="74">
        <f>+'[1]Podklady QZ'!G513</f>
        <v>0</v>
      </c>
      <c r="H22" s="244">
        <f>+'[1]Podklady QZ'!H513</f>
        <v>0</v>
      </c>
      <c r="I22" s="74">
        <f>+'[1]Podklady QZ'!I513</f>
        <v>0</v>
      </c>
      <c r="J22" s="130"/>
      <c r="K22" s="340"/>
      <c r="L22" s="130"/>
      <c r="M22" s="339"/>
    </row>
    <row r="23" spans="1:13" x14ac:dyDescent="0.2">
      <c r="A23" s="58" t="s">
        <v>35</v>
      </c>
      <c r="B23" s="226">
        <f>+'[1]Podklady QZ'!B514</f>
        <v>39.94</v>
      </c>
      <c r="C23" s="243">
        <f>+'[1]Podklady QZ'!C514</f>
        <v>1.2107675247534356E-2</v>
      </c>
      <c r="D23" s="244">
        <f>+'[1]Podklady QZ'!D514</f>
        <v>32.58</v>
      </c>
      <c r="E23" s="243">
        <f>+'[1]Podklady QZ'!E514</f>
        <v>1.6731193199062685E-2</v>
      </c>
      <c r="F23" s="244">
        <f>+'[1]Podklady QZ'!F514</f>
        <v>32.83</v>
      </c>
      <c r="G23" s="74">
        <f>+'[1]Podklady QZ'!G514</f>
        <v>8.4494695725155205E-3</v>
      </c>
      <c r="H23" s="244">
        <f>+'[1]Podklady QZ'!H514</f>
        <v>105.35</v>
      </c>
      <c r="I23" s="74">
        <f>+'[1]Podklady QZ'!I514</f>
        <v>1.1537055576959004E-2</v>
      </c>
      <c r="J23" s="130"/>
      <c r="K23" s="340"/>
      <c r="L23" s="130"/>
      <c r="M23" s="339"/>
    </row>
    <row r="24" spans="1:13" x14ac:dyDescent="0.2">
      <c r="A24" s="228" t="s">
        <v>34</v>
      </c>
      <c r="B24" s="229">
        <f>+'[1]Podklady QZ'!B515</f>
        <v>29473.628000000001</v>
      </c>
      <c r="C24" s="230">
        <f>+'[1]Podklady QZ'!C515</f>
        <v>2.1697595878636879E-2</v>
      </c>
      <c r="D24" s="231">
        <f>+'[1]Podklady QZ'!D515</f>
        <v>17385.638999999996</v>
      </c>
      <c r="E24" s="230">
        <f>+'[1]Podklady QZ'!E515</f>
        <v>1.8374150170246743E-2</v>
      </c>
      <c r="F24" s="231">
        <f>+'[1]Podklady QZ'!F515</f>
        <v>14851.569</v>
      </c>
      <c r="G24" s="230">
        <f>+'[1]Podklady QZ'!G515</f>
        <v>1.841348855465115E-2</v>
      </c>
      <c r="H24" s="231">
        <f>+'[1]Podklady QZ'!H515</f>
        <v>61710.835999999996</v>
      </c>
      <c r="I24" s="230">
        <f>+'[1]Podklady QZ'!I515</f>
        <v>1.983542632936711E-2</v>
      </c>
      <c r="J24" s="130"/>
      <c r="K24" s="340"/>
      <c r="L24" s="130"/>
      <c r="M24" s="176"/>
    </row>
    <row r="25" spans="1:13" ht="13.5" customHeight="1" x14ac:dyDescent="0.2">
      <c r="A25" s="342" t="s">
        <v>212</v>
      </c>
      <c r="B25" s="214">
        <f>+'[1]Podklady QZ'!B516</f>
        <v>159063.15299999999</v>
      </c>
      <c r="C25" s="201">
        <f>+'[1]Podklady QZ'!C516</f>
        <v>3.9524081457011272E-2</v>
      </c>
      <c r="D25" s="64">
        <f>+'[1]Podklady QZ'!D516</f>
        <v>78311.15800000001</v>
      </c>
      <c r="E25" s="201">
        <f>+'[1]Podklady QZ'!E516</f>
        <v>2.8369695389144196E-2</v>
      </c>
      <c r="F25" s="64">
        <f>+'[1]Podklady QZ'!F516</f>
        <v>57738.648000000008</v>
      </c>
      <c r="G25" s="201">
        <f>+'[1]Podklady QZ'!G516</f>
        <v>2.4433801646361188E-2</v>
      </c>
      <c r="H25" s="64">
        <f>+'[1]Podklady QZ'!H516</f>
        <v>295112.95899999997</v>
      </c>
      <c r="I25" s="201">
        <f>+'[1]Podklady QZ'!I516</f>
        <v>3.2260162348407131E-2</v>
      </c>
      <c r="J25" s="130"/>
      <c r="K25" s="130"/>
      <c r="L25" s="130"/>
      <c r="M25" s="130"/>
    </row>
    <row r="26" spans="1:13" ht="12.75" customHeight="1" x14ac:dyDescent="0.2">
      <c r="A26" s="58" t="s">
        <v>29</v>
      </c>
      <c r="B26" s="226">
        <f>+'[1]Podklady QZ'!B517</f>
        <v>27570.550000000003</v>
      </c>
      <c r="C26" s="74">
        <f>+'[1]Podklady QZ'!C517</f>
        <v>1.8581155124438822E-2</v>
      </c>
      <c r="D26" s="34">
        <f>+'[1]Podklady QZ'!D517</f>
        <v>13022.746999999999</v>
      </c>
      <c r="E26" s="74">
        <f>+'[1]Podklady QZ'!E517</f>
        <v>9.9695497104726159E-3</v>
      </c>
      <c r="F26" s="34">
        <f>+'[1]Podklady QZ'!F517</f>
        <v>9344.3850000000002</v>
      </c>
      <c r="G26" s="74">
        <f>+'[1]Podklady QZ'!G517</f>
        <v>7.9864251477024372E-3</v>
      </c>
      <c r="H26" s="34">
        <f>+'[1]Podklady QZ'!H517</f>
        <v>49937.682000000008</v>
      </c>
      <c r="I26" s="74">
        <f>+'[1]Podklady QZ'!I517</f>
        <v>1.2610281385607694E-2</v>
      </c>
      <c r="J26" s="130"/>
      <c r="K26" s="130"/>
      <c r="L26" s="130"/>
      <c r="M26" s="130"/>
    </row>
    <row r="27" spans="1:13" ht="12.75" customHeight="1" x14ac:dyDescent="0.2">
      <c r="A27" s="58" t="s">
        <v>0</v>
      </c>
      <c r="B27" s="226">
        <f>+'[1]Podklady QZ'!B518</f>
        <v>284.80099999999999</v>
      </c>
      <c r="C27" s="243">
        <f>+'[1]Podklady QZ'!C518</f>
        <v>3.025163771998031E-3</v>
      </c>
      <c r="D27" s="244">
        <f>+'[1]Podklady QZ'!D518</f>
        <v>100.6</v>
      </c>
      <c r="E27" s="243">
        <f>+'[1]Podklady QZ'!E518</f>
        <v>1.344785379471966E-3</v>
      </c>
      <c r="F27" s="244">
        <f>+'[1]Podklady QZ'!F518</f>
        <v>89.1</v>
      </c>
      <c r="G27" s="74">
        <f>+'[1]Podklady QZ'!G518</f>
        <v>1.2495946005171583E-3</v>
      </c>
      <c r="H27" s="244">
        <f>+'[1]Podklady QZ'!H518</f>
        <v>474.50099999999998</v>
      </c>
      <c r="I27" s="74">
        <f>+'[1]Podklady QZ'!I518</f>
        <v>1.9749924033710987E-3</v>
      </c>
      <c r="J27" s="130"/>
      <c r="K27" s="130"/>
      <c r="L27" s="130"/>
      <c r="M27" s="130"/>
    </row>
    <row r="28" spans="1:13" ht="12.75" customHeight="1" x14ac:dyDescent="0.2">
      <c r="A28" s="58" t="s">
        <v>1</v>
      </c>
      <c r="B28" s="226">
        <f>+'[1]Podklady QZ'!B519</f>
        <v>3767.3209999999999</v>
      </c>
      <c r="C28" s="243">
        <f>+'[1]Podklady QZ'!C519</f>
        <v>0.12570703347169271</v>
      </c>
      <c r="D28" s="244">
        <f>+'[1]Podklady QZ'!D519</f>
        <v>974.1</v>
      </c>
      <c r="E28" s="243">
        <f>+'[1]Podklady QZ'!E519</f>
        <v>8.3343857195806476E-2</v>
      </c>
      <c r="F28" s="244">
        <f>+'[1]Podklady QZ'!F519</f>
        <v>619.9</v>
      </c>
      <c r="G28" s="74">
        <f>+'[1]Podklady QZ'!G519</f>
        <v>7.2414823509456688E-2</v>
      </c>
      <c r="H28" s="244">
        <f>+'[1]Podklady QZ'!H519</f>
        <v>5361.3209999999999</v>
      </c>
      <c r="I28" s="74">
        <f>+'[1]Podklady QZ'!I519</f>
        <v>0.10676268347281381</v>
      </c>
      <c r="J28" s="130"/>
      <c r="K28" s="130"/>
      <c r="L28" s="130"/>
      <c r="M28" s="130"/>
    </row>
    <row r="29" spans="1:13" ht="12.75" customHeight="1" x14ac:dyDescent="0.2">
      <c r="A29" s="58" t="s">
        <v>2</v>
      </c>
      <c r="B29" s="226">
        <f>+'[1]Podklady QZ'!B520</f>
        <v>1015.4</v>
      </c>
      <c r="C29" s="243">
        <f>+'[1]Podklady QZ'!C520</f>
        <v>5.7316912570371116E-2</v>
      </c>
      <c r="D29" s="244">
        <f>+'[1]Podklady QZ'!D520</f>
        <v>836.54899999999998</v>
      </c>
      <c r="E29" s="243">
        <f>+'[1]Podklady QZ'!E520</f>
        <v>4.9853033047138645E-2</v>
      </c>
      <c r="F29" s="244">
        <f>+'[1]Podklady QZ'!F520</f>
        <v>303.64300000000003</v>
      </c>
      <c r="G29" s="74">
        <f>+'[1]Podklady QZ'!G520</f>
        <v>3.9372979438182028E-2</v>
      </c>
      <c r="H29" s="244">
        <f>+'[1]Podklady QZ'!H520</f>
        <v>2155.5920000000001</v>
      </c>
      <c r="I29" s="74">
        <f>+'[1]Podklady QZ'!I520</f>
        <v>5.1070932234667674E-2</v>
      </c>
      <c r="J29" s="130"/>
      <c r="K29" s="130"/>
      <c r="L29" s="130"/>
    </row>
    <row r="30" spans="1:13" x14ac:dyDescent="0.2">
      <c r="A30" s="58" t="s">
        <v>6</v>
      </c>
      <c r="B30" s="226">
        <f>+'[1]Podklady QZ'!B521</f>
        <v>1989.12</v>
      </c>
      <c r="C30" s="243">
        <f>+'[1]Podklady QZ'!C521</f>
        <v>0.131844820650492</v>
      </c>
      <c r="D30" s="244">
        <f>+'[1]Podklady QZ'!D521</f>
        <v>1762.82</v>
      </c>
      <c r="E30" s="243">
        <f>+'[1]Podklady QZ'!E521</f>
        <v>0.15942680798105352</v>
      </c>
      <c r="F30" s="244">
        <f>+'[1]Podklady QZ'!F521</f>
        <v>1251.99</v>
      </c>
      <c r="G30" s="74">
        <f>+'[1]Podklady QZ'!G521</f>
        <v>0.14581309267614118</v>
      </c>
      <c r="H30" s="244">
        <f>+'[1]Podklady QZ'!H521</f>
        <v>5003.9299999999994</v>
      </c>
      <c r="I30" s="74">
        <f>+'[1]Podklady QZ'!I521</f>
        <v>0.14407954085089311</v>
      </c>
      <c r="J30" s="130"/>
      <c r="K30" s="130"/>
      <c r="L30" s="130"/>
    </row>
    <row r="31" spans="1:13" x14ac:dyDescent="0.2">
      <c r="A31" s="58" t="s">
        <v>28</v>
      </c>
      <c r="B31" s="226">
        <f>+'[1]Podklady QZ'!B522</f>
        <v>69036.068999999989</v>
      </c>
      <c r="C31" s="243">
        <f>+'[1]Podklady QZ'!C522</f>
        <v>4.6346151816922497E-2</v>
      </c>
      <c r="D31" s="244">
        <f>+'[1]Podklady QZ'!D522</f>
        <v>37851.111000000004</v>
      </c>
      <c r="E31" s="243">
        <f>+'[1]Podklady QZ'!E522</f>
        <v>4.4719192437196846E-2</v>
      </c>
      <c r="F31" s="244">
        <f>+'[1]Podklady QZ'!F522</f>
        <v>28325.484000000004</v>
      </c>
      <c r="G31" s="74">
        <f>+'[1]Podklady QZ'!G522</f>
        <v>4.1007422092068334E-2</v>
      </c>
      <c r="H31" s="244">
        <f>+'[1]Podklady QZ'!H522</f>
        <v>135212.66399999999</v>
      </c>
      <c r="I31" s="74">
        <f>+'[1]Podklady QZ'!I522</f>
        <v>4.4672808499226842E-2</v>
      </c>
      <c r="J31" s="130"/>
      <c r="K31" s="130"/>
      <c r="L31" s="130"/>
    </row>
    <row r="32" spans="1:13" x14ac:dyDescent="0.2">
      <c r="A32" s="58" t="s">
        <v>5</v>
      </c>
      <c r="B32" s="226">
        <f>+'[1]Podklady QZ'!B523</f>
        <v>45306.057000000001</v>
      </c>
      <c r="C32" s="243">
        <f>+'[1]Podklady QZ'!C523</f>
        <v>5.6137159692966399E-2</v>
      </c>
      <c r="D32" s="244">
        <f>+'[1]Podklady QZ'!D523</f>
        <v>20191.465</v>
      </c>
      <c r="E32" s="243">
        <f>+'[1]Podklady QZ'!E523</f>
        <v>4.5314207585859002E-2</v>
      </c>
      <c r="F32" s="244">
        <f>+'[1]Podklady QZ'!F523</f>
        <v>14865.332</v>
      </c>
      <c r="G32" s="74">
        <f>+'[1]Podklady QZ'!G523</f>
        <v>4.0866528313900537E-2</v>
      </c>
      <c r="H32" s="244">
        <f>+'[1]Podklady QZ'!H523</f>
        <v>80362.853999999992</v>
      </c>
      <c r="I32" s="74">
        <f>+'[1]Podklady QZ'!I523</f>
        <v>4.9717145503220345E-2</v>
      </c>
      <c r="J32" s="130"/>
      <c r="K32" s="130"/>
      <c r="L32" s="130"/>
    </row>
    <row r="33" spans="1:12" ht="12.75" thickBot="1" x14ac:dyDescent="0.25">
      <c r="A33" s="59" t="s">
        <v>3</v>
      </c>
      <c r="B33" s="227">
        <f>+'[1]Podklady QZ'!B524</f>
        <v>10093.834999999999</v>
      </c>
      <c r="C33" s="75">
        <f>+'[1]Podklady QZ'!C524</f>
        <v>0.11586083777111278</v>
      </c>
      <c r="D33" s="44">
        <f>+'[1]Podklady QZ'!D524</f>
        <v>3571.7659999999996</v>
      </c>
      <c r="E33" s="75">
        <f>+'[1]Podklady QZ'!E524</f>
        <v>7.4738639306905622E-2</v>
      </c>
      <c r="F33" s="44">
        <f>+'[1]Podklady QZ'!F524</f>
        <v>2938.8139999999999</v>
      </c>
      <c r="G33" s="75">
        <f>+'[1]Podklady QZ'!G524</f>
        <v>6.9351678638670894E-2</v>
      </c>
      <c r="H33" s="44">
        <f>+'[1]Podklady QZ'!H524</f>
        <v>16604.414999999997</v>
      </c>
      <c r="I33" s="75">
        <f>+'[1]Podklady QZ'!I524</f>
        <v>9.3658945300848395E-2</v>
      </c>
      <c r="J33" s="130"/>
      <c r="K33" s="130"/>
      <c r="L33" s="130"/>
    </row>
    <row r="34" spans="1:12" ht="15" customHeight="1" x14ac:dyDescent="0.2">
      <c r="A34" s="343" t="s">
        <v>270</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QZ'!L493</f>
        <v>6.1314394201266387E-2</v>
      </c>
    </row>
    <row r="37" spans="1:12" x14ac:dyDescent="0.2">
      <c r="B37" s="130"/>
      <c r="C37" s="130"/>
      <c r="D37" s="130"/>
      <c r="E37" s="130"/>
      <c r="F37" s="130"/>
      <c r="G37" s="187" t="s">
        <v>190</v>
      </c>
      <c r="H37" s="232">
        <f>+'[1]Podklady QZ'!L494</f>
        <v>3.0897523530311163E-2</v>
      </c>
    </row>
    <row r="38" spans="1:12" x14ac:dyDescent="0.2">
      <c r="B38" s="130"/>
      <c r="C38" s="130"/>
      <c r="D38" s="130"/>
      <c r="E38" s="130"/>
      <c r="F38" s="130"/>
      <c r="G38" s="187" t="s">
        <v>191</v>
      </c>
      <c r="H38" s="232">
        <f>+'[1]Podklady QZ'!L495</f>
        <v>3.2384105913436448E-2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{53ABD7EB-C520-4689-819C-87D3730FCF9D}</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{7B02E0E1-7787-4E90-BBAF-11A69831D6D0}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53ABD7EB-C520-4689-819C-87D3730FCF9D}">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7B02E0E1-7787-4E90-BBAF-11A69831D6D0}">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244</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QZ'!B532</f>
        <v>1278.0039999999997</v>
      </c>
      <c r="C6" s="202">
        <f>+'[1]Podklady QZ'!C532</f>
        <v>2.1325843035428223E-2</v>
      </c>
      <c r="D6" s="203">
        <f>+'[1]Podklady QZ'!D532</f>
        <v>1269.9399999999994</v>
      </c>
      <c r="E6" s="202">
        <f>+'[1]Podklady QZ'!E532</f>
        <v>2.1196887385455967E-2</v>
      </c>
      <c r="F6" s="203">
        <f>+'[1]Podklady QZ'!F532</f>
        <v>1254.0809999999994</v>
      </c>
      <c r="G6" s="202">
        <f>+'[1]Podklady QZ'!G532</f>
        <v>2.1008008006783898E-2</v>
      </c>
      <c r="H6" s="203">
        <f>+'[1]Podklady QZ'!H532</f>
        <v>1254.0809999999994</v>
      </c>
      <c r="I6" s="202">
        <f>+'[1]Podklady QZ'!I532</f>
        <v>2.1008008006783898E-2</v>
      </c>
      <c r="J6" s="337"/>
      <c r="K6" s="338"/>
      <c r="L6" s="337"/>
      <c r="M6" s="338"/>
      <c r="N6" s="2"/>
    </row>
    <row r="7" spans="1:15" x14ac:dyDescent="0.2">
      <c r="A7" s="342" t="s">
        <v>106</v>
      </c>
      <c r="B7" s="225">
        <f>+'[1]Podklady QZ'!B533</f>
        <v>366420.74399999983</v>
      </c>
      <c r="C7" s="202">
        <f>+'[1]Podklady QZ'!C533</f>
        <v>3.3175489202575334E-2</v>
      </c>
      <c r="D7" s="203">
        <f>+'[1]Podklady QZ'!D533</f>
        <v>248045.79300000003</v>
      </c>
      <c r="E7" s="202">
        <f>+'[1]Podklady QZ'!E533</f>
        <v>2.7373250711188551E-2</v>
      </c>
      <c r="F7" s="203">
        <f>+'[1]Podklady QZ'!F533</f>
        <v>218679.03500000006</v>
      </c>
      <c r="G7" s="202">
        <f>+'[1]Podklady QZ'!G533</f>
        <v>2.6419121611936186E-2</v>
      </c>
      <c r="H7" s="203">
        <f>+'[1]Podklady QZ'!H533</f>
        <v>833145.57199999993</v>
      </c>
      <c r="I7" s="202">
        <f>+'[1]Podklady QZ'!I533</f>
        <v>2.935281624040113E-2</v>
      </c>
      <c r="J7" s="337"/>
      <c r="K7" s="337"/>
      <c r="L7" s="337"/>
      <c r="M7" s="338"/>
      <c r="N7" s="2"/>
    </row>
    <row r="8" spans="1:15" x14ac:dyDescent="0.2">
      <c r="A8" s="342" t="s">
        <v>194</v>
      </c>
      <c r="B8" s="214">
        <f>+'[1]Podklady QZ'!B534</f>
        <v>238464.342</v>
      </c>
      <c r="C8" s="201">
        <f>+'[1]Podklady QZ'!C534</f>
        <v>4.3991066770584321E-2</v>
      </c>
      <c r="D8" s="64">
        <f>+'[1]Podklady QZ'!D534</f>
        <v>133048.18</v>
      </c>
      <c r="E8" s="201">
        <f>+'[1]Podklady QZ'!E534</f>
        <v>3.5976639224690826E-2</v>
      </c>
      <c r="F8" s="64">
        <f>+'[1]Podklady QZ'!F534</f>
        <v>114920.10299999997</v>
      </c>
      <c r="G8" s="201">
        <f>+'[1]Podklady QZ'!G534</f>
        <v>3.6938254817509911E-2</v>
      </c>
      <c r="H8" s="64">
        <f>+'[1]Podklady QZ'!H534</f>
        <v>486432.625</v>
      </c>
      <c r="I8" s="201">
        <f>+'[1]Podklady QZ'!I534</f>
        <v>3.9773501805709363E-2</v>
      </c>
      <c r="J8" s="130"/>
      <c r="K8" s="130"/>
      <c r="L8" s="130"/>
      <c r="M8" s="339"/>
      <c r="N8" s="176"/>
      <c r="O8" s="176"/>
    </row>
    <row r="9" spans="1:15" x14ac:dyDescent="0.2">
      <c r="A9" s="58" t="s">
        <v>44</v>
      </c>
      <c r="B9" s="226">
        <f>+'[1]Podklady QZ'!B535</f>
        <v>26850.842999999997</v>
      </c>
      <c r="C9" s="74">
        <f>+'[1]Podklady QZ'!C535</f>
        <v>6.4081738543269207E-2</v>
      </c>
      <c r="D9" s="34">
        <f>+'[1]Podklady QZ'!D535</f>
        <v>20634.214</v>
      </c>
      <c r="E9" s="74">
        <f>+'[1]Podklady QZ'!E535</f>
        <v>6.314949634652095E-2</v>
      </c>
      <c r="F9" s="34">
        <f>+'[1]Podklady QZ'!F535</f>
        <v>19460</v>
      </c>
      <c r="G9" s="74">
        <f>+'[1]Podklady QZ'!G535</f>
        <v>6.8577629173179999E-2</v>
      </c>
      <c r="H9" s="34">
        <f>+'[1]Podklady QZ'!H535</f>
        <v>66945.057000000001</v>
      </c>
      <c r="I9" s="74">
        <f>+'[1]Podklady QZ'!I535</f>
        <v>6.5025054225793341E-2</v>
      </c>
      <c r="J9" s="130"/>
      <c r="K9" s="340"/>
      <c r="L9" s="130"/>
      <c r="M9" s="339"/>
    </row>
    <row r="10" spans="1:15" x14ac:dyDescent="0.2">
      <c r="A10" s="58" t="s">
        <v>43</v>
      </c>
      <c r="B10" s="226">
        <f>+'[1]Podklady QZ'!B536</f>
        <v>4820.5060000000003</v>
      </c>
      <c r="C10" s="243">
        <f>+'[1]Podklady QZ'!C536</f>
        <v>0.12043314004094496</v>
      </c>
      <c r="D10" s="244">
        <f>+'[1]Podklady QZ'!D536</f>
        <v>3023.2840000000001</v>
      </c>
      <c r="E10" s="243">
        <f>+'[1]Podklady QZ'!E536</f>
        <v>9.6503378689491048E-2</v>
      </c>
      <c r="F10" s="244">
        <f>+'[1]Podklady QZ'!F536</f>
        <v>2397.7279999999996</v>
      </c>
      <c r="G10" s="74">
        <f>+'[1]Podklady QZ'!G536</f>
        <v>8.358365375625651E-2</v>
      </c>
      <c r="H10" s="244">
        <f>+'[1]Podklady QZ'!H536</f>
        <v>10241.518</v>
      </c>
      <c r="I10" s="74">
        <f>+'[1]Podklady QZ'!I536</f>
        <v>0.10237295627418472</v>
      </c>
      <c r="J10" s="130"/>
      <c r="K10" s="340"/>
      <c r="L10" s="130"/>
      <c r="M10" s="339"/>
    </row>
    <row r="11" spans="1:15" x14ac:dyDescent="0.2">
      <c r="A11" s="58" t="s">
        <v>42</v>
      </c>
      <c r="B11" s="226">
        <f>+'[1]Podklady QZ'!B537</f>
        <v>0</v>
      </c>
      <c r="C11" s="243">
        <f>+'[1]Podklady QZ'!C537</f>
        <v>0</v>
      </c>
      <c r="D11" s="244">
        <f>+'[1]Podklady QZ'!D537</f>
        <v>0</v>
      </c>
      <c r="E11" s="243">
        <f>+'[1]Podklady QZ'!E537</f>
        <v>0</v>
      </c>
      <c r="F11" s="244">
        <f>+'[1]Podklady QZ'!F537</f>
        <v>0</v>
      </c>
      <c r="G11" s="74">
        <f>+'[1]Podklady QZ'!G537</f>
        <v>0</v>
      </c>
      <c r="H11" s="244">
        <f>+'[1]Podklady QZ'!H537</f>
        <v>0</v>
      </c>
      <c r="I11" s="74">
        <f>+'[1]Podklady QZ'!I537</f>
        <v>0</v>
      </c>
      <c r="J11" s="130"/>
      <c r="K11" s="340"/>
      <c r="L11" s="130"/>
      <c r="M11" s="339"/>
    </row>
    <row r="12" spans="1:15" x14ac:dyDescent="0.2">
      <c r="A12" s="58" t="s">
        <v>70</v>
      </c>
      <c r="B12" s="226">
        <f>+'[1]Podklady QZ'!B538</f>
        <v>224.79</v>
      </c>
      <c r="C12" s="243">
        <f>+'[1]Podklady QZ'!C538</f>
        <v>0.29675600106139871</v>
      </c>
      <c r="D12" s="244">
        <f>+'[1]Podklady QZ'!D538</f>
        <v>283.61</v>
      </c>
      <c r="E12" s="243">
        <f>+'[1]Podklady QZ'!E538</f>
        <v>0.28569960692504986</v>
      </c>
      <c r="F12" s="244">
        <f>+'[1]Podklady QZ'!F538</f>
        <v>309.27999999999997</v>
      </c>
      <c r="G12" s="74">
        <f>+'[1]Podklady QZ'!G538</f>
        <v>0.49255937213331968</v>
      </c>
      <c r="H12" s="244">
        <f>+'[1]Podklady QZ'!H538</f>
        <v>817.68</v>
      </c>
      <c r="I12" s="74">
        <f>+'[1]Podklady QZ'!I538</f>
        <v>0.34384026448216021</v>
      </c>
      <c r="J12" s="130"/>
      <c r="K12" s="340"/>
      <c r="L12" s="130"/>
      <c r="M12" s="339"/>
    </row>
    <row r="13" spans="1:15" x14ac:dyDescent="0.2">
      <c r="A13" s="58" t="s">
        <v>71</v>
      </c>
      <c r="B13" s="226">
        <f>+'[1]Podklady QZ'!B539</f>
        <v>0</v>
      </c>
      <c r="C13" s="243">
        <f>+'[1]Podklady QZ'!C539</f>
        <v>0</v>
      </c>
      <c r="D13" s="244">
        <f>+'[1]Podklady QZ'!D539</f>
        <v>0</v>
      </c>
      <c r="E13" s="243">
        <f>+'[1]Podklady QZ'!E539</f>
        <v>0</v>
      </c>
      <c r="F13" s="244">
        <f>+'[1]Podklady QZ'!F539</f>
        <v>0</v>
      </c>
      <c r="G13" s="74">
        <f>+'[1]Podklady QZ'!G539</f>
        <v>0</v>
      </c>
      <c r="H13" s="244">
        <f>+'[1]Podklady QZ'!H539</f>
        <v>0</v>
      </c>
      <c r="I13" s="74">
        <f>+'[1]Podklady QZ'!I539</f>
        <v>0</v>
      </c>
      <c r="J13" s="130"/>
      <c r="K13" s="340"/>
      <c r="L13" s="130"/>
      <c r="M13" s="339"/>
    </row>
    <row r="14" spans="1:15" x14ac:dyDescent="0.2">
      <c r="A14" s="58" t="s">
        <v>72</v>
      </c>
      <c r="B14" s="226">
        <f>+'[1]Podklady QZ'!B540</f>
        <v>0</v>
      </c>
      <c r="C14" s="243">
        <f>+'[1]Podklady QZ'!C540</f>
        <v>0</v>
      </c>
      <c r="D14" s="244">
        <f>+'[1]Podklady QZ'!D540</f>
        <v>0</v>
      </c>
      <c r="E14" s="243">
        <f>+'[1]Podklady QZ'!E540</f>
        <v>0</v>
      </c>
      <c r="F14" s="244">
        <f>+'[1]Podklady QZ'!F540</f>
        <v>0</v>
      </c>
      <c r="G14" s="74">
        <f>+'[1]Podklady QZ'!G540</f>
        <v>0</v>
      </c>
      <c r="H14" s="244">
        <f>+'[1]Podklady QZ'!H540</f>
        <v>0</v>
      </c>
      <c r="I14" s="74">
        <f>+'[1]Podklady QZ'!I540</f>
        <v>0</v>
      </c>
      <c r="J14" s="130"/>
      <c r="K14" s="340"/>
      <c r="L14" s="130"/>
      <c r="M14" s="339"/>
    </row>
    <row r="15" spans="1:15" x14ac:dyDescent="0.2">
      <c r="A15" s="58" t="s">
        <v>41</v>
      </c>
      <c r="B15" s="226">
        <f>+'[1]Podklady QZ'!B541</f>
        <v>137923.67600000001</v>
      </c>
      <c r="C15" s="243">
        <f>+'[1]Podklady QZ'!C541</f>
        <v>5.3953112034931472E-2</v>
      </c>
      <c r="D15" s="244">
        <f>+'[1]Podklady QZ'!D541</f>
        <v>68810.641000000003</v>
      </c>
      <c r="E15" s="243">
        <f>+'[1]Podklady QZ'!E541</f>
        <v>4.3659048496137325E-2</v>
      </c>
      <c r="F15" s="244">
        <f>+'[1]Podklady QZ'!F541</f>
        <v>53011.640999999996</v>
      </c>
      <c r="G15" s="74">
        <f>+'[1]Podklady QZ'!G541</f>
        <v>4.4650753965792191E-2</v>
      </c>
      <c r="H15" s="244">
        <f>+'[1]Podklady QZ'!H541</f>
        <v>259745.95800000001</v>
      </c>
      <c r="I15" s="74">
        <f>+'[1]Podklady QZ'!I541</f>
        <v>4.882714721594815E-2</v>
      </c>
      <c r="J15" s="130"/>
      <c r="K15" s="340"/>
      <c r="L15" s="130"/>
      <c r="M15" s="339"/>
    </row>
    <row r="16" spans="1:15" x14ac:dyDescent="0.2">
      <c r="A16" s="58" t="s">
        <v>84</v>
      </c>
      <c r="B16" s="226">
        <f>+'[1]Podklady QZ'!B542</f>
        <v>0</v>
      </c>
      <c r="C16" s="243">
        <f>+'[1]Podklady QZ'!C542</f>
        <v>0</v>
      </c>
      <c r="D16" s="244">
        <f>+'[1]Podklady QZ'!D542</f>
        <v>0</v>
      </c>
      <c r="E16" s="243">
        <f>+'[1]Podklady QZ'!E542</f>
        <v>0</v>
      </c>
      <c r="F16" s="244">
        <f>+'[1]Podklady QZ'!F542</f>
        <v>0</v>
      </c>
      <c r="G16" s="74">
        <f>+'[1]Podklady QZ'!G542</f>
        <v>0</v>
      </c>
      <c r="H16" s="244">
        <f>+'[1]Podklady QZ'!H542</f>
        <v>0</v>
      </c>
      <c r="I16" s="74">
        <f>+'[1]Podklady QZ'!I542</f>
        <v>0</v>
      </c>
      <c r="J16" s="130"/>
      <c r="K16" s="340"/>
      <c r="L16" s="130"/>
      <c r="M16" s="339"/>
    </row>
    <row r="17" spans="1:13" x14ac:dyDescent="0.2">
      <c r="A17" s="58" t="s">
        <v>40</v>
      </c>
      <c r="B17" s="226">
        <f>+'[1]Podklady QZ'!B543</f>
        <v>0</v>
      </c>
      <c r="C17" s="243">
        <f>+'[1]Podklady QZ'!C543</f>
        <v>0</v>
      </c>
      <c r="D17" s="244">
        <f>+'[1]Podklady QZ'!D543</f>
        <v>0</v>
      </c>
      <c r="E17" s="243">
        <f>+'[1]Podklady QZ'!E543</f>
        <v>0</v>
      </c>
      <c r="F17" s="244">
        <f>+'[1]Podklady QZ'!F543</f>
        <v>0</v>
      </c>
      <c r="G17" s="74">
        <f>+'[1]Podklady QZ'!G543</f>
        <v>0</v>
      </c>
      <c r="H17" s="244">
        <f>+'[1]Podklady QZ'!H543</f>
        <v>0</v>
      </c>
      <c r="I17" s="74">
        <f>+'[1]Podklady QZ'!I543</f>
        <v>0</v>
      </c>
      <c r="J17" s="130"/>
      <c r="K17" s="340"/>
      <c r="L17" s="130"/>
      <c r="M17" s="339"/>
    </row>
    <row r="18" spans="1:13" x14ac:dyDescent="0.2">
      <c r="A18" s="58" t="s">
        <v>39</v>
      </c>
      <c r="B18" s="226">
        <f>+'[1]Podklady QZ'!B544</f>
        <v>0</v>
      </c>
      <c r="C18" s="243">
        <f>+'[1]Podklady QZ'!C544</f>
        <v>0</v>
      </c>
      <c r="D18" s="244">
        <f>+'[1]Podklady QZ'!D544</f>
        <v>0</v>
      </c>
      <c r="E18" s="243">
        <f>+'[1]Podklady QZ'!E544</f>
        <v>0</v>
      </c>
      <c r="F18" s="244">
        <f>+'[1]Podklady QZ'!F544</f>
        <v>0</v>
      </c>
      <c r="G18" s="74">
        <f>+'[1]Podklady QZ'!G544</f>
        <v>0</v>
      </c>
      <c r="H18" s="244">
        <f>+'[1]Podklady QZ'!H544</f>
        <v>0</v>
      </c>
      <c r="I18" s="74">
        <f>+'[1]Podklady QZ'!I544</f>
        <v>0</v>
      </c>
      <c r="J18" s="130"/>
      <c r="K18" s="340"/>
      <c r="L18" s="130"/>
      <c r="M18" s="339"/>
    </row>
    <row r="19" spans="1:13" x14ac:dyDescent="0.2">
      <c r="A19" s="58" t="s">
        <v>38</v>
      </c>
      <c r="B19" s="226">
        <f>+'[1]Podklady QZ'!B545</f>
        <v>0</v>
      </c>
      <c r="C19" s="243">
        <f>+'[1]Podklady QZ'!C545</f>
        <v>0</v>
      </c>
      <c r="D19" s="244">
        <f>+'[1]Podklady QZ'!D545</f>
        <v>0</v>
      </c>
      <c r="E19" s="243">
        <f>+'[1]Podklady QZ'!E545</f>
        <v>0</v>
      </c>
      <c r="F19" s="244">
        <f>+'[1]Podklady QZ'!F545</f>
        <v>0</v>
      </c>
      <c r="G19" s="74">
        <f>+'[1]Podklady QZ'!G545</f>
        <v>0</v>
      </c>
      <c r="H19" s="244">
        <f>+'[1]Podklady QZ'!H545</f>
        <v>0</v>
      </c>
      <c r="I19" s="74">
        <f>+'[1]Podklady QZ'!I545</f>
        <v>0</v>
      </c>
      <c r="J19" s="130"/>
      <c r="K19" s="340"/>
      <c r="L19" s="130"/>
      <c r="M19" s="339"/>
    </row>
    <row r="20" spans="1:13" x14ac:dyDescent="0.2">
      <c r="A20" s="58" t="s">
        <v>37</v>
      </c>
      <c r="B20" s="226">
        <f>+'[1]Podklady QZ'!B546</f>
        <v>25295.977999999999</v>
      </c>
      <c r="C20" s="243">
        <f>+'[1]Podklady QZ'!C546</f>
        <v>0.12948504355468141</v>
      </c>
      <c r="D20" s="244">
        <f>+'[1]Podklady QZ'!D546</f>
        <v>17978.258999999998</v>
      </c>
      <c r="E20" s="243">
        <f>+'[1]Podklady QZ'!E546</f>
        <v>7.6707824428020613E-2</v>
      </c>
      <c r="F20" s="244">
        <f>+'[1]Podklady QZ'!F546</f>
        <v>22988.779000000002</v>
      </c>
      <c r="G20" s="74">
        <f>+'[1]Podklady QZ'!G546</f>
        <v>9.8645355198400828E-2</v>
      </c>
      <c r="H20" s="244">
        <f>+'[1]Podklady QZ'!H546</f>
        <v>66263.016000000003</v>
      </c>
      <c r="I20" s="74">
        <f>+'[1]Podklady QZ'!I546</f>
        <v>9.9977961231753856E-2</v>
      </c>
      <c r="J20" s="130"/>
      <c r="K20" s="340"/>
      <c r="L20" s="130"/>
      <c r="M20" s="339"/>
    </row>
    <row r="21" spans="1:13" x14ac:dyDescent="0.2">
      <c r="A21" s="58" t="s">
        <v>36</v>
      </c>
      <c r="B21" s="226">
        <f>+'[1]Podklady QZ'!B547</f>
        <v>30</v>
      </c>
      <c r="C21" s="243">
        <f>+'[1]Podklady QZ'!C547</f>
        <v>1.188349290461198E-4</v>
      </c>
      <c r="D21" s="244">
        <f>+'[1]Podklady QZ'!D547</f>
        <v>60</v>
      </c>
      <c r="E21" s="243">
        <f>+'[1]Podklady QZ'!E547</f>
        <v>2.1765576951411937E-4</v>
      </c>
      <c r="F21" s="244">
        <f>+'[1]Podklady QZ'!F547</f>
        <v>5</v>
      </c>
      <c r="G21" s="74">
        <f>+'[1]Podklady QZ'!G547</f>
        <v>1.9339149319478734E-5</v>
      </c>
      <c r="H21" s="244">
        <f>+'[1]Podklady QZ'!H547</f>
        <v>95</v>
      </c>
      <c r="I21" s="74">
        <f>+'[1]Podklady QZ'!I547</f>
        <v>1.2076395266284922E-4</v>
      </c>
      <c r="J21" s="130"/>
      <c r="K21" s="340"/>
      <c r="L21" s="130"/>
      <c r="M21" s="339"/>
    </row>
    <row r="22" spans="1:13" x14ac:dyDescent="0.2">
      <c r="A22" s="58" t="s">
        <v>3</v>
      </c>
      <c r="B22" s="226">
        <f>+'[1]Podklady QZ'!B548</f>
        <v>0</v>
      </c>
      <c r="C22" s="243">
        <f>+'[1]Podklady QZ'!C548</f>
        <v>0</v>
      </c>
      <c r="D22" s="244">
        <f>+'[1]Podklady QZ'!D548</f>
        <v>0</v>
      </c>
      <c r="E22" s="243">
        <f>+'[1]Podklady QZ'!E548</f>
        <v>0</v>
      </c>
      <c r="F22" s="244">
        <f>+'[1]Podklady QZ'!F548</f>
        <v>0</v>
      </c>
      <c r="G22" s="74">
        <f>+'[1]Podklady QZ'!G548</f>
        <v>0</v>
      </c>
      <c r="H22" s="244">
        <f>+'[1]Podklady QZ'!H548</f>
        <v>0</v>
      </c>
      <c r="I22" s="74">
        <f>+'[1]Podklady QZ'!I548</f>
        <v>0</v>
      </c>
      <c r="J22" s="130"/>
      <c r="K22" s="340"/>
      <c r="L22" s="130"/>
      <c r="M22" s="339"/>
    </row>
    <row r="23" spans="1:13" x14ac:dyDescent="0.2">
      <c r="A23" s="58" t="s">
        <v>35</v>
      </c>
      <c r="B23" s="226">
        <f>+'[1]Podklady QZ'!B549</f>
        <v>7.3220000000000001</v>
      </c>
      <c r="C23" s="243">
        <f>+'[1]Podklady QZ'!C549</f>
        <v>2.2196394131809355E-3</v>
      </c>
      <c r="D23" s="244">
        <f>+'[1]Podklady QZ'!D549</f>
        <v>401.74099999999999</v>
      </c>
      <c r="E23" s="243">
        <f>+'[1]Podklady QZ'!E549</f>
        <v>0.20631081298295401</v>
      </c>
      <c r="F23" s="244">
        <f>+'[1]Podklady QZ'!F549</f>
        <v>24.620999999999999</v>
      </c>
      <c r="G23" s="74">
        <f>+'[1]Podklady QZ'!G549</f>
        <v>6.3367161238167711E-3</v>
      </c>
      <c r="H23" s="244">
        <f>+'[1]Podklady QZ'!H549</f>
        <v>433.68399999999997</v>
      </c>
      <c r="I23" s="74">
        <f>+'[1]Podklady QZ'!I549</f>
        <v>4.7493463795328796E-2</v>
      </c>
      <c r="J23" s="130"/>
      <c r="K23" s="340"/>
      <c r="L23" s="130"/>
      <c r="M23" s="339"/>
    </row>
    <row r="24" spans="1:13" x14ac:dyDescent="0.2">
      <c r="A24" s="228" t="s">
        <v>34</v>
      </c>
      <c r="B24" s="229">
        <f>+'[1]Podklady QZ'!B550</f>
        <v>43311.227000000014</v>
      </c>
      <c r="C24" s="230">
        <f>+'[1]Podklady QZ'!C550</f>
        <v>3.1884418859256365E-2</v>
      </c>
      <c r="D24" s="231">
        <f>+'[1]Podklady QZ'!D550</f>
        <v>21856.431</v>
      </c>
      <c r="E24" s="230">
        <f>+'[1]Podklady QZ'!E550</f>
        <v>2.3099142078104595E-2</v>
      </c>
      <c r="F24" s="231">
        <f>+'[1]Podklady QZ'!F550</f>
        <v>16723.053999999996</v>
      </c>
      <c r="G24" s="230">
        <f>+'[1]Podklady QZ'!G550</f>
        <v>2.0733820340989771E-2</v>
      </c>
      <c r="H24" s="231">
        <f>+'[1]Podklady QZ'!H550</f>
        <v>81890.712</v>
      </c>
      <c r="I24" s="230">
        <f>+'[1]Podklady QZ'!I550</f>
        <v>2.6321749796671356E-2</v>
      </c>
      <c r="J24" s="130"/>
      <c r="K24" s="340"/>
      <c r="L24" s="130"/>
      <c r="M24" s="176"/>
    </row>
    <row r="25" spans="1:13" ht="13.5" customHeight="1" x14ac:dyDescent="0.2">
      <c r="A25" s="342" t="s">
        <v>212</v>
      </c>
      <c r="B25" s="214">
        <f>+'[1]Podklady QZ'!B551</f>
        <v>186461.49200000003</v>
      </c>
      <c r="C25" s="201">
        <f>+'[1]Podklady QZ'!C551</f>
        <v>4.6332032651231654E-2</v>
      </c>
      <c r="D25" s="64">
        <f>+'[1]Podklady QZ'!D551</f>
        <v>90771.729999999981</v>
      </c>
      <c r="E25" s="201">
        <f>+'[1]Podklady QZ'!E551</f>
        <v>3.2883772834078659E-2</v>
      </c>
      <c r="F25" s="64">
        <f>+'[1]Podklady QZ'!F551</f>
        <v>74418.48000000001</v>
      </c>
      <c r="G25" s="201">
        <f>+'[1]Podklady QZ'!G551</f>
        <v>3.1492361565925435E-2</v>
      </c>
      <c r="H25" s="64">
        <f>+'[1]Podklady QZ'!H551</f>
        <v>351651.70200000005</v>
      </c>
      <c r="I25" s="201">
        <f>+'[1]Podklady QZ'!I551</f>
        <v>3.8440673818778949E-2</v>
      </c>
      <c r="J25" s="130"/>
      <c r="K25" s="130"/>
      <c r="L25" s="130"/>
      <c r="M25" s="130"/>
    </row>
    <row r="26" spans="1:13" ht="12.75" customHeight="1" x14ac:dyDescent="0.2">
      <c r="A26" s="58" t="s">
        <v>29</v>
      </c>
      <c r="B26" s="226">
        <f>+'[1]Podklady QZ'!B552</f>
        <v>26785.21</v>
      </c>
      <c r="C26" s="74">
        <f>+'[1]Podklady QZ'!C552</f>
        <v>1.805187571704844E-2</v>
      </c>
      <c r="D26" s="34">
        <f>+'[1]Podklady QZ'!D552</f>
        <v>14332.1</v>
      </c>
      <c r="E26" s="74">
        <f>+'[1]Podklady QZ'!E552</f>
        <v>1.0971923466336601E-2</v>
      </c>
      <c r="F26" s="34">
        <f>+'[1]Podklady QZ'!F552</f>
        <v>10401.93</v>
      </c>
      <c r="G26" s="74">
        <f>+'[1]Podklady QZ'!G552</f>
        <v>8.8902838802810916E-3</v>
      </c>
      <c r="H26" s="34">
        <f>+'[1]Podklady QZ'!H552</f>
        <v>51519.24</v>
      </c>
      <c r="I26" s="74">
        <f>+'[1]Podklady QZ'!I552</f>
        <v>1.3009656979526106E-2</v>
      </c>
      <c r="J26" s="130"/>
      <c r="K26" s="130"/>
      <c r="L26" s="130"/>
      <c r="M26" s="130"/>
    </row>
    <row r="27" spans="1:13" ht="12.75" customHeight="1" x14ac:dyDescent="0.2">
      <c r="A27" s="58" t="s">
        <v>0</v>
      </c>
      <c r="B27" s="226">
        <f>+'[1]Podklady QZ'!B553</f>
        <v>1347</v>
      </c>
      <c r="C27" s="243">
        <f>+'[1]Podklady QZ'!C553</f>
        <v>1.4307869708608284E-2</v>
      </c>
      <c r="D27" s="244">
        <f>+'[1]Podklady QZ'!D553</f>
        <v>1205</v>
      </c>
      <c r="E27" s="243">
        <f>+'[1]Podklady QZ'!E553</f>
        <v>1.6108015728267585E-2</v>
      </c>
      <c r="F27" s="244">
        <f>+'[1]Podklady QZ'!F553</f>
        <v>1657</v>
      </c>
      <c r="G27" s="74">
        <f>+'[1]Podklady QZ'!G553</f>
        <v>2.3238813165622128E-2</v>
      </c>
      <c r="H27" s="244">
        <f>+'[1]Podklady QZ'!H553</f>
        <v>4209</v>
      </c>
      <c r="I27" s="74">
        <f>+'[1]Podklady QZ'!I553</f>
        <v>1.7518915715222842E-2</v>
      </c>
      <c r="J27" s="130"/>
      <c r="K27" s="130"/>
      <c r="L27" s="130"/>
      <c r="M27" s="130"/>
    </row>
    <row r="28" spans="1:13" ht="12.75" customHeight="1" x14ac:dyDescent="0.2">
      <c r="A28" s="58" t="s">
        <v>1</v>
      </c>
      <c r="B28" s="226">
        <f>+'[1]Podklady QZ'!B554</f>
        <v>909.87</v>
      </c>
      <c r="C28" s="243">
        <f>+'[1]Podklady QZ'!C554</f>
        <v>3.0360316666641639E-2</v>
      </c>
      <c r="D28" s="244">
        <f>+'[1]Podklady QZ'!D554</f>
        <v>289.64999999999998</v>
      </c>
      <c r="E28" s="243">
        <f>+'[1]Podklady QZ'!E554</f>
        <v>2.4782412726378548E-2</v>
      </c>
      <c r="F28" s="244">
        <f>+'[1]Podklady QZ'!F554</f>
        <v>134.25000000000003</v>
      </c>
      <c r="G28" s="74">
        <f>+'[1]Podklady QZ'!G554</f>
        <v>1.568267471550986E-2</v>
      </c>
      <c r="H28" s="244">
        <f>+'[1]Podklady QZ'!H554</f>
        <v>1333.77</v>
      </c>
      <c r="I28" s="74">
        <f>+'[1]Podklady QZ'!I554</f>
        <v>2.6560033308122174E-2</v>
      </c>
      <c r="J28" s="130"/>
      <c r="K28" s="130"/>
      <c r="L28" s="130"/>
      <c r="M28" s="130"/>
    </row>
    <row r="29" spans="1:13" ht="12.75" customHeight="1" x14ac:dyDescent="0.2">
      <c r="A29" s="58" t="s">
        <v>2</v>
      </c>
      <c r="B29" s="226">
        <f>+'[1]Podklady QZ'!B555</f>
        <v>154.94</v>
      </c>
      <c r="C29" s="243">
        <f>+'[1]Podklady QZ'!C555</f>
        <v>8.7459941241415217E-3</v>
      </c>
      <c r="D29" s="244">
        <f>+'[1]Podklady QZ'!D555</f>
        <v>61.53</v>
      </c>
      <c r="E29" s="243">
        <f>+'[1]Podklady QZ'!E555</f>
        <v>3.6667991036872212E-3</v>
      </c>
      <c r="F29" s="244">
        <f>+'[1]Podklady QZ'!F555</f>
        <v>47.38</v>
      </c>
      <c r="G29" s="74">
        <f>+'[1]Podklady QZ'!G555</f>
        <v>6.1437008782717351E-3</v>
      </c>
      <c r="H29" s="244">
        <f>+'[1]Podklady QZ'!H555</f>
        <v>263.85000000000002</v>
      </c>
      <c r="I29" s="74">
        <f>+'[1]Podklady QZ'!I555</f>
        <v>6.2512133419112088E-3</v>
      </c>
      <c r="J29" s="130"/>
      <c r="K29" s="130"/>
      <c r="L29" s="130"/>
    </row>
    <row r="30" spans="1:13" x14ac:dyDescent="0.2">
      <c r="A30" s="58" t="s">
        <v>6</v>
      </c>
      <c r="B30" s="226">
        <f>+'[1]Podklady QZ'!B556</f>
        <v>2617.38</v>
      </c>
      <c r="C30" s="243">
        <f>+'[1]Podklady QZ'!C556</f>
        <v>0.17348777181577016</v>
      </c>
      <c r="D30" s="244">
        <f>+'[1]Podklady QZ'!D556</f>
        <v>1256.8500000000001</v>
      </c>
      <c r="E30" s="243">
        <f>+'[1]Podklady QZ'!E556</f>
        <v>0.11366763686081796</v>
      </c>
      <c r="F30" s="244">
        <f>+'[1]Podklady QZ'!F556</f>
        <v>961</v>
      </c>
      <c r="G30" s="74">
        <f>+'[1]Podklady QZ'!G556</f>
        <v>0.11192292435384602</v>
      </c>
      <c r="H30" s="244">
        <f>+'[1]Podklady QZ'!H556</f>
        <v>4835.2300000000005</v>
      </c>
      <c r="I30" s="74">
        <f>+'[1]Podklady QZ'!I556</f>
        <v>0.13922211507924057</v>
      </c>
      <c r="J30" s="130"/>
      <c r="K30" s="130"/>
      <c r="L30" s="130"/>
    </row>
    <row r="31" spans="1:13" x14ac:dyDescent="0.2">
      <c r="A31" s="58" t="s">
        <v>28</v>
      </c>
      <c r="B31" s="226">
        <f>+'[1]Podklady QZ'!B557</f>
        <v>101345.62300000001</v>
      </c>
      <c r="C31" s="243">
        <f>+'[1]Podklady QZ'!C557</f>
        <v>6.8036603149269612E-2</v>
      </c>
      <c r="D31" s="244">
        <f>+'[1]Podklady QZ'!D557</f>
        <v>48485.224999999999</v>
      </c>
      <c r="E31" s="243">
        <f>+'[1]Podklady QZ'!E557</f>
        <v>5.7282865676935808E-2</v>
      </c>
      <c r="F31" s="244">
        <f>+'[1]Podklady QZ'!F557</f>
        <v>40242.449000000001</v>
      </c>
      <c r="G31" s="74">
        <f>+'[1]Podklady QZ'!G557</f>
        <v>5.8259872705494924E-2</v>
      </c>
      <c r="H31" s="244">
        <f>+'[1]Podklady QZ'!H557</f>
        <v>190073.29699999999</v>
      </c>
      <c r="I31" s="74">
        <f>+'[1]Podklady QZ'!I557</f>
        <v>6.2798171018194474E-2</v>
      </c>
      <c r="J31" s="130"/>
      <c r="K31" s="130"/>
      <c r="L31" s="130"/>
    </row>
    <row r="32" spans="1:13" x14ac:dyDescent="0.2">
      <c r="A32" s="58" t="s">
        <v>5</v>
      </c>
      <c r="B32" s="226">
        <f>+'[1]Podklady QZ'!B558</f>
        <v>52588.175999999999</v>
      </c>
      <c r="C32" s="243">
        <f>+'[1]Podklady QZ'!C558</f>
        <v>6.5160180107349058E-2</v>
      </c>
      <c r="D32" s="244">
        <f>+'[1]Podklady QZ'!D558</f>
        <v>24968.004999999997</v>
      </c>
      <c r="E32" s="243">
        <f>+'[1]Podklady QZ'!E558</f>
        <v>5.6033842099855818E-2</v>
      </c>
      <c r="F32" s="244">
        <f>+'[1]Podklady QZ'!F558</f>
        <v>20935.455000000002</v>
      </c>
      <c r="G32" s="74">
        <f>+'[1]Podklady QZ'!G558</f>
        <v>5.7554003134399602E-2</v>
      </c>
      <c r="H32" s="244">
        <f>+'[1]Podklady QZ'!H558</f>
        <v>98491.635999999999</v>
      </c>
      <c r="I32" s="74">
        <f>+'[1]Podklady QZ'!I558</f>
        <v>6.0932666700242076E-2</v>
      </c>
      <c r="J32" s="130"/>
      <c r="K32" s="130"/>
      <c r="L32" s="130"/>
    </row>
    <row r="33" spans="1:12" ht="12.75" thickBot="1" x14ac:dyDescent="0.25">
      <c r="A33" s="59" t="s">
        <v>3</v>
      </c>
      <c r="B33" s="227">
        <f>+'[1]Podklady QZ'!B559</f>
        <v>713.29300000000001</v>
      </c>
      <c r="C33" s="75">
        <f>+'[1]Podklady QZ'!C559</f>
        <v>8.1874455602127787E-3</v>
      </c>
      <c r="D33" s="44">
        <f>+'[1]Podklady QZ'!D559</f>
        <v>173.36999999999998</v>
      </c>
      <c r="E33" s="75">
        <f>+'[1]Podklady QZ'!E559</f>
        <v>3.6277398621965234E-3</v>
      </c>
      <c r="F33" s="44">
        <f>+'[1]Podklady QZ'!F559</f>
        <v>39.015999999999998</v>
      </c>
      <c r="G33" s="75">
        <f>+'[1]Podklady QZ'!G559</f>
        <v>9.2072009108653478E-4</v>
      </c>
      <c r="H33" s="44">
        <f>+'[1]Podklady QZ'!H559</f>
        <v>925.67899999999997</v>
      </c>
      <c r="I33" s="75">
        <f>+'[1]Podklady QZ'!I559</f>
        <v>5.2213895417058693E-3</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QZ'!L528</f>
        <v>2.1008008006783898E-2</v>
      </c>
    </row>
    <row r="37" spans="1:12" x14ac:dyDescent="0.2">
      <c r="B37" s="130"/>
      <c r="C37" s="130"/>
      <c r="D37" s="130"/>
      <c r="E37" s="130"/>
      <c r="F37" s="130"/>
      <c r="G37" s="187" t="s">
        <v>190</v>
      </c>
      <c r="H37" s="232">
        <f>+'[1]Podklady QZ'!L529</f>
        <v>2.935281624040113E-2</v>
      </c>
    </row>
    <row r="38" spans="1:12" x14ac:dyDescent="0.2">
      <c r="B38" s="130"/>
      <c r="C38" s="130"/>
      <c r="D38" s="130"/>
      <c r="E38" s="130"/>
      <c r="F38" s="130"/>
      <c r="G38" s="187" t="s">
        <v>191</v>
      </c>
      <c r="H38" s="232">
        <f>+'[1]Podklady QZ'!L530</f>
        <v>3.9773501805709363E-2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{A1099F43-A8CF-491E-844D-9BE06C1D6B61}</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{765D2E57-150B-4EA5-ABC4-E23B6B92D1F3}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1099F43-A8CF-491E-844D-9BE06C1D6B61}">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765D2E57-150B-4EA5-ABC4-E23B6B92D1F3}">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4"/>
  <sheetViews>
    <sheetView showGridLines="0" zoomScaleNormal="100" workbookViewId="0"/>
  </sheetViews>
  <sheetFormatPr defaultRowHeight="12" x14ac:dyDescent="0.2"/>
  <cols>
    <col min="1" max="9" width="11" style="125" customWidth="1"/>
    <col min="10" max="16384" width="9.140625" style="125"/>
  </cols>
  <sheetData>
    <row r="1" spans="1:9" ht="12.75" x14ac:dyDescent="0.2">
      <c r="I1" s="113" t="str">
        <f>Obsah!$A$1</f>
        <v>II. čtvrtletí 2018</v>
      </c>
    </row>
    <row r="3" spans="1:9" ht="18" customHeight="1" x14ac:dyDescent="0.2">
      <c r="A3" s="134"/>
      <c r="B3" s="134"/>
      <c r="C3" s="134"/>
      <c r="D3" s="134"/>
      <c r="E3" s="134"/>
      <c r="F3" s="134"/>
      <c r="G3" s="134"/>
      <c r="H3" s="134"/>
      <c r="I3" s="134"/>
    </row>
    <row r="4" spans="1:9" x14ac:dyDescent="0.2">
      <c r="C4" s="136"/>
      <c r="D4" s="137"/>
      <c r="E4" s="137"/>
      <c r="F4" s="137"/>
      <c r="I4" s="138"/>
    </row>
    <row r="6" spans="1:9" s="156" customFormat="1" ht="18.75" x14ac:dyDescent="0.3">
      <c r="A6" s="155" t="s">
        <v>55</v>
      </c>
    </row>
    <row r="7" spans="1:9" ht="11.25" customHeight="1" x14ac:dyDescent="0.2"/>
    <row r="8" spans="1:9" ht="14.25" customHeight="1" x14ac:dyDescent="0.2">
      <c r="A8" s="368" t="s">
        <v>295</v>
      </c>
      <c r="B8" s="368"/>
      <c r="C8" s="368"/>
      <c r="D8" s="368"/>
      <c r="E8" s="368"/>
      <c r="F8" s="368"/>
      <c r="G8" s="368"/>
      <c r="H8" s="368"/>
      <c r="I8" s="368"/>
    </row>
    <row r="9" spans="1:9" ht="14.25" customHeight="1" x14ac:dyDescent="0.2">
      <c r="A9" s="368"/>
      <c r="B9" s="368"/>
      <c r="C9" s="368"/>
      <c r="D9" s="368"/>
      <c r="E9" s="368"/>
      <c r="F9" s="368"/>
      <c r="G9" s="368"/>
      <c r="H9" s="368"/>
      <c r="I9" s="368"/>
    </row>
    <row r="10" spans="1:9" ht="15" customHeight="1" x14ac:dyDescent="0.2">
      <c r="A10" s="368"/>
      <c r="B10" s="368"/>
      <c r="C10" s="368"/>
      <c r="D10" s="368"/>
      <c r="E10" s="368"/>
      <c r="F10" s="368"/>
      <c r="G10" s="368"/>
      <c r="H10" s="368"/>
      <c r="I10" s="368"/>
    </row>
    <row r="11" spans="1:9" ht="17.100000000000001" customHeight="1" x14ac:dyDescent="0.2">
      <c r="A11" s="368"/>
      <c r="B11" s="368"/>
      <c r="C11" s="368"/>
      <c r="D11" s="368"/>
      <c r="E11" s="368"/>
      <c r="F11" s="368"/>
      <c r="G11" s="368"/>
      <c r="H11" s="368"/>
      <c r="I11" s="368"/>
    </row>
    <row r="12" spans="1:9" ht="17.100000000000001" customHeight="1" x14ac:dyDescent="0.2">
      <c r="A12" s="368"/>
      <c r="B12" s="368"/>
      <c r="C12" s="368"/>
      <c r="D12" s="368"/>
      <c r="E12" s="368"/>
      <c r="F12" s="368"/>
      <c r="G12" s="368"/>
      <c r="H12" s="368"/>
      <c r="I12" s="368"/>
    </row>
    <row r="13" spans="1:9" ht="17.100000000000001" customHeight="1" x14ac:dyDescent="0.2">
      <c r="A13" s="368"/>
      <c r="B13" s="368"/>
      <c r="C13" s="368"/>
      <c r="D13" s="368"/>
      <c r="E13" s="368"/>
      <c r="F13" s="368"/>
      <c r="G13" s="368"/>
      <c r="H13" s="368"/>
      <c r="I13" s="368"/>
    </row>
    <row r="14" spans="1:9" ht="17.100000000000001" customHeight="1" x14ac:dyDescent="0.2">
      <c r="A14" s="368"/>
      <c r="B14" s="368"/>
      <c r="C14" s="368"/>
      <c r="D14" s="368"/>
      <c r="E14" s="368"/>
      <c r="F14" s="368"/>
      <c r="G14" s="368"/>
      <c r="H14" s="368"/>
      <c r="I14" s="368"/>
    </row>
    <row r="15" spans="1:9" ht="17.100000000000001" customHeight="1" x14ac:dyDescent="0.2">
      <c r="A15" s="368"/>
      <c r="B15" s="368"/>
      <c r="C15" s="368"/>
      <c r="D15" s="368"/>
      <c r="E15" s="368"/>
      <c r="F15" s="368"/>
      <c r="G15" s="368"/>
      <c r="H15" s="368"/>
      <c r="I15" s="368"/>
    </row>
    <row r="16" spans="1:9" ht="17.100000000000001" customHeight="1" x14ac:dyDescent="0.2">
      <c r="A16" s="368"/>
      <c r="B16" s="368"/>
      <c r="C16" s="368"/>
      <c r="D16" s="368"/>
      <c r="E16" s="368"/>
      <c r="F16" s="368"/>
      <c r="G16" s="368"/>
      <c r="H16" s="368"/>
      <c r="I16" s="368"/>
    </row>
    <row r="17" spans="1:9" ht="17.100000000000001" customHeight="1" x14ac:dyDescent="0.2">
      <c r="A17" s="368"/>
      <c r="B17" s="368"/>
      <c r="C17" s="368"/>
      <c r="D17" s="368"/>
      <c r="E17" s="368"/>
      <c r="F17" s="368"/>
      <c r="G17" s="368"/>
      <c r="H17" s="368"/>
      <c r="I17" s="368"/>
    </row>
    <row r="18" spans="1:9" ht="17.100000000000001" customHeight="1" x14ac:dyDescent="0.2">
      <c r="A18" s="368"/>
      <c r="B18" s="368"/>
      <c r="C18" s="368"/>
      <c r="D18" s="368"/>
      <c r="E18" s="368"/>
      <c r="F18" s="368"/>
      <c r="G18" s="368"/>
      <c r="H18" s="368"/>
      <c r="I18" s="368"/>
    </row>
    <row r="19" spans="1:9" ht="17.100000000000001" customHeight="1" x14ac:dyDescent="0.2">
      <c r="A19" s="368"/>
      <c r="B19" s="368"/>
      <c r="C19" s="368"/>
      <c r="D19" s="368"/>
      <c r="E19" s="368"/>
      <c r="F19" s="368"/>
      <c r="G19" s="368"/>
      <c r="H19" s="368"/>
      <c r="I19" s="368"/>
    </row>
    <row r="20" spans="1:9" ht="17.100000000000001" customHeight="1" x14ac:dyDescent="0.2">
      <c r="A20" s="368"/>
      <c r="B20" s="368"/>
      <c r="C20" s="368"/>
      <c r="D20" s="368"/>
      <c r="E20" s="368"/>
      <c r="F20" s="368"/>
      <c r="G20" s="368"/>
      <c r="H20" s="368"/>
      <c r="I20" s="368"/>
    </row>
    <row r="21" spans="1:9" ht="17.100000000000001" customHeight="1" x14ac:dyDescent="0.2">
      <c r="A21" s="368"/>
      <c r="B21" s="368"/>
      <c r="C21" s="368"/>
      <c r="D21" s="368"/>
      <c r="E21" s="368"/>
      <c r="F21" s="368"/>
      <c r="G21" s="368"/>
      <c r="H21" s="368"/>
      <c r="I21" s="368"/>
    </row>
    <row r="22" spans="1:9" ht="17.100000000000001" customHeight="1" x14ac:dyDescent="0.2">
      <c r="A22" s="368"/>
      <c r="B22" s="368"/>
      <c r="C22" s="368"/>
      <c r="D22" s="368"/>
      <c r="E22" s="368"/>
      <c r="F22" s="368"/>
      <c r="G22" s="368"/>
      <c r="H22" s="368"/>
      <c r="I22" s="368"/>
    </row>
    <row r="23" spans="1:9" ht="17.100000000000001" customHeight="1" x14ac:dyDescent="0.2">
      <c r="A23" s="368"/>
      <c r="B23" s="368"/>
      <c r="C23" s="368"/>
      <c r="D23" s="368"/>
      <c r="E23" s="368"/>
      <c r="F23" s="368"/>
      <c r="G23" s="368"/>
      <c r="H23" s="368"/>
      <c r="I23" s="368"/>
    </row>
    <row r="24" spans="1:9" ht="17.100000000000001" customHeight="1" x14ac:dyDescent="0.2">
      <c r="A24" s="368"/>
      <c r="B24" s="368"/>
      <c r="C24" s="368"/>
      <c r="D24" s="368"/>
      <c r="E24" s="368"/>
      <c r="F24" s="368"/>
      <c r="G24" s="368"/>
      <c r="H24" s="368"/>
      <c r="I24" s="368"/>
    </row>
    <row r="25" spans="1:9" ht="17.100000000000001" customHeight="1" x14ac:dyDescent="0.2">
      <c r="A25" s="368"/>
      <c r="B25" s="368"/>
      <c r="C25" s="368"/>
      <c r="D25" s="368"/>
      <c r="E25" s="368"/>
      <c r="F25" s="368"/>
      <c r="G25" s="368"/>
      <c r="H25" s="368"/>
      <c r="I25" s="368"/>
    </row>
    <row r="26" spans="1:9" ht="17.100000000000001" customHeight="1" x14ac:dyDescent="0.2">
      <c r="A26" s="368"/>
      <c r="B26" s="368"/>
      <c r="C26" s="368"/>
      <c r="D26" s="368"/>
      <c r="E26" s="368"/>
      <c r="F26" s="368"/>
      <c r="G26" s="368"/>
      <c r="H26" s="368"/>
      <c r="I26" s="368"/>
    </row>
    <row r="27" spans="1:9" ht="17.100000000000001" customHeight="1" x14ac:dyDescent="0.2">
      <c r="A27" s="368"/>
      <c r="B27" s="368"/>
      <c r="C27" s="368"/>
      <c r="D27" s="368"/>
      <c r="E27" s="368"/>
      <c r="F27" s="368"/>
      <c r="G27" s="368"/>
      <c r="H27" s="368"/>
      <c r="I27" s="368"/>
    </row>
    <row r="28" spans="1:9" ht="17.100000000000001" customHeight="1" x14ac:dyDescent="0.2">
      <c r="A28" s="368"/>
      <c r="B28" s="368"/>
      <c r="C28" s="368"/>
      <c r="D28" s="368"/>
      <c r="E28" s="368"/>
      <c r="F28" s="368"/>
      <c r="G28" s="368"/>
      <c r="H28" s="368"/>
      <c r="I28" s="368"/>
    </row>
    <row r="29" spans="1:9" ht="17.100000000000001" customHeight="1" x14ac:dyDescent="0.2">
      <c r="A29" s="368"/>
      <c r="B29" s="368"/>
      <c r="C29" s="368"/>
      <c r="D29" s="368"/>
      <c r="E29" s="368"/>
      <c r="F29" s="368"/>
      <c r="G29" s="368"/>
      <c r="H29" s="368"/>
      <c r="I29" s="368"/>
    </row>
    <row r="30" spans="1:9" ht="17.100000000000001" customHeight="1" x14ac:dyDescent="0.2">
      <c r="A30" s="368"/>
      <c r="B30" s="368"/>
      <c r="C30" s="368"/>
      <c r="D30" s="368"/>
      <c r="E30" s="368"/>
      <c r="F30" s="368"/>
      <c r="G30" s="368"/>
      <c r="H30" s="368"/>
      <c r="I30" s="368"/>
    </row>
    <row r="31" spans="1:9" ht="17.100000000000001" customHeight="1" x14ac:dyDescent="0.2">
      <c r="A31" s="368"/>
      <c r="B31" s="368"/>
      <c r="C31" s="368"/>
      <c r="D31" s="368"/>
      <c r="E31" s="368"/>
      <c r="F31" s="368"/>
      <c r="G31" s="368"/>
      <c r="H31" s="368"/>
      <c r="I31" s="368"/>
    </row>
    <row r="32" spans="1:9" ht="17.100000000000001" customHeight="1" x14ac:dyDescent="0.2">
      <c r="A32" s="368"/>
      <c r="B32" s="368"/>
      <c r="C32" s="368"/>
      <c r="D32" s="368"/>
      <c r="E32" s="368"/>
      <c r="F32" s="368"/>
      <c r="G32" s="368"/>
      <c r="H32" s="368"/>
      <c r="I32" s="368"/>
    </row>
    <row r="33" spans="1:9" ht="12.75" customHeight="1" x14ac:dyDescent="0.2">
      <c r="A33" s="368"/>
      <c r="B33" s="368"/>
      <c r="C33" s="368"/>
      <c r="D33" s="368"/>
      <c r="E33" s="368"/>
      <c r="F33" s="368"/>
      <c r="G33" s="368"/>
      <c r="H33" s="368"/>
      <c r="I33" s="368"/>
    </row>
    <row r="34" spans="1:9" ht="17.100000000000001" customHeight="1" x14ac:dyDescent="0.2">
      <c r="A34" s="368"/>
      <c r="B34" s="368"/>
      <c r="C34" s="368"/>
      <c r="D34" s="368"/>
      <c r="E34" s="368"/>
      <c r="F34" s="368"/>
      <c r="G34" s="368"/>
      <c r="H34" s="368"/>
      <c r="I34" s="368"/>
    </row>
    <row r="35" spans="1:9" ht="17.100000000000001" customHeight="1" x14ac:dyDescent="0.2">
      <c r="A35" s="368"/>
      <c r="B35" s="368"/>
      <c r="C35" s="368"/>
      <c r="D35" s="368"/>
      <c r="E35" s="368"/>
      <c r="F35" s="368"/>
      <c r="G35" s="368"/>
      <c r="H35" s="368"/>
      <c r="I35" s="368"/>
    </row>
    <row r="36" spans="1:9" ht="17.100000000000001" customHeight="1" x14ac:dyDescent="0.2">
      <c r="A36" s="368"/>
      <c r="B36" s="368"/>
      <c r="C36" s="368"/>
      <c r="D36" s="368"/>
      <c r="E36" s="368"/>
      <c r="F36" s="368"/>
      <c r="G36" s="368"/>
      <c r="H36" s="368"/>
      <c r="I36" s="368"/>
    </row>
    <row r="37" spans="1:9" ht="17.100000000000001" customHeight="1" x14ac:dyDescent="0.2">
      <c r="A37" s="368"/>
      <c r="B37" s="368"/>
      <c r="C37" s="368"/>
      <c r="D37" s="368"/>
      <c r="E37" s="368"/>
      <c r="F37" s="368"/>
      <c r="G37" s="368"/>
      <c r="H37" s="368"/>
      <c r="I37" s="368"/>
    </row>
    <row r="38" spans="1:9" ht="12.75" customHeight="1" x14ac:dyDescent="0.2">
      <c r="A38" s="368"/>
      <c r="B38" s="368"/>
      <c r="C38" s="368"/>
      <c r="D38" s="368"/>
      <c r="E38" s="368"/>
      <c r="F38" s="368"/>
      <c r="G38" s="368"/>
      <c r="H38" s="368"/>
      <c r="I38" s="368"/>
    </row>
    <row r="39" spans="1:9" ht="18" customHeight="1" x14ac:dyDescent="0.2">
      <c r="A39" s="368"/>
      <c r="B39" s="368"/>
      <c r="C39" s="368"/>
      <c r="D39" s="368"/>
      <c r="E39" s="368"/>
      <c r="F39" s="368"/>
      <c r="G39" s="368"/>
      <c r="H39" s="368"/>
      <c r="I39" s="368"/>
    </row>
    <row r="40" spans="1:9" ht="12.75" customHeight="1" x14ac:dyDescent="0.2">
      <c r="A40" s="368"/>
      <c r="B40" s="368"/>
      <c r="C40" s="368"/>
      <c r="D40" s="368"/>
      <c r="E40" s="368"/>
      <c r="F40" s="368"/>
      <c r="G40" s="368"/>
      <c r="H40" s="368"/>
      <c r="I40" s="368"/>
    </row>
    <row r="41" spans="1:9" ht="12.75" customHeight="1" x14ac:dyDescent="0.2">
      <c r="A41" s="368"/>
      <c r="B41" s="368"/>
      <c r="C41" s="368"/>
      <c r="D41" s="368"/>
      <c r="E41" s="368"/>
      <c r="F41" s="368"/>
      <c r="G41" s="368"/>
      <c r="H41" s="368"/>
      <c r="I41" s="368"/>
    </row>
    <row r="42" spans="1:9" ht="12.75" customHeight="1" x14ac:dyDescent="0.2">
      <c r="A42" s="368"/>
      <c r="B42" s="368"/>
      <c r="C42" s="368"/>
      <c r="D42" s="368"/>
      <c r="E42" s="368"/>
      <c r="F42" s="368"/>
      <c r="G42" s="368"/>
      <c r="H42" s="368"/>
      <c r="I42" s="368"/>
    </row>
    <row r="43" spans="1:9" ht="12.75" customHeight="1" x14ac:dyDescent="0.2">
      <c r="A43" s="368"/>
      <c r="B43" s="368"/>
      <c r="C43" s="368"/>
      <c r="D43" s="368"/>
      <c r="E43" s="368"/>
      <c r="F43" s="368"/>
      <c r="G43" s="368"/>
      <c r="H43" s="368"/>
      <c r="I43" s="368"/>
    </row>
    <row r="44" spans="1:9" ht="33.75" customHeight="1" x14ac:dyDescent="0.2">
      <c r="A44" s="368"/>
      <c r="B44" s="368"/>
      <c r="C44" s="368"/>
      <c r="D44" s="368"/>
      <c r="E44" s="368"/>
      <c r="F44" s="368"/>
      <c r="G44" s="368"/>
      <c r="H44" s="368"/>
      <c r="I44" s="368"/>
    </row>
  </sheetData>
  <mergeCells count="1">
    <mergeCell ref="A8:I44"/>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245</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QZ'!B602</f>
        <v>6360.1160000000064</v>
      </c>
      <c r="C6" s="202">
        <f>+'[1]Podklady QZ'!C602</f>
        <v>0.10613021203620315</v>
      </c>
      <c r="D6" s="203">
        <f>+'[1]Podklady QZ'!D602</f>
        <v>6360.1160000000064</v>
      </c>
      <c r="E6" s="202">
        <f>+'[1]Podklady QZ'!E602</f>
        <v>0.1061582929984384</v>
      </c>
      <c r="F6" s="203">
        <f>+'[1]Podklady QZ'!F602</f>
        <v>6335.1860000000061</v>
      </c>
      <c r="G6" s="202">
        <f>+'[1]Podklady QZ'!G602</f>
        <v>0.1061252329095692</v>
      </c>
      <c r="H6" s="203">
        <f>+'[1]Podklady QZ'!H602</f>
        <v>6335.1860000000061</v>
      </c>
      <c r="I6" s="202">
        <f>+'[1]Podklady QZ'!I602</f>
        <v>0.1061252329095692</v>
      </c>
      <c r="J6" s="337"/>
      <c r="K6" s="338"/>
      <c r="L6" s="337"/>
      <c r="M6" s="338"/>
      <c r="N6" s="2"/>
    </row>
    <row r="7" spans="1:15" x14ac:dyDescent="0.2">
      <c r="A7" s="342" t="s">
        <v>106</v>
      </c>
      <c r="B7" s="225">
        <f>+'[1]Podklady QZ'!B603</f>
        <v>1675000.1540000008</v>
      </c>
      <c r="C7" s="202">
        <f>+'[1]Podklady QZ'!C603</f>
        <v>0.1516533941739365</v>
      </c>
      <c r="D7" s="203">
        <f>+'[1]Podklady QZ'!D603</f>
        <v>1337729.5079999997</v>
      </c>
      <c r="E7" s="202">
        <f>+'[1]Podklady QZ'!E603</f>
        <v>0.14762598777976008</v>
      </c>
      <c r="F7" s="203">
        <f>+'[1]Podklady QZ'!F603</f>
        <v>1334229.1909999996</v>
      </c>
      <c r="G7" s="202">
        <f>+'[1]Podklady QZ'!G603</f>
        <v>0.1611913243316819</v>
      </c>
      <c r="H7" s="203">
        <f>+'[1]Podklady QZ'!H603</f>
        <v>4346958.8530000001</v>
      </c>
      <c r="I7" s="202">
        <f>+'[1]Podklady QZ'!I603</f>
        <v>0.15314908787235787</v>
      </c>
      <c r="J7" s="337"/>
      <c r="K7" s="337"/>
      <c r="L7" s="337"/>
      <c r="M7" s="338"/>
      <c r="N7" s="2"/>
    </row>
    <row r="8" spans="1:15" x14ac:dyDescent="0.2">
      <c r="A8" s="342" t="s">
        <v>194</v>
      </c>
      <c r="B8" s="214">
        <f>+'[1]Podklady QZ'!B604</f>
        <v>1307882.077</v>
      </c>
      <c r="C8" s="201">
        <f>+'[1]Podklady QZ'!C604</f>
        <v>0.24127350569401906</v>
      </c>
      <c r="D8" s="64">
        <f>+'[1]Podklady QZ'!D604</f>
        <v>957145.33000000007</v>
      </c>
      <c r="E8" s="201">
        <f>+'[1]Podklady QZ'!E604</f>
        <v>0.25881505649312642</v>
      </c>
      <c r="F8" s="64">
        <f>+'[1]Podklady QZ'!F604</f>
        <v>809427.522</v>
      </c>
      <c r="G8" s="201">
        <f>+'[1]Podklady QZ'!G604</f>
        <v>0.26017066886845386</v>
      </c>
      <c r="H8" s="64">
        <f>+'[1]Podklady QZ'!H604</f>
        <v>3074454.929</v>
      </c>
      <c r="I8" s="201">
        <f>+'[1]Podklady QZ'!I604</f>
        <v>0.25138494497599451</v>
      </c>
      <c r="J8" s="130"/>
      <c r="K8" s="130"/>
      <c r="L8" s="130"/>
      <c r="M8" s="339"/>
      <c r="N8" s="176"/>
      <c r="O8" s="176"/>
    </row>
    <row r="9" spans="1:15" x14ac:dyDescent="0.2">
      <c r="A9" s="58" t="s">
        <v>44</v>
      </c>
      <c r="B9" s="226">
        <f>+'[1]Podklady QZ'!B605</f>
        <v>40228.133000000002</v>
      </c>
      <c r="C9" s="74">
        <f>+'[1]Podklady QZ'!C605</f>
        <v>9.6007738043452126E-2</v>
      </c>
      <c r="D9" s="34">
        <f>+'[1]Podklady QZ'!D605</f>
        <v>26919.467999999997</v>
      </c>
      <c r="E9" s="74">
        <f>+'[1]Podklady QZ'!E605</f>
        <v>8.2385054556296036E-2</v>
      </c>
      <c r="F9" s="34">
        <f>+'[1]Podklady QZ'!F605</f>
        <v>24224.798999999999</v>
      </c>
      <c r="G9" s="74">
        <f>+'[1]Podklady QZ'!G605</f>
        <v>8.5368925108778082E-2</v>
      </c>
      <c r="H9" s="34">
        <f>+'[1]Podklady QZ'!H605</f>
        <v>91372.4</v>
      </c>
      <c r="I9" s="74">
        <f>+'[1]Podklady QZ'!I605</f>
        <v>8.8751814263760789E-2</v>
      </c>
      <c r="J9" s="130"/>
      <c r="K9" s="340"/>
      <c r="L9" s="130"/>
      <c r="M9" s="339"/>
    </row>
    <row r="10" spans="1:15" x14ac:dyDescent="0.2">
      <c r="A10" s="58" t="s">
        <v>43</v>
      </c>
      <c r="B10" s="226">
        <f>+'[1]Podklady QZ'!B606</f>
        <v>2448.4409999999998</v>
      </c>
      <c r="C10" s="243">
        <f>+'[1]Podklady QZ'!C606</f>
        <v>6.1170640143377336E-2</v>
      </c>
      <c r="D10" s="244">
        <f>+'[1]Podklady QZ'!D606</f>
        <v>1733.171</v>
      </c>
      <c r="E10" s="243">
        <f>+'[1]Podklady QZ'!E606</f>
        <v>5.532290626571764E-2</v>
      </c>
      <c r="F10" s="244">
        <f>+'[1]Podklady QZ'!F606</f>
        <v>1529.298</v>
      </c>
      <c r="G10" s="74">
        <f>+'[1]Podklady QZ'!G606</f>
        <v>5.3310598417391622E-2</v>
      </c>
      <c r="H10" s="244">
        <f>+'[1]Podklady QZ'!H606</f>
        <v>5710.91</v>
      </c>
      <c r="I10" s="74">
        <f>+'[1]Podklady QZ'!I606</f>
        <v>5.7085555062814333E-2</v>
      </c>
      <c r="J10" s="130"/>
      <c r="K10" s="340"/>
      <c r="L10" s="130"/>
      <c r="M10" s="339"/>
    </row>
    <row r="11" spans="1:15" x14ac:dyDescent="0.2">
      <c r="A11" s="58" t="s">
        <v>42</v>
      </c>
      <c r="B11" s="226">
        <f>+'[1]Podklady QZ'!B607</f>
        <v>0</v>
      </c>
      <c r="C11" s="243">
        <f>+'[1]Podklady QZ'!C607</f>
        <v>0</v>
      </c>
      <c r="D11" s="244">
        <f>+'[1]Podklady QZ'!D607</f>
        <v>0</v>
      </c>
      <c r="E11" s="243">
        <f>+'[1]Podklady QZ'!E607</f>
        <v>0</v>
      </c>
      <c r="F11" s="244">
        <f>+'[1]Podklady QZ'!F607</f>
        <v>0</v>
      </c>
      <c r="G11" s="74">
        <f>+'[1]Podklady QZ'!G607</f>
        <v>0</v>
      </c>
      <c r="H11" s="244">
        <f>+'[1]Podklady QZ'!H607</f>
        <v>0</v>
      </c>
      <c r="I11" s="74">
        <f>+'[1]Podklady QZ'!I607</f>
        <v>0</v>
      </c>
      <c r="J11" s="130"/>
      <c r="K11" s="340"/>
      <c r="L11" s="130"/>
      <c r="M11" s="339"/>
    </row>
    <row r="12" spans="1:15" x14ac:dyDescent="0.2">
      <c r="A12" s="58" t="s">
        <v>70</v>
      </c>
      <c r="B12" s="226">
        <f>+'[1]Podklady QZ'!B608</f>
        <v>0</v>
      </c>
      <c r="C12" s="243">
        <f>+'[1]Podklady QZ'!C608</f>
        <v>0</v>
      </c>
      <c r="D12" s="244">
        <f>+'[1]Podklady QZ'!D608</f>
        <v>0</v>
      </c>
      <c r="E12" s="243">
        <f>+'[1]Podklady QZ'!E608</f>
        <v>0</v>
      </c>
      <c r="F12" s="244">
        <f>+'[1]Podklady QZ'!F608</f>
        <v>0</v>
      </c>
      <c r="G12" s="74">
        <f>+'[1]Podklady QZ'!G608</f>
        <v>0</v>
      </c>
      <c r="H12" s="244">
        <f>+'[1]Podklady QZ'!H608</f>
        <v>0</v>
      </c>
      <c r="I12" s="74">
        <f>+'[1]Podklady QZ'!I608</f>
        <v>0</v>
      </c>
      <c r="J12" s="130"/>
      <c r="K12" s="340"/>
      <c r="L12" s="130"/>
      <c r="M12" s="339"/>
    </row>
    <row r="13" spans="1:15" x14ac:dyDescent="0.2">
      <c r="A13" s="58" t="s">
        <v>71</v>
      </c>
      <c r="B13" s="226">
        <f>+'[1]Podklady QZ'!B609</f>
        <v>0</v>
      </c>
      <c r="C13" s="243">
        <f>+'[1]Podklady QZ'!C609</f>
        <v>0</v>
      </c>
      <c r="D13" s="244">
        <f>+'[1]Podklady QZ'!D609</f>
        <v>0</v>
      </c>
      <c r="E13" s="243">
        <f>+'[1]Podklady QZ'!E609</f>
        <v>0</v>
      </c>
      <c r="F13" s="244">
        <f>+'[1]Podklady QZ'!F609</f>
        <v>0</v>
      </c>
      <c r="G13" s="74">
        <f>+'[1]Podklady QZ'!G609</f>
        <v>0</v>
      </c>
      <c r="H13" s="244">
        <f>+'[1]Podklady QZ'!H609</f>
        <v>0</v>
      </c>
      <c r="I13" s="74">
        <f>+'[1]Podklady QZ'!I609</f>
        <v>0</v>
      </c>
      <c r="J13" s="130"/>
      <c r="K13" s="340"/>
      <c r="L13" s="130"/>
      <c r="M13" s="339"/>
    </row>
    <row r="14" spans="1:15" x14ac:dyDescent="0.2">
      <c r="A14" s="58" t="s">
        <v>72</v>
      </c>
      <c r="B14" s="226">
        <f>+'[1]Podklady QZ'!B610</f>
        <v>0</v>
      </c>
      <c r="C14" s="243">
        <f>+'[1]Podklady QZ'!C610</f>
        <v>0</v>
      </c>
      <c r="D14" s="244">
        <f>+'[1]Podklady QZ'!D610</f>
        <v>0</v>
      </c>
      <c r="E14" s="243">
        <f>+'[1]Podklady QZ'!E610</f>
        <v>0</v>
      </c>
      <c r="F14" s="244">
        <f>+'[1]Podklady QZ'!F610</f>
        <v>0</v>
      </c>
      <c r="G14" s="74">
        <f>+'[1]Podklady QZ'!G610</f>
        <v>0</v>
      </c>
      <c r="H14" s="244">
        <f>+'[1]Podklady QZ'!H610</f>
        <v>0</v>
      </c>
      <c r="I14" s="74">
        <f>+'[1]Podklady QZ'!I610</f>
        <v>0</v>
      </c>
      <c r="J14" s="130"/>
      <c r="K14" s="340"/>
      <c r="L14" s="130"/>
      <c r="M14" s="339"/>
    </row>
    <row r="15" spans="1:15" x14ac:dyDescent="0.2">
      <c r="A15" s="58" t="s">
        <v>41</v>
      </c>
      <c r="B15" s="226">
        <f>+'[1]Podklady QZ'!B611</f>
        <v>808548.60199999996</v>
      </c>
      <c r="C15" s="243">
        <f>+'[1]Podklady QZ'!C611</f>
        <v>0.31628879518403508</v>
      </c>
      <c r="D15" s="244">
        <f>+'[1]Podklady QZ'!D611</f>
        <v>445259.34400000004</v>
      </c>
      <c r="E15" s="243">
        <f>+'[1]Podklady QZ'!E611</f>
        <v>0.28250862091306916</v>
      </c>
      <c r="F15" s="244">
        <f>+'[1]Podklady QZ'!F611</f>
        <v>343032.76900000003</v>
      </c>
      <c r="G15" s="74">
        <f>+'[1]Podklady QZ'!G611</f>
        <v>0.28893034589937389</v>
      </c>
      <c r="H15" s="244">
        <f>+'[1]Podklady QZ'!H611</f>
        <v>1596840.7150000001</v>
      </c>
      <c r="I15" s="74">
        <f>+'[1]Podklady QZ'!I611</f>
        <v>0.30017474486253565</v>
      </c>
      <c r="J15" s="130"/>
      <c r="K15" s="340"/>
      <c r="L15" s="130"/>
      <c r="M15" s="339"/>
    </row>
    <row r="16" spans="1:15" x14ac:dyDescent="0.2">
      <c r="A16" s="58" t="s">
        <v>84</v>
      </c>
      <c r="B16" s="226">
        <f>+'[1]Podklady QZ'!B612</f>
        <v>0</v>
      </c>
      <c r="C16" s="243">
        <f>+'[1]Podklady QZ'!C612</f>
        <v>0</v>
      </c>
      <c r="D16" s="244">
        <f>+'[1]Podklady QZ'!D612</f>
        <v>0</v>
      </c>
      <c r="E16" s="243">
        <f>+'[1]Podklady QZ'!E612</f>
        <v>0</v>
      </c>
      <c r="F16" s="244">
        <f>+'[1]Podklady QZ'!F612</f>
        <v>0</v>
      </c>
      <c r="G16" s="74">
        <f>+'[1]Podklady QZ'!G612</f>
        <v>0</v>
      </c>
      <c r="H16" s="244">
        <f>+'[1]Podklady QZ'!H612</f>
        <v>0</v>
      </c>
      <c r="I16" s="74">
        <f>+'[1]Podklady QZ'!I612</f>
        <v>0</v>
      </c>
      <c r="J16" s="130"/>
      <c r="K16" s="340"/>
      <c r="L16" s="130"/>
      <c r="M16" s="339"/>
    </row>
    <row r="17" spans="1:13" x14ac:dyDescent="0.2">
      <c r="A17" s="58" t="s">
        <v>40</v>
      </c>
      <c r="B17" s="226">
        <f>+'[1]Podklady QZ'!B613</f>
        <v>0</v>
      </c>
      <c r="C17" s="243">
        <f>+'[1]Podklady QZ'!C613</f>
        <v>0</v>
      </c>
      <c r="D17" s="244">
        <f>+'[1]Podklady QZ'!D613</f>
        <v>0</v>
      </c>
      <c r="E17" s="243">
        <f>+'[1]Podklady QZ'!E613</f>
        <v>0</v>
      </c>
      <c r="F17" s="244">
        <f>+'[1]Podklady QZ'!F613</f>
        <v>0</v>
      </c>
      <c r="G17" s="74">
        <f>+'[1]Podklady QZ'!G613</f>
        <v>0</v>
      </c>
      <c r="H17" s="244">
        <f>+'[1]Podklady QZ'!H613</f>
        <v>0</v>
      </c>
      <c r="I17" s="74">
        <f>+'[1]Podklady QZ'!I613</f>
        <v>0</v>
      </c>
      <c r="J17" s="130"/>
      <c r="K17" s="340"/>
      <c r="L17" s="130"/>
      <c r="M17" s="339"/>
    </row>
    <row r="18" spans="1:13" x14ac:dyDescent="0.2">
      <c r="A18" s="58" t="s">
        <v>39</v>
      </c>
      <c r="B18" s="226">
        <f>+'[1]Podklady QZ'!B614</f>
        <v>9603</v>
      </c>
      <c r="C18" s="243">
        <f>+'[1]Podklady QZ'!C614</f>
        <v>0.32481597059547873</v>
      </c>
      <c r="D18" s="244">
        <f>+'[1]Podklady QZ'!D614</f>
        <v>19733.63</v>
      </c>
      <c r="E18" s="243">
        <f>+'[1]Podklady QZ'!E614</f>
        <v>0.55286148584968575</v>
      </c>
      <c r="F18" s="244">
        <f>+'[1]Podklady QZ'!F614</f>
        <v>27531.23</v>
      </c>
      <c r="G18" s="74">
        <f>+'[1]Podklady QZ'!G614</f>
        <v>0.63583499708113278</v>
      </c>
      <c r="H18" s="244">
        <f>+'[1]Podklady QZ'!H614</f>
        <v>56867.86</v>
      </c>
      <c r="I18" s="74">
        <f>+'[1]Podklady QZ'!I614</f>
        <v>0.52385066597217689</v>
      </c>
      <c r="J18" s="130"/>
      <c r="K18" s="340"/>
      <c r="L18" s="130"/>
      <c r="M18" s="339"/>
    </row>
    <row r="19" spans="1:13" x14ac:dyDescent="0.2">
      <c r="A19" s="58" t="s">
        <v>38</v>
      </c>
      <c r="B19" s="226">
        <f>+'[1]Podklady QZ'!B615</f>
        <v>1563.8510000000001</v>
      </c>
      <c r="C19" s="243">
        <f>+'[1]Podklady QZ'!C615</f>
        <v>0.25148315223963552</v>
      </c>
      <c r="D19" s="244">
        <f>+'[1]Podklady QZ'!D615</f>
        <v>1520.6130000000001</v>
      </c>
      <c r="E19" s="243">
        <f>+'[1]Podklady QZ'!E615</f>
        <v>0.53455883102552082</v>
      </c>
      <c r="F19" s="244">
        <f>+'[1]Podklady QZ'!F615</f>
        <v>1556.067</v>
      </c>
      <c r="G19" s="74">
        <f>+'[1]Podklady QZ'!G615</f>
        <v>9.1242942756079651E-2</v>
      </c>
      <c r="H19" s="244">
        <f>+'[1]Podklady QZ'!H615</f>
        <v>4640.5309999999999</v>
      </c>
      <c r="I19" s="74">
        <f>+'[1]Podklady QZ'!I615</f>
        <v>0.17768080561979901</v>
      </c>
      <c r="J19" s="130"/>
      <c r="K19" s="340"/>
      <c r="L19" s="130"/>
      <c r="M19" s="339"/>
    </row>
    <row r="20" spans="1:13" x14ac:dyDescent="0.2">
      <c r="A20" s="58" t="s">
        <v>37</v>
      </c>
      <c r="B20" s="226">
        <f>+'[1]Podklady QZ'!B616</f>
        <v>8904.1421214926722</v>
      </c>
      <c r="C20" s="243">
        <f>+'[1]Podklady QZ'!C616</f>
        <v>4.5578519653146125E-2</v>
      </c>
      <c r="D20" s="244">
        <f>+'[1]Podklady QZ'!D616</f>
        <v>8387.310435369116</v>
      </c>
      <c r="E20" s="243">
        <f>+'[1]Podklady QZ'!E616</f>
        <v>3.5786131254400076E-2</v>
      </c>
      <c r="F20" s="244">
        <f>+'[1]Podklady QZ'!F616</f>
        <v>9250.6791599552835</v>
      </c>
      <c r="G20" s="74">
        <f>+'[1]Podklady QZ'!G616</f>
        <v>3.9694867289830092E-2</v>
      </c>
      <c r="H20" s="244">
        <f>+'[1]Podklady QZ'!H616</f>
        <v>26542.131716817072</v>
      </c>
      <c r="I20" s="74">
        <f>+'[1]Podklady QZ'!I616</f>
        <v>4.0046897590535896E-2</v>
      </c>
      <c r="J20" s="130"/>
      <c r="K20" s="340"/>
      <c r="L20" s="130"/>
      <c r="M20" s="339"/>
    </row>
    <row r="21" spans="1:13" x14ac:dyDescent="0.2">
      <c r="A21" s="58" t="s">
        <v>36</v>
      </c>
      <c r="B21" s="226">
        <f>+'[1]Podklady QZ'!B617</f>
        <v>26465.14</v>
      </c>
      <c r="C21" s="243">
        <f>+'[1]Podklady QZ'!C617</f>
        <v>0.10483276780318757</v>
      </c>
      <c r="D21" s="244">
        <f>+'[1]Podklady QZ'!D617</f>
        <v>43150.909999999996</v>
      </c>
      <c r="E21" s="243">
        <f>+'[1]Podklady QZ'!E617</f>
        <v>0.15653407535474179</v>
      </c>
      <c r="F21" s="244">
        <f>+'[1]Podklady QZ'!F617</f>
        <v>83386.12</v>
      </c>
      <c r="G21" s="74">
        <f>+'[1]Podklady QZ'!G617</f>
        <v>0.32252332517039439</v>
      </c>
      <c r="H21" s="244">
        <f>+'[1]Podklady QZ'!H617</f>
        <v>153002.16999999998</v>
      </c>
      <c r="I21" s="74">
        <f>+'[1]Podklady QZ'!I617</f>
        <v>0.19449628226519167</v>
      </c>
      <c r="J21" s="130"/>
      <c r="K21" s="340"/>
      <c r="L21" s="130"/>
      <c r="M21" s="339"/>
    </row>
    <row r="22" spans="1:13" x14ac:dyDescent="0.2">
      <c r="A22" s="58" t="s">
        <v>3</v>
      </c>
      <c r="B22" s="226">
        <f>+'[1]Podklady QZ'!B618</f>
        <v>0</v>
      </c>
      <c r="C22" s="243">
        <f>+'[1]Podklady QZ'!C618</f>
        <v>0</v>
      </c>
      <c r="D22" s="244">
        <f>+'[1]Podklady QZ'!D618</f>
        <v>0</v>
      </c>
      <c r="E22" s="243">
        <f>+'[1]Podklady QZ'!E618</f>
        <v>0</v>
      </c>
      <c r="F22" s="244">
        <f>+'[1]Podklady QZ'!F618</f>
        <v>0</v>
      </c>
      <c r="G22" s="74">
        <f>+'[1]Podklady QZ'!G618</f>
        <v>0</v>
      </c>
      <c r="H22" s="244">
        <f>+'[1]Podklady QZ'!H618</f>
        <v>0</v>
      </c>
      <c r="I22" s="74">
        <f>+'[1]Podklady QZ'!I618</f>
        <v>0</v>
      </c>
      <c r="J22" s="130"/>
      <c r="K22" s="340"/>
      <c r="L22" s="130"/>
      <c r="M22" s="339"/>
    </row>
    <row r="23" spans="1:13" x14ac:dyDescent="0.2">
      <c r="A23" s="58" t="s">
        <v>35</v>
      </c>
      <c r="B23" s="226">
        <f>+'[1]Podklady QZ'!B619</f>
        <v>275.142</v>
      </c>
      <c r="C23" s="243">
        <f>+'[1]Podklady QZ'!C619</f>
        <v>8.3408362117103105E-2</v>
      </c>
      <c r="D23" s="244">
        <f>+'[1]Podklady QZ'!D619</f>
        <v>94.069000000000017</v>
      </c>
      <c r="E23" s="243">
        <f>+'[1]Podklady QZ'!E619</f>
        <v>4.8308367496704363E-2</v>
      </c>
      <c r="F23" s="244">
        <f>+'[1]Podklady QZ'!F619</f>
        <v>369.53800000000001</v>
      </c>
      <c r="G23" s="74">
        <f>+'[1]Podklady QZ'!G619</f>
        <v>9.5108135451971984E-2</v>
      </c>
      <c r="H23" s="244">
        <f>+'[1]Podklady QZ'!H619</f>
        <v>738.74900000000002</v>
      </c>
      <c r="I23" s="74">
        <f>+'[1]Podklady QZ'!I619</f>
        <v>8.0901644712129919E-2</v>
      </c>
      <c r="J23" s="130"/>
      <c r="K23" s="340"/>
      <c r="L23" s="130"/>
      <c r="M23" s="339"/>
    </row>
    <row r="24" spans="1:13" x14ac:dyDescent="0.2">
      <c r="A24" s="228" t="s">
        <v>34</v>
      </c>
      <c r="B24" s="229">
        <f>+'[1]Podklady QZ'!B620</f>
        <v>409845.62587850739</v>
      </c>
      <c r="C24" s="230">
        <f>+'[1]Podklady QZ'!C620</f>
        <v>0.30171598701520058</v>
      </c>
      <c r="D24" s="231">
        <f>+'[1]Podklady QZ'!D620</f>
        <v>410346.81456463091</v>
      </c>
      <c r="E24" s="230">
        <f>+'[1]Podklady QZ'!E620</f>
        <v>0.43367827853166185</v>
      </c>
      <c r="F24" s="231">
        <f>+'[1]Podklady QZ'!F620</f>
        <v>318547.0218400447</v>
      </c>
      <c r="G24" s="230">
        <f>+'[1]Podklady QZ'!G620</f>
        <v>0.39494560748227159</v>
      </c>
      <c r="H24" s="231">
        <f>+'[1]Podklady QZ'!H620</f>
        <v>1138739.4622831831</v>
      </c>
      <c r="I24" s="230">
        <f>+'[1]Podklady QZ'!I620</f>
        <v>0.36601971673923195</v>
      </c>
      <c r="J24" s="130"/>
      <c r="K24" s="340"/>
      <c r="L24" s="130"/>
      <c r="M24" s="176"/>
    </row>
    <row r="25" spans="1:13" ht="13.5" customHeight="1" x14ac:dyDescent="0.2">
      <c r="A25" s="342" t="s">
        <v>212</v>
      </c>
      <c r="B25" s="214">
        <f>+'[1]Podklady QZ'!B621</f>
        <v>576280.33200000017</v>
      </c>
      <c r="C25" s="201">
        <f>+'[1]Podklady QZ'!C621</f>
        <v>0.14319438760302652</v>
      </c>
      <c r="D25" s="64">
        <f>+'[1]Podklady QZ'!D621</f>
        <v>517531.74999999988</v>
      </c>
      <c r="E25" s="201">
        <f>+'[1]Podklady QZ'!E621</f>
        <v>0.18748564670325424</v>
      </c>
      <c r="F25" s="64">
        <f>+'[1]Podklady QZ'!F621</f>
        <v>452508.60000000009</v>
      </c>
      <c r="G25" s="201">
        <f>+'[1]Podklady QZ'!G621</f>
        <v>0.19149228045091388</v>
      </c>
      <c r="H25" s="64">
        <f>+'[1]Podklady QZ'!H621</f>
        <v>1546320.682</v>
      </c>
      <c r="I25" s="201">
        <f>+'[1]Podklady QZ'!I621</f>
        <v>0.16903546497265015</v>
      </c>
      <c r="J25" s="130"/>
      <c r="K25" s="130"/>
      <c r="L25" s="130"/>
      <c r="M25" s="130"/>
    </row>
    <row r="26" spans="1:13" ht="12.75" customHeight="1" x14ac:dyDescent="0.2">
      <c r="A26" s="58" t="s">
        <v>29</v>
      </c>
      <c r="B26" s="226">
        <f>+'[1]Podklady QZ'!B622</f>
        <v>465974.87200000003</v>
      </c>
      <c r="C26" s="74">
        <f>+'[1]Podklady QZ'!C622</f>
        <v>0.31404347685202233</v>
      </c>
      <c r="D26" s="34">
        <f>+'[1]Podklady QZ'!D622</f>
        <v>446149.35599999997</v>
      </c>
      <c r="E26" s="74">
        <f>+'[1]Podklady QZ'!E622</f>
        <v>0.34154915110746942</v>
      </c>
      <c r="F26" s="34">
        <f>+'[1]Podklady QZ'!F622</f>
        <v>407730.72500000003</v>
      </c>
      <c r="G26" s="74">
        <f>+'[1]Podklady QZ'!G622</f>
        <v>0.34847782017018208</v>
      </c>
      <c r="H26" s="34">
        <f>+'[1]Podklady QZ'!H622</f>
        <v>1319854.953</v>
      </c>
      <c r="I26" s="74">
        <f>+'[1]Podklady QZ'!I622</f>
        <v>0.33329024654204042</v>
      </c>
      <c r="J26" s="130"/>
      <c r="K26" s="130"/>
      <c r="L26" s="130"/>
      <c r="M26" s="130"/>
    </row>
    <row r="27" spans="1:13" ht="12.75" customHeight="1" x14ac:dyDescent="0.2">
      <c r="A27" s="58" t="s">
        <v>0</v>
      </c>
      <c r="B27" s="226">
        <f>+'[1]Podklady QZ'!B623</f>
        <v>5328.96</v>
      </c>
      <c r="C27" s="243">
        <f>+'[1]Podklady QZ'!C623</f>
        <v>5.6604354389298582E-2</v>
      </c>
      <c r="D27" s="244">
        <f>+'[1]Podklady QZ'!D623</f>
        <v>8151.85</v>
      </c>
      <c r="E27" s="243">
        <f>+'[1]Podklady QZ'!E623</f>
        <v>0.1089710605929279</v>
      </c>
      <c r="F27" s="244">
        <f>+'[1]Podklady QZ'!F623</f>
        <v>1684.98</v>
      </c>
      <c r="G27" s="74">
        <f>+'[1]Podklady QZ'!G623</f>
        <v>2.3631222334224485E-2</v>
      </c>
      <c r="H27" s="244">
        <f>+'[1]Podklady QZ'!H623</f>
        <v>15165.79</v>
      </c>
      <c r="I27" s="74">
        <f>+'[1]Podklady QZ'!I623</f>
        <v>6.312382911968864E-2</v>
      </c>
      <c r="J27" s="130"/>
      <c r="K27" s="130"/>
      <c r="L27" s="130"/>
      <c r="M27" s="130"/>
    </row>
    <row r="28" spans="1:13" ht="12.75" customHeight="1" x14ac:dyDescent="0.2">
      <c r="A28" s="58" t="s">
        <v>1</v>
      </c>
      <c r="B28" s="226">
        <f>+'[1]Podklady QZ'!B624</f>
        <v>1277.9000000000001</v>
      </c>
      <c r="C28" s="243">
        <f>+'[1]Podklady QZ'!C624</f>
        <v>4.2640650497655003E-2</v>
      </c>
      <c r="D28" s="244">
        <f>+'[1]Podklady QZ'!D624</f>
        <v>502</v>
      </c>
      <c r="E28" s="243">
        <f>+'[1]Podklady QZ'!E624</f>
        <v>4.2951048467605842E-2</v>
      </c>
      <c r="F28" s="244">
        <f>+'[1]Podklady QZ'!F624</f>
        <v>393.90000000000003</v>
      </c>
      <c r="G28" s="74">
        <f>+'[1]Podklady QZ'!G624</f>
        <v>4.6014194193216632E-2</v>
      </c>
      <c r="H28" s="244">
        <f>+'[1]Podklady QZ'!H624</f>
        <v>2173.8000000000002</v>
      </c>
      <c r="I28" s="74">
        <f>+'[1]Podklady QZ'!I624</f>
        <v>4.3287973492578173E-2</v>
      </c>
      <c r="J28" s="130"/>
      <c r="K28" s="130"/>
      <c r="L28" s="130"/>
      <c r="M28" s="130"/>
    </row>
    <row r="29" spans="1:13" ht="12.75" customHeight="1" x14ac:dyDescent="0.2">
      <c r="A29" s="58" t="s">
        <v>2</v>
      </c>
      <c r="B29" s="226">
        <f>+'[1]Podklady QZ'!B625</f>
        <v>6408.75</v>
      </c>
      <c r="C29" s="243">
        <f>+'[1]Podklady QZ'!C625</f>
        <v>0.3617586797669548</v>
      </c>
      <c r="D29" s="244">
        <f>+'[1]Podklady QZ'!D625</f>
        <v>9783.2199999999993</v>
      </c>
      <c r="E29" s="243">
        <f>+'[1]Podklady QZ'!E625</f>
        <v>0.58301807780228976</v>
      </c>
      <c r="F29" s="244">
        <f>+'[1]Podklady QZ'!F625</f>
        <v>2022.98</v>
      </c>
      <c r="G29" s="74">
        <f>+'[1]Podklady QZ'!G625</f>
        <v>0.26231709587855961</v>
      </c>
      <c r="H29" s="244">
        <f>+'[1]Podklady QZ'!H625</f>
        <v>18214.95</v>
      </c>
      <c r="I29" s="74">
        <f>+'[1]Podklady QZ'!I625</f>
        <v>0.43155405898141203</v>
      </c>
      <c r="J29" s="130"/>
      <c r="K29" s="130"/>
      <c r="L29" s="130"/>
    </row>
    <row r="30" spans="1:13" x14ac:dyDescent="0.2">
      <c r="A30" s="58" t="s">
        <v>6</v>
      </c>
      <c r="B30" s="226">
        <f>+'[1]Podklady QZ'!B626</f>
        <v>920.56799999999998</v>
      </c>
      <c r="C30" s="243">
        <f>+'[1]Podklady QZ'!C626</f>
        <v>6.1017999344726362E-2</v>
      </c>
      <c r="D30" s="244">
        <f>+'[1]Podklady QZ'!D626</f>
        <v>633.44000000000005</v>
      </c>
      <c r="E30" s="243">
        <f>+'[1]Podklady QZ'!E626</f>
        <v>5.7287367540371989E-2</v>
      </c>
      <c r="F30" s="244">
        <f>+'[1]Podklady QZ'!F626</f>
        <v>616.19000000000005</v>
      </c>
      <c r="G30" s="74">
        <f>+'[1]Podklady QZ'!G626</f>
        <v>7.1764606407488427E-2</v>
      </c>
      <c r="H30" s="244">
        <f>+'[1]Podklady QZ'!H626</f>
        <v>2170.1980000000003</v>
      </c>
      <c r="I30" s="74">
        <f>+'[1]Podklady QZ'!I626</f>
        <v>6.2487111409537437E-2</v>
      </c>
      <c r="J30" s="130"/>
      <c r="K30" s="130"/>
      <c r="L30" s="130"/>
    </row>
    <row r="31" spans="1:13" x14ac:dyDescent="0.2">
      <c r="A31" s="58" t="s">
        <v>28</v>
      </c>
      <c r="B31" s="226">
        <f>+'[1]Podklady QZ'!B627</f>
        <v>56488.100999999995</v>
      </c>
      <c r="C31" s="243">
        <f>+'[1]Podklady QZ'!C627</f>
        <v>3.7922293993820126E-2</v>
      </c>
      <c r="D31" s="244">
        <f>+'[1]Podklady QZ'!D627</f>
        <v>32076.567000000003</v>
      </c>
      <c r="E31" s="243">
        <f>+'[1]Podklady QZ'!E627</f>
        <v>3.7896857833251925E-2</v>
      </c>
      <c r="F31" s="244">
        <f>+'[1]Podklady QZ'!F627</f>
        <v>24324.220999999998</v>
      </c>
      <c r="G31" s="74">
        <f>+'[1]Podklady QZ'!G627</f>
        <v>3.5214706220298028E-2</v>
      </c>
      <c r="H31" s="244">
        <f>+'[1]Podklady QZ'!H627</f>
        <v>112888.889</v>
      </c>
      <c r="I31" s="74">
        <f>+'[1]Podklady QZ'!I627</f>
        <v>3.7297273574814528E-2</v>
      </c>
      <c r="J31" s="130"/>
      <c r="K31" s="130"/>
      <c r="L31" s="130"/>
    </row>
    <row r="32" spans="1:13" x14ac:dyDescent="0.2">
      <c r="A32" s="58" t="s">
        <v>5</v>
      </c>
      <c r="B32" s="226">
        <f>+'[1]Podklady QZ'!B628</f>
        <v>38365.572000000007</v>
      </c>
      <c r="C32" s="243">
        <f>+'[1]Podklady QZ'!C628</f>
        <v>4.7537446087528662E-2</v>
      </c>
      <c r="D32" s="244">
        <f>+'[1]Podklady QZ'!D628</f>
        <v>19781.532999999996</v>
      </c>
      <c r="E32" s="243">
        <f>+'[1]Podklady QZ'!E628</f>
        <v>4.4394227597082225E-2</v>
      </c>
      <c r="F32" s="244">
        <f>+'[1]Podklady QZ'!F628</f>
        <v>15466.008000000002</v>
      </c>
      <c r="G32" s="74">
        <f>+'[1]Podklady QZ'!G628</f>
        <v>4.2517856569568198E-2</v>
      </c>
      <c r="H32" s="244">
        <f>+'[1]Podklady QZ'!H628</f>
        <v>73613.113000000012</v>
      </c>
      <c r="I32" s="74">
        <f>+'[1]Podklady QZ'!I628</f>
        <v>4.5541362306097316E-2</v>
      </c>
      <c r="J32" s="130"/>
      <c r="K32" s="130"/>
      <c r="L32" s="130"/>
    </row>
    <row r="33" spans="1:12" ht="12.75" thickBot="1" x14ac:dyDescent="0.25">
      <c r="A33" s="59" t="s">
        <v>3</v>
      </c>
      <c r="B33" s="227">
        <f>+'[1]Podklady QZ'!B629</f>
        <v>1515.6090000000002</v>
      </c>
      <c r="C33" s="75">
        <f>+'[1]Podklady QZ'!C629</f>
        <v>1.7396730625519288E-2</v>
      </c>
      <c r="D33" s="44">
        <f>+'[1]Podklady QZ'!D629</f>
        <v>453.78399999999999</v>
      </c>
      <c r="E33" s="75">
        <f>+'[1]Podklady QZ'!E629</f>
        <v>9.4953585143161302E-3</v>
      </c>
      <c r="F33" s="44">
        <f>+'[1]Podklady QZ'!F629</f>
        <v>269.596</v>
      </c>
      <c r="G33" s="75">
        <f>+'[1]Podklady QZ'!G629</f>
        <v>6.3620682201293169E-3</v>
      </c>
      <c r="H33" s="44">
        <f>+'[1]Podklady QZ'!H629</f>
        <v>2238.989</v>
      </c>
      <c r="I33" s="75">
        <f>+'[1]Podklady QZ'!I629</f>
        <v>1.2629252417516744E-2</v>
      </c>
      <c r="J33" s="130"/>
      <c r="K33" s="130"/>
      <c r="L33" s="130"/>
    </row>
    <row r="34" spans="1:12" ht="15" customHeight="1" x14ac:dyDescent="0.2">
      <c r="A34" s="343" t="s">
        <v>271</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QZ'!L598</f>
        <v>0.1061252329095692</v>
      </c>
    </row>
    <row r="37" spans="1:12" x14ac:dyDescent="0.2">
      <c r="B37" s="130"/>
      <c r="C37" s="130"/>
      <c r="D37" s="130"/>
      <c r="E37" s="130"/>
      <c r="F37" s="130"/>
      <c r="G37" s="187" t="s">
        <v>190</v>
      </c>
      <c r="H37" s="232">
        <f>+'[1]Podklady QZ'!L599</f>
        <v>0.15314908787235787</v>
      </c>
    </row>
    <row r="38" spans="1:12" x14ac:dyDescent="0.2">
      <c r="B38" s="130"/>
      <c r="C38" s="130"/>
      <c r="D38" s="130"/>
      <c r="E38" s="130"/>
      <c r="F38" s="130"/>
      <c r="G38" s="187" t="s">
        <v>191</v>
      </c>
      <c r="H38" s="232">
        <f>+'[1]Podklady QZ'!L600</f>
        <v>0.25138494497599451</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{19D86FE7-C87D-42A5-8CDC-78355B2B5B41}</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{6B1B7B97-6A26-41CB-818B-B76CF4BDCDAA}</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19D86FE7-C87D-42A5-8CDC-78355B2B5B41}">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6B1B7B97-6A26-41CB-818B-B76CF4BDCDAA}">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246</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QZ'!B637</f>
        <v>14707.329</v>
      </c>
      <c r="C6" s="202">
        <f>+'[1]Podklady QZ'!C637</f>
        <v>0.24541878564104777</v>
      </c>
      <c r="D6" s="203">
        <f>+'[1]Podklady QZ'!D637</f>
        <v>14704.029</v>
      </c>
      <c r="E6" s="202">
        <f>+'[1]Podklady QZ'!E637</f>
        <v>0.2454286397983203</v>
      </c>
      <c r="F6" s="203">
        <f>+'[1]Podklady QZ'!F637</f>
        <v>14692.554</v>
      </c>
      <c r="G6" s="202">
        <f>+'[1]Podklady QZ'!G637</f>
        <v>0.24612548318019725</v>
      </c>
      <c r="H6" s="203">
        <f>+'[1]Podklady QZ'!H637</f>
        <v>14692.554</v>
      </c>
      <c r="I6" s="202">
        <f>+'[1]Podklady QZ'!I637</f>
        <v>0.24612548318019725</v>
      </c>
      <c r="J6" s="337"/>
      <c r="K6" s="338"/>
      <c r="L6" s="337"/>
      <c r="M6" s="338"/>
      <c r="N6" s="2"/>
    </row>
    <row r="7" spans="1:15" x14ac:dyDescent="0.2">
      <c r="A7" s="342" t="s">
        <v>106</v>
      </c>
      <c r="B7" s="225">
        <f>+'[1]Podklady QZ'!B638</f>
        <v>2123288.5290000001</v>
      </c>
      <c r="C7" s="202">
        <f>+'[1]Podklady QZ'!C638</f>
        <v>0.19224112395719495</v>
      </c>
      <c r="D7" s="203">
        <f>+'[1]Podklady QZ'!D638</f>
        <v>1805163.8580000002</v>
      </c>
      <c r="E7" s="202">
        <f>+'[1]Podklady QZ'!E638</f>
        <v>0.19921000175887024</v>
      </c>
      <c r="F7" s="203">
        <f>+'[1]Podklady QZ'!F638</f>
        <v>1540779.8910000001</v>
      </c>
      <c r="G7" s="202">
        <f>+'[1]Podklady QZ'!G638</f>
        <v>0.18614519365130164</v>
      </c>
      <c r="H7" s="203">
        <f>+'[1]Podklady QZ'!H638</f>
        <v>5469232.2779999999</v>
      </c>
      <c r="I7" s="202">
        <f>+'[1]Podklady QZ'!I638</f>
        <v>0.19268825932403141</v>
      </c>
      <c r="J7" s="337"/>
      <c r="K7" s="337"/>
      <c r="L7" s="337"/>
      <c r="M7" s="338"/>
      <c r="N7" s="2"/>
    </row>
    <row r="8" spans="1:15" x14ac:dyDescent="0.2">
      <c r="A8" s="342" t="s">
        <v>194</v>
      </c>
      <c r="B8" s="214">
        <f>+'[1]Podklady QZ'!B639</f>
        <v>853480.17900000012</v>
      </c>
      <c r="C8" s="201">
        <f>+'[1]Podklady QZ'!C639</f>
        <v>0.15744703475104577</v>
      </c>
      <c r="D8" s="64">
        <f>+'[1]Podklady QZ'!D639</f>
        <v>625921.76699999988</v>
      </c>
      <c r="E8" s="201">
        <f>+'[1]Podklady QZ'!E639</f>
        <v>0.16925118099503494</v>
      </c>
      <c r="F8" s="64">
        <f>+'[1]Podklady QZ'!F639</f>
        <v>510043.77499999991</v>
      </c>
      <c r="G8" s="201">
        <f>+'[1]Podklady QZ'!G639</f>
        <v>0.16394108982859759</v>
      </c>
      <c r="H8" s="64">
        <f>+'[1]Podklady QZ'!H639</f>
        <v>1989445.7209999999</v>
      </c>
      <c r="I8" s="201">
        <f>+'[1]Podklady QZ'!I639</f>
        <v>0.16266841266363305</v>
      </c>
      <c r="J8" s="130"/>
      <c r="K8" s="130"/>
      <c r="L8" s="130"/>
      <c r="M8" s="339"/>
      <c r="N8" s="176"/>
      <c r="O8" s="176"/>
    </row>
    <row r="9" spans="1:15" x14ac:dyDescent="0.2">
      <c r="A9" s="58" t="s">
        <v>44</v>
      </c>
      <c r="B9" s="226">
        <f>+'[1]Podklady QZ'!B640</f>
        <v>78727.45</v>
      </c>
      <c r="C9" s="74">
        <f>+'[1]Podklady QZ'!C640</f>
        <v>0.18788951494291256</v>
      </c>
      <c r="D9" s="34">
        <f>+'[1]Podklady QZ'!D640</f>
        <v>73034.440000000017</v>
      </c>
      <c r="E9" s="74">
        <f>+'[1]Podklady QZ'!E640</f>
        <v>0.22351653917858005</v>
      </c>
      <c r="F9" s="34">
        <f>+'[1]Podklady QZ'!F640</f>
        <v>67660.710000000006</v>
      </c>
      <c r="G9" s="74">
        <f>+'[1]Podklady QZ'!G640</f>
        <v>0.23843839054337473</v>
      </c>
      <c r="H9" s="34">
        <f>+'[1]Podklady QZ'!H640</f>
        <v>219422.60000000003</v>
      </c>
      <c r="I9" s="74">
        <f>+'[1]Podklady QZ'!I640</f>
        <v>0.21312949906614559</v>
      </c>
      <c r="J9" s="130"/>
      <c r="K9" s="340"/>
      <c r="L9" s="130"/>
      <c r="M9" s="339"/>
    </row>
    <row r="10" spans="1:15" x14ac:dyDescent="0.2">
      <c r="A10" s="58" t="s">
        <v>43</v>
      </c>
      <c r="B10" s="226">
        <f>+'[1]Podklady QZ'!B641</f>
        <v>1746.2</v>
      </c>
      <c r="C10" s="243">
        <f>+'[1]Podklady QZ'!C641</f>
        <v>4.3626197984090898E-2</v>
      </c>
      <c r="D10" s="244">
        <f>+'[1]Podklady QZ'!D641</f>
        <v>1691.05</v>
      </c>
      <c r="E10" s="243">
        <f>+'[1]Podklady QZ'!E641</f>
        <v>5.3978401808385791E-2</v>
      </c>
      <c r="F10" s="244">
        <f>+'[1]Podklady QZ'!F641</f>
        <v>1258.01</v>
      </c>
      <c r="G10" s="74">
        <f>+'[1]Podklady QZ'!G641</f>
        <v>4.3853628210501053E-2</v>
      </c>
      <c r="H10" s="244">
        <f>+'[1]Podklady QZ'!H641</f>
        <v>4695.26</v>
      </c>
      <c r="I10" s="74">
        <f>+'[1]Podklady QZ'!I641</f>
        <v>4.6933242384178647E-2</v>
      </c>
      <c r="J10" s="130"/>
      <c r="K10" s="340"/>
      <c r="L10" s="130"/>
      <c r="M10" s="339"/>
    </row>
    <row r="11" spans="1:15" x14ac:dyDescent="0.2">
      <c r="A11" s="58" t="s">
        <v>42</v>
      </c>
      <c r="B11" s="226">
        <f>+'[1]Podklady QZ'!B642</f>
        <v>0</v>
      </c>
      <c r="C11" s="243">
        <f>+'[1]Podklady QZ'!C642</f>
        <v>0</v>
      </c>
      <c r="D11" s="244">
        <f>+'[1]Podklady QZ'!D642</f>
        <v>0</v>
      </c>
      <c r="E11" s="243">
        <f>+'[1]Podklady QZ'!E642</f>
        <v>0</v>
      </c>
      <c r="F11" s="244">
        <f>+'[1]Podklady QZ'!F642</f>
        <v>0</v>
      </c>
      <c r="G11" s="74">
        <f>+'[1]Podklady QZ'!G642</f>
        <v>0</v>
      </c>
      <c r="H11" s="244">
        <f>+'[1]Podklady QZ'!H642</f>
        <v>0</v>
      </c>
      <c r="I11" s="74">
        <f>+'[1]Podklady QZ'!I642</f>
        <v>0</v>
      </c>
      <c r="J11" s="130"/>
      <c r="K11" s="340"/>
      <c r="L11" s="130"/>
      <c r="M11" s="339"/>
    </row>
    <row r="12" spans="1:15" x14ac:dyDescent="0.2">
      <c r="A12" s="58" t="s">
        <v>70</v>
      </c>
      <c r="B12" s="226">
        <f>+'[1]Podklady QZ'!B643</f>
        <v>0</v>
      </c>
      <c r="C12" s="243">
        <f>+'[1]Podklady QZ'!C643</f>
        <v>0</v>
      </c>
      <c r="D12" s="244">
        <f>+'[1]Podklady QZ'!D643</f>
        <v>0</v>
      </c>
      <c r="E12" s="243">
        <f>+'[1]Podklady QZ'!E643</f>
        <v>0</v>
      </c>
      <c r="F12" s="244">
        <f>+'[1]Podklady QZ'!F643</f>
        <v>0</v>
      </c>
      <c r="G12" s="74">
        <f>+'[1]Podklady QZ'!G643</f>
        <v>0</v>
      </c>
      <c r="H12" s="244">
        <f>+'[1]Podklady QZ'!H643</f>
        <v>0</v>
      </c>
      <c r="I12" s="74">
        <f>+'[1]Podklady QZ'!I643</f>
        <v>0</v>
      </c>
      <c r="J12" s="130"/>
      <c r="K12" s="340"/>
      <c r="L12" s="130"/>
      <c r="M12" s="339"/>
    </row>
    <row r="13" spans="1:15" x14ac:dyDescent="0.2">
      <c r="A13" s="58" t="s">
        <v>71</v>
      </c>
      <c r="B13" s="226">
        <f>+'[1]Podklady QZ'!B644</f>
        <v>318.66999999999996</v>
      </c>
      <c r="C13" s="243">
        <f>+'[1]Podklady QZ'!C644</f>
        <v>0.81570123121816374</v>
      </c>
      <c r="D13" s="244">
        <f>+'[1]Podklady QZ'!D644</f>
        <v>218.54999999999998</v>
      </c>
      <c r="E13" s="243">
        <f>+'[1]Podklady QZ'!E644</f>
        <v>0.31117407523421703</v>
      </c>
      <c r="F13" s="244">
        <f>+'[1]Podklady QZ'!F644</f>
        <v>192.17999999999998</v>
      </c>
      <c r="G13" s="74">
        <f>+'[1]Podklady QZ'!G644</f>
        <v>0.24157176257636323</v>
      </c>
      <c r="H13" s="244">
        <f>+'[1]Podklady QZ'!H644</f>
        <v>729.39999999999986</v>
      </c>
      <c r="I13" s="74">
        <f>+'[1]Podklady QZ'!I644</f>
        <v>0.3862222339890391</v>
      </c>
      <c r="J13" s="130"/>
      <c r="K13" s="340"/>
      <c r="L13" s="130"/>
      <c r="M13" s="339"/>
    </row>
    <row r="14" spans="1:15" x14ac:dyDescent="0.2">
      <c r="A14" s="58" t="s">
        <v>72</v>
      </c>
      <c r="B14" s="226">
        <f>+'[1]Podklady QZ'!B645</f>
        <v>11.25</v>
      </c>
      <c r="C14" s="243">
        <f>+'[1]Podklady QZ'!C645</f>
        <v>2.5555984643692783E-2</v>
      </c>
      <c r="D14" s="244">
        <f>+'[1]Podklady QZ'!D645</f>
        <v>12.51</v>
      </c>
      <c r="E14" s="243">
        <f>+'[1]Podklady QZ'!E645</f>
        <v>0.16471362738643847</v>
      </c>
      <c r="F14" s="244">
        <f>+'[1]Podklady QZ'!F645</f>
        <v>11.01</v>
      </c>
      <c r="G14" s="74">
        <f>+'[1]Podklady QZ'!G645</f>
        <v>0.16330465737169983</v>
      </c>
      <c r="H14" s="244">
        <f>+'[1]Podklady QZ'!H645</f>
        <v>34.769999999999996</v>
      </c>
      <c r="I14" s="74">
        <f>+'[1]Podklady QZ'!I645</f>
        <v>5.9580520237156855E-2</v>
      </c>
      <c r="J14" s="130"/>
      <c r="K14" s="340"/>
      <c r="L14" s="130"/>
      <c r="M14" s="339"/>
    </row>
    <row r="15" spans="1:15" x14ac:dyDescent="0.2">
      <c r="A15" s="58" t="s">
        <v>41</v>
      </c>
      <c r="B15" s="226">
        <f>+'[1]Podklady QZ'!B646</f>
        <v>706467.50000000012</v>
      </c>
      <c r="C15" s="243">
        <f>+'[1]Podklady QZ'!C646</f>
        <v>0.27635661462893396</v>
      </c>
      <c r="D15" s="244">
        <f>+'[1]Podklady QZ'!D646</f>
        <v>483550.06999999995</v>
      </c>
      <c r="E15" s="243">
        <f>+'[1]Podklady QZ'!E646</f>
        <v>0.30680336136442321</v>
      </c>
      <c r="F15" s="244">
        <f>+'[1]Podklady QZ'!F646</f>
        <v>365011.83999999997</v>
      </c>
      <c r="G15" s="74">
        <f>+'[1]Podklady QZ'!G646</f>
        <v>0.30744292300706377</v>
      </c>
      <c r="H15" s="244">
        <f>+'[1]Podklady QZ'!H646</f>
        <v>1555029.4100000001</v>
      </c>
      <c r="I15" s="74">
        <f>+'[1]Podklady QZ'!I646</f>
        <v>0.29231503932468894</v>
      </c>
      <c r="J15" s="130"/>
      <c r="K15" s="340"/>
      <c r="L15" s="130"/>
      <c r="M15" s="339"/>
    </row>
    <row r="16" spans="1:15" x14ac:dyDescent="0.2">
      <c r="A16" s="58" t="s">
        <v>84</v>
      </c>
      <c r="B16" s="226">
        <f>+'[1]Podklady QZ'!B647</f>
        <v>0</v>
      </c>
      <c r="C16" s="243">
        <f>+'[1]Podklady QZ'!C647</f>
        <v>0</v>
      </c>
      <c r="D16" s="244">
        <f>+'[1]Podklady QZ'!D647</f>
        <v>0</v>
      </c>
      <c r="E16" s="243">
        <f>+'[1]Podklady QZ'!E647</f>
        <v>0</v>
      </c>
      <c r="F16" s="244">
        <f>+'[1]Podklady QZ'!F647</f>
        <v>0</v>
      </c>
      <c r="G16" s="74">
        <f>+'[1]Podklady QZ'!G647</f>
        <v>0</v>
      </c>
      <c r="H16" s="244">
        <f>+'[1]Podklady QZ'!H647</f>
        <v>0</v>
      </c>
      <c r="I16" s="74">
        <f>+'[1]Podklady QZ'!I647</f>
        <v>0</v>
      </c>
      <c r="J16" s="130"/>
      <c r="K16" s="340"/>
      <c r="L16" s="130"/>
      <c r="M16" s="339"/>
    </row>
    <row r="17" spans="1:13" x14ac:dyDescent="0.2">
      <c r="A17" s="58" t="s">
        <v>40</v>
      </c>
      <c r="B17" s="226">
        <f>+'[1]Podklady QZ'!B648</f>
        <v>0</v>
      </c>
      <c r="C17" s="243">
        <f>+'[1]Podklady QZ'!C648</f>
        <v>0</v>
      </c>
      <c r="D17" s="244">
        <f>+'[1]Podklady QZ'!D648</f>
        <v>0</v>
      </c>
      <c r="E17" s="243">
        <f>+'[1]Podklady QZ'!E648</f>
        <v>0</v>
      </c>
      <c r="F17" s="244">
        <f>+'[1]Podklady QZ'!F648</f>
        <v>0</v>
      </c>
      <c r="G17" s="74">
        <f>+'[1]Podklady QZ'!G648</f>
        <v>0</v>
      </c>
      <c r="H17" s="244">
        <f>+'[1]Podklady QZ'!H648</f>
        <v>0</v>
      </c>
      <c r="I17" s="74">
        <f>+'[1]Podklady QZ'!I648</f>
        <v>0</v>
      </c>
      <c r="J17" s="130"/>
      <c r="K17" s="340"/>
      <c r="L17" s="130"/>
      <c r="M17" s="339"/>
    </row>
    <row r="18" spans="1:13" x14ac:dyDescent="0.2">
      <c r="A18" s="58" t="s">
        <v>39</v>
      </c>
      <c r="B18" s="226">
        <f>+'[1]Podklady QZ'!B649</f>
        <v>309</v>
      </c>
      <c r="C18" s="243">
        <f>+'[1]Podklady QZ'!C649</f>
        <v>1.0451747882328744E-2</v>
      </c>
      <c r="D18" s="244">
        <f>+'[1]Podklady QZ'!D649</f>
        <v>101</v>
      </c>
      <c r="E18" s="243">
        <f>+'[1]Podklady QZ'!E649</f>
        <v>2.8296370242483649E-3</v>
      </c>
      <c r="F18" s="244">
        <f>+'[1]Podklady QZ'!F649</f>
        <v>94</v>
      </c>
      <c r="G18" s="74">
        <f>+'[1]Podklady QZ'!G649</f>
        <v>2.1709342345266262E-3</v>
      </c>
      <c r="H18" s="244">
        <f>+'[1]Podklady QZ'!H649</f>
        <v>504</v>
      </c>
      <c r="I18" s="74">
        <f>+'[1]Podklady QZ'!I649</f>
        <v>4.6427056627412599E-3</v>
      </c>
      <c r="J18" s="130"/>
      <c r="K18" s="340"/>
      <c r="L18" s="130"/>
      <c r="M18" s="339"/>
    </row>
    <row r="19" spans="1:13" x14ac:dyDescent="0.2">
      <c r="A19" s="58" t="s">
        <v>38</v>
      </c>
      <c r="B19" s="226">
        <f>+'[1]Podklady QZ'!B650</f>
        <v>0</v>
      </c>
      <c r="C19" s="243">
        <f>+'[1]Podklady QZ'!C650</f>
        <v>0</v>
      </c>
      <c r="D19" s="244">
        <f>+'[1]Podklady QZ'!D650</f>
        <v>0</v>
      </c>
      <c r="E19" s="243">
        <f>+'[1]Podklady QZ'!E650</f>
        <v>0</v>
      </c>
      <c r="F19" s="244">
        <f>+'[1]Podklady QZ'!F650</f>
        <v>0</v>
      </c>
      <c r="G19" s="74">
        <f>+'[1]Podklady QZ'!G650</f>
        <v>0</v>
      </c>
      <c r="H19" s="244">
        <f>+'[1]Podklady QZ'!H650</f>
        <v>0</v>
      </c>
      <c r="I19" s="74">
        <f>+'[1]Podklady QZ'!I650</f>
        <v>0</v>
      </c>
      <c r="J19" s="130"/>
      <c r="K19" s="340"/>
      <c r="L19" s="130"/>
      <c r="M19" s="339"/>
    </row>
    <row r="20" spans="1:13" x14ac:dyDescent="0.2">
      <c r="A20" s="58" t="s">
        <v>37</v>
      </c>
      <c r="B20" s="226">
        <f>+'[1]Podklady QZ'!B651</f>
        <v>1923.15</v>
      </c>
      <c r="C20" s="243">
        <f>+'[1]Podklady QZ'!C651</f>
        <v>9.8442195637656535E-3</v>
      </c>
      <c r="D20" s="244">
        <f>+'[1]Podklady QZ'!D651</f>
        <v>2826.44</v>
      </c>
      <c r="E20" s="243">
        <f>+'[1]Podklady QZ'!E651</f>
        <v>1.2059569465337807E-2</v>
      </c>
      <c r="F20" s="244">
        <f>+'[1]Podklady QZ'!F651</f>
        <v>1828.06</v>
      </c>
      <c r="G20" s="74">
        <f>+'[1]Podklady QZ'!G651</f>
        <v>7.8442455784184344E-3</v>
      </c>
      <c r="H20" s="244">
        <f>+'[1]Podklady QZ'!H651</f>
        <v>6577.65</v>
      </c>
      <c r="I20" s="74">
        <f>+'[1]Podklady QZ'!I651</f>
        <v>9.9243903521693856E-3</v>
      </c>
      <c r="J20" s="130"/>
      <c r="K20" s="340"/>
      <c r="L20" s="130"/>
      <c r="M20" s="339"/>
    </row>
    <row r="21" spans="1:13" x14ac:dyDescent="0.2">
      <c r="A21" s="58" t="s">
        <v>36</v>
      </c>
      <c r="B21" s="226">
        <f>+'[1]Podklady QZ'!B652</f>
        <v>7569</v>
      </c>
      <c r="C21" s="243">
        <f>+'[1]Podklady QZ'!C652</f>
        <v>2.9982052598336025E-2</v>
      </c>
      <c r="D21" s="244">
        <f>+'[1]Podklady QZ'!D652</f>
        <v>25684</v>
      </c>
      <c r="E21" s="243">
        <f>+'[1]Podklady QZ'!E652</f>
        <v>9.3171179736677365E-2</v>
      </c>
      <c r="F21" s="244">
        <f>+'[1]Podklady QZ'!F652</f>
        <v>13265</v>
      </c>
      <c r="G21" s="74">
        <f>+'[1]Podklady QZ'!G652</f>
        <v>5.1306763144577085E-2</v>
      </c>
      <c r="H21" s="244">
        <f>+'[1]Podklady QZ'!H652</f>
        <v>46518</v>
      </c>
      <c r="I21" s="74">
        <f>+'[1]Podklady QZ'!I652</f>
        <v>5.913365842074126E-2</v>
      </c>
      <c r="J21" s="130"/>
      <c r="K21" s="340"/>
      <c r="L21" s="130"/>
      <c r="M21" s="339"/>
    </row>
    <row r="22" spans="1:13" x14ac:dyDescent="0.2">
      <c r="A22" s="58" t="s">
        <v>3</v>
      </c>
      <c r="B22" s="226">
        <f>+'[1]Podklady QZ'!B653</f>
        <v>0</v>
      </c>
      <c r="C22" s="243">
        <f>+'[1]Podklady QZ'!C653</f>
        <v>0</v>
      </c>
      <c r="D22" s="244">
        <f>+'[1]Podklady QZ'!D653</f>
        <v>0</v>
      </c>
      <c r="E22" s="243">
        <f>+'[1]Podklady QZ'!E653</f>
        <v>0</v>
      </c>
      <c r="F22" s="244">
        <f>+'[1]Podklady QZ'!F653</f>
        <v>0</v>
      </c>
      <c r="G22" s="74">
        <f>+'[1]Podklady QZ'!G653</f>
        <v>0</v>
      </c>
      <c r="H22" s="244">
        <f>+'[1]Podklady QZ'!H653</f>
        <v>0</v>
      </c>
      <c r="I22" s="74">
        <f>+'[1]Podklady QZ'!I653</f>
        <v>0</v>
      </c>
      <c r="J22" s="130"/>
      <c r="K22" s="340"/>
      <c r="L22" s="130"/>
      <c r="M22" s="339"/>
    </row>
    <row r="23" spans="1:13" x14ac:dyDescent="0.2">
      <c r="A23" s="58" t="s">
        <v>35</v>
      </c>
      <c r="B23" s="226">
        <f>+'[1]Podklady QZ'!B654</f>
        <v>235.18899999999999</v>
      </c>
      <c r="C23" s="243">
        <f>+'[1]Podklady QZ'!C654</f>
        <v>7.1296745963754571E-2</v>
      </c>
      <c r="D23" s="244">
        <f>+'[1]Podklady QZ'!D654</f>
        <v>70.141000000000005</v>
      </c>
      <c r="E23" s="243">
        <f>+'[1]Podklady QZ'!E654</f>
        <v>3.6020338311094413E-2</v>
      </c>
      <c r="F23" s="244">
        <f>+'[1]Podklady QZ'!F654</f>
        <v>272.99700000000001</v>
      </c>
      <c r="G23" s="74">
        <f>+'[1]Podklady QZ'!G654</f>
        <v>7.0261341604874183E-2</v>
      </c>
      <c r="H23" s="244">
        <f>+'[1]Podklady QZ'!H654</f>
        <v>578.327</v>
      </c>
      <c r="I23" s="74">
        <f>+'[1]Podklady QZ'!I654</f>
        <v>6.3333561847707359E-2</v>
      </c>
      <c r="J23" s="130"/>
      <c r="K23" s="340"/>
      <c r="L23" s="130"/>
      <c r="M23" s="339"/>
    </row>
    <row r="24" spans="1:13" x14ac:dyDescent="0.2">
      <c r="A24" s="228" t="s">
        <v>34</v>
      </c>
      <c r="B24" s="229">
        <f>+'[1]Podklady QZ'!B655</f>
        <v>56172.76999999999</v>
      </c>
      <c r="C24" s="230">
        <f>+'[1]Podklady QZ'!C655</f>
        <v>4.1352698854841254E-2</v>
      </c>
      <c r="D24" s="231">
        <f>+'[1]Podklady QZ'!D655</f>
        <v>38733.565999999999</v>
      </c>
      <c r="E24" s="230">
        <f>+'[1]Podklady QZ'!E655</f>
        <v>4.0935875771558564E-2</v>
      </c>
      <c r="F24" s="231">
        <f>+'[1]Podklady QZ'!F655</f>
        <v>60449.967999999986</v>
      </c>
      <c r="G24" s="230">
        <f>+'[1]Podklady QZ'!G655</f>
        <v>7.494795963288646E-2</v>
      </c>
      <c r="H24" s="231">
        <f>+'[1]Podklady QZ'!H655</f>
        <v>155356.30399999997</v>
      </c>
      <c r="I24" s="230">
        <f>+'[1]Podklady QZ'!I655</f>
        <v>4.9935452548313573E-2</v>
      </c>
      <c r="J24" s="130"/>
      <c r="K24" s="340"/>
      <c r="L24" s="130"/>
      <c r="M24" s="176"/>
    </row>
    <row r="25" spans="1:13" ht="13.5" customHeight="1" x14ac:dyDescent="0.2">
      <c r="A25" s="342" t="s">
        <v>212</v>
      </c>
      <c r="B25" s="214">
        <f>+'[1]Podklady QZ'!B656</f>
        <v>357369.39900000003</v>
      </c>
      <c r="C25" s="201">
        <f>+'[1]Podklady QZ'!C656</f>
        <v>8.879930373515961E-2</v>
      </c>
      <c r="D25" s="64">
        <f>+'[1]Podklady QZ'!D656</f>
        <v>304553.49699999992</v>
      </c>
      <c r="E25" s="201">
        <f>+'[1]Podklady QZ'!E656</f>
        <v>0.11033025382651905</v>
      </c>
      <c r="F25" s="64">
        <f>+'[1]Podklady QZ'!F656</f>
        <v>251075.60500000001</v>
      </c>
      <c r="G25" s="201">
        <f>+'[1]Podklady QZ'!G656</f>
        <v>0.10625000313152692</v>
      </c>
      <c r="H25" s="64">
        <f>+'[1]Podklady QZ'!H656</f>
        <v>912998.50099999993</v>
      </c>
      <c r="I25" s="201">
        <f>+'[1]Podklady QZ'!I656</f>
        <v>9.9804088461301177E-2</v>
      </c>
      <c r="J25" s="130"/>
      <c r="K25" s="130"/>
      <c r="L25" s="130"/>
      <c r="M25" s="130"/>
    </row>
    <row r="26" spans="1:13" ht="12.75" customHeight="1" x14ac:dyDescent="0.2">
      <c r="A26" s="58" t="s">
        <v>29</v>
      </c>
      <c r="B26" s="226">
        <f>+'[1]Podklady QZ'!B657</f>
        <v>245034.94699999999</v>
      </c>
      <c r="C26" s="74">
        <f>+'[1]Podklady QZ'!C657</f>
        <v>0.16514115101496504</v>
      </c>
      <c r="D26" s="34">
        <f>+'[1]Podklady QZ'!D657</f>
        <v>241294.149</v>
      </c>
      <c r="E26" s="74">
        <f>+'[1]Podklady QZ'!E657</f>
        <v>0.18472247163380248</v>
      </c>
      <c r="F26" s="34">
        <f>+'[1]Podklady QZ'!F657</f>
        <v>190132.87899999999</v>
      </c>
      <c r="G26" s="74">
        <f>+'[1]Podklady QZ'!G657</f>
        <v>0.16250208079511541</v>
      </c>
      <c r="H26" s="34">
        <f>+'[1]Podklady QZ'!H657</f>
        <v>676461.97499999998</v>
      </c>
      <c r="I26" s="74">
        <f>+'[1]Podklady QZ'!I657</f>
        <v>0.1708204207679066</v>
      </c>
      <c r="J26" s="130"/>
      <c r="K26" s="130"/>
      <c r="L26" s="130"/>
      <c r="M26" s="130"/>
    </row>
    <row r="27" spans="1:13" ht="12.75" customHeight="1" x14ac:dyDescent="0.2">
      <c r="A27" s="58" t="s">
        <v>0</v>
      </c>
      <c r="B27" s="226">
        <f>+'[1]Podklady QZ'!B658</f>
        <v>20846.580000000002</v>
      </c>
      <c r="C27" s="243">
        <f>+'[1]Podklady QZ'!C658</f>
        <v>0.22143292539723777</v>
      </c>
      <c r="D27" s="244">
        <f>+'[1]Podklady QZ'!D658</f>
        <v>17326.25</v>
      </c>
      <c r="E27" s="243">
        <f>+'[1]Podklady QZ'!E658</f>
        <v>0.23161120955344086</v>
      </c>
      <c r="F27" s="244">
        <f>+'[1]Podklady QZ'!F658</f>
        <v>24704.340000000004</v>
      </c>
      <c r="G27" s="74">
        <f>+'[1]Podklady QZ'!G658</f>
        <v>0.34646924661436657</v>
      </c>
      <c r="H27" s="244">
        <f>+'[1]Podklady QZ'!H658</f>
        <v>62877.170000000006</v>
      </c>
      <c r="I27" s="74">
        <f>+'[1]Podklady QZ'!I658</f>
        <v>0.26171058247606044</v>
      </c>
      <c r="J27" s="130"/>
      <c r="K27" s="130"/>
      <c r="L27" s="130"/>
      <c r="M27" s="130"/>
    </row>
    <row r="28" spans="1:13" ht="12.75" customHeight="1" x14ac:dyDescent="0.2">
      <c r="A28" s="58" t="s">
        <v>1</v>
      </c>
      <c r="B28" s="226">
        <f>+'[1]Podklady QZ'!B659</f>
        <v>3652.39</v>
      </c>
      <c r="C28" s="243">
        <f>+'[1]Podklady QZ'!C659</f>
        <v>0.12187204434707734</v>
      </c>
      <c r="D28" s="244">
        <f>+'[1]Podklady QZ'!D659</f>
        <v>2460.8200000000002</v>
      </c>
      <c r="E28" s="243">
        <f>+'[1]Podklady QZ'!E659</f>
        <v>0.21054740854592394</v>
      </c>
      <c r="F28" s="244">
        <f>+'[1]Podklady QZ'!F659</f>
        <v>2068.9</v>
      </c>
      <c r="G28" s="74">
        <f>+'[1]Podklady QZ'!G659</f>
        <v>0.24168257518747369</v>
      </c>
      <c r="H28" s="244">
        <f>+'[1]Podklady QZ'!H659</f>
        <v>8182.1100000000006</v>
      </c>
      <c r="I28" s="74">
        <f>+'[1]Podklady QZ'!I659</f>
        <v>0.16293447455762206</v>
      </c>
      <c r="J28" s="130"/>
      <c r="K28" s="130"/>
      <c r="L28" s="130"/>
      <c r="M28" s="130"/>
    </row>
    <row r="29" spans="1:13" ht="12.75" customHeight="1" x14ac:dyDescent="0.2">
      <c r="A29" s="58" t="s">
        <v>2</v>
      </c>
      <c r="B29" s="226">
        <f>+'[1]Podklady QZ'!B660</f>
        <v>22.804000000000002</v>
      </c>
      <c r="C29" s="243">
        <f>+'[1]Podklady QZ'!C660</f>
        <v>1.2872315090158982E-3</v>
      </c>
      <c r="D29" s="244">
        <f>+'[1]Podklady QZ'!D660</f>
        <v>2.9489999999999998</v>
      </c>
      <c r="E29" s="243">
        <f>+'[1]Podklady QZ'!E660</f>
        <v>1.757417610397142E-4</v>
      </c>
      <c r="F29" s="244">
        <f>+'[1]Podklady QZ'!F660</f>
        <v>3.9750000000000001</v>
      </c>
      <c r="G29" s="74">
        <f>+'[1]Podklady QZ'!G660</f>
        <v>5.1543290399177176E-4</v>
      </c>
      <c r="H29" s="244">
        <f>+'[1]Podklady QZ'!H660</f>
        <v>29.728000000000002</v>
      </c>
      <c r="I29" s="74">
        <f>+'[1]Podklady QZ'!I660</f>
        <v>7.0432469292528474E-4</v>
      </c>
      <c r="J29" s="130"/>
      <c r="K29" s="130"/>
      <c r="L29" s="130"/>
    </row>
    <row r="30" spans="1:13" x14ac:dyDescent="0.2">
      <c r="A30" s="58" t="s">
        <v>6</v>
      </c>
      <c r="B30" s="226">
        <f>+'[1]Podklady QZ'!B661</f>
        <v>1997.4</v>
      </c>
      <c r="C30" s="243">
        <f>+'[1]Podklady QZ'!C661</f>
        <v>0.13239364380595073</v>
      </c>
      <c r="D30" s="244">
        <f>+'[1]Podklady QZ'!D661</f>
        <v>1769.6</v>
      </c>
      <c r="E30" s="243">
        <f>+'[1]Podklady QZ'!E661</f>
        <v>0.16003998105494169</v>
      </c>
      <c r="F30" s="244">
        <f>+'[1]Podklady QZ'!F661</f>
        <v>1273.2</v>
      </c>
      <c r="G30" s="74">
        <f>+'[1]Podklady QZ'!G661</f>
        <v>0.14828331663612565</v>
      </c>
      <c r="H30" s="244">
        <f>+'[1]Podklady QZ'!H661</f>
        <v>5040.2</v>
      </c>
      <c r="I30" s="74">
        <f>+'[1]Podklady QZ'!I661</f>
        <v>0.14512387299516014</v>
      </c>
      <c r="J30" s="130"/>
      <c r="K30" s="130"/>
      <c r="L30" s="130"/>
    </row>
    <row r="31" spans="1:13" x14ac:dyDescent="0.2">
      <c r="A31" s="58" t="s">
        <v>28</v>
      </c>
      <c r="B31" s="226">
        <f>+'[1]Podklady QZ'!B662</f>
        <v>59229.184000000008</v>
      </c>
      <c r="C31" s="243">
        <f>+'[1]Podklady QZ'!C662</f>
        <v>3.9762471899384047E-2</v>
      </c>
      <c r="D31" s="244">
        <f>+'[1]Podklady QZ'!D662</f>
        <v>29351.806</v>
      </c>
      <c r="E31" s="243">
        <f>+'[1]Podklady QZ'!E662</f>
        <v>3.4677689140835757E-2</v>
      </c>
      <c r="F31" s="244">
        <f>+'[1]Podklady QZ'!F662</f>
        <v>22916.985999999997</v>
      </c>
      <c r="G31" s="74">
        <f>+'[1]Podklady QZ'!G662</f>
        <v>3.3177421363039035E-2</v>
      </c>
      <c r="H31" s="244">
        <f>+'[1]Podklady QZ'!H662</f>
        <v>111497.976</v>
      </c>
      <c r="I31" s="74">
        <f>+'[1]Podklady QZ'!I662</f>
        <v>3.6837730894048425E-2</v>
      </c>
      <c r="J31" s="130"/>
      <c r="K31" s="130"/>
      <c r="L31" s="130"/>
    </row>
    <row r="32" spans="1:13" x14ac:dyDescent="0.2">
      <c r="A32" s="58" t="s">
        <v>5</v>
      </c>
      <c r="B32" s="226">
        <f>+'[1]Podklady QZ'!B663</f>
        <v>23985.214000000004</v>
      </c>
      <c r="C32" s="243">
        <f>+'[1]Podklady QZ'!C663</f>
        <v>2.9719244572264887E-2</v>
      </c>
      <c r="D32" s="244">
        <f>+'[1]Podklady QZ'!D663</f>
        <v>11439.991</v>
      </c>
      <c r="E32" s="243">
        <f>+'[1]Podklady QZ'!E663</f>
        <v>2.5673923459954919E-2</v>
      </c>
      <c r="F32" s="244">
        <f>+'[1]Podklady QZ'!F663</f>
        <v>9234.2249999999985</v>
      </c>
      <c r="G32" s="74">
        <f>+'[1]Podklady QZ'!G663</f>
        <v>2.5385959588351485E-2</v>
      </c>
      <c r="H32" s="244">
        <f>+'[1]Podklady QZ'!H663</f>
        <v>44659.43</v>
      </c>
      <c r="I32" s="74">
        <f>+'[1]Podklady QZ'!I663</f>
        <v>2.7628926411708624E-2</v>
      </c>
      <c r="J32" s="130"/>
      <c r="K32" s="130"/>
      <c r="L32" s="130"/>
    </row>
    <row r="33" spans="1:12" ht="12.75" thickBot="1" x14ac:dyDescent="0.25">
      <c r="A33" s="59" t="s">
        <v>3</v>
      </c>
      <c r="B33" s="227">
        <f>+'[1]Podklady QZ'!B664</f>
        <v>2600.88</v>
      </c>
      <c r="C33" s="75">
        <f>+'[1]Podklady QZ'!C664</f>
        <v>2.9853879694103566E-2</v>
      </c>
      <c r="D33" s="44">
        <f>+'[1]Podklady QZ'!D664</f>
        <v>907.93200000000002</v>
      </c>
      <c r="E33" s="75">
        <f>+'[1]Podklady QZ'!E664</f>
        <v>1.8998333671130036E-2</v>
      </c>
      <c r="F33" s="44">
        <f>+'[1]Podklady QZ'!F664</f>
        <v>741.1</v>
      </c>
      <c r="G33" s="75">
        <f>+'[1]Podklady QZ'!G664</f>
        <v>1.7488867631336658E-2</v>
      </c>
      <c r="H33" s="44">
        <f>+'[1]Podklady QZ'!H664</f>
        <v>4249.9120000000003</v>
      </c>
      <c r="I33" s="75">
        <f>+'[1]Podklady QZ'!I664</f>
        <v>2.3972074628429804E-2</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QZ'!L633</f>
        <v>0.24612548318019725</v>
      </c>
    </row>
    <row r="37" spans="1:12" x14ac:dyDescent="0.2">
      <c r="B37" s="130"/>
      <c r="C37" s="130"/>
      <c r="D37" s="130"/>
      <c r="E37" s="130"/>
      <c r="F37" s="130"/>
      <c r="G37" s="187" t="s">
        <v>190</v>
      </c>
      <c r="H37" s="232">
        <f>+'[1]Podklady QZ'!L634</f>
        <v>0.19268825932403141</v>
      </c>
    </row>
    <row r="38" spans="1:12" x14ac:dyDescent="0.2">
      <c r="B38" s="130"/>
      <c r="C38" s="130"/>
      <c r="D38" s="130"/>
      <c r="E38" s="130"/>
      <c r="F38" s="130"/>
      <c r="G38" s="187" t="s">
        <v>191</v>
      </c>
      <c r="H38" s="232">
        <f>+'[1]Podklady QZ'!L635</f>
        <v>0.16266841266363305</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{D614D376-65AE-4FB3-9FC3-64065A01CC2A}</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{D110F2C6-5147-4394-BD26-BB084F0286C8}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D614D376-65AE-4FB3-9FC3-64065A01CC2A}">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D110F2C6-5147-4394-BD26-BB084F0286C8}">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219</v>
      </c>
      <c r="I1" s="113" t="str">
        <f>Obsah!$A$1</f>
        <v>II. čtvrtletí 2018</v>
      </c>
    </row>
    <row r="2" spans="1:15" ht="18.75" x14ac:dyDescent="0.3">
      <c r="A2" s="167"/>
      <c r="B2" s="181" t="str">
        <f>+B4</f>
        <v>Duben</v>
      </c>
      <c r="C2" s="181" t="str">
        <f>+D4</f>
        <v>Květen</v>
      </c>
      <c r="D2" s="181" t="str">
        <f>+F4</f>
        <v>Červen</v>
      </c>
      <c r="I2" s="335"/>
    </row>
    <row r="3" spans="1:15" ht="7.5" customHeight="1" x14ac:dyDescent="0.2"/>
    <row r="4" spans="1:15" x14ac:dyDescent="0.2">
      <c r="A4" s="26"/>
      <c r="B4" s="417" t="str">
        <f>'[1]Podklady QZ'!B250:C250</f>
        <v>Duben</v>
      </c>
      <c r="C4" s="419"/>
      <c r="D4" s="417" t="str">
        <f>'[1]Podklady QZ'!D250:E250</f>
        <v>Květen</v>
      </c>
      <c r="E4" s="419"/>
      <c r="F4" s="417" t="str">
        <f>'[1]Podklady QZ'!F250:G250</f>
        <v>Červen</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QZ'!B707</f>
        <v>1785.8559999999998</v>
      </c>
      <c r="C6" s="202">
        <f>+'[1]Podklady QZ'!C707</f>
        <v>2.980028602404821E-2</v>
      </c>
      <c r="D6" s="203">
        <f>+'[1]Podklady QZ'!D707</f>
        <v>1785.8559999999998</v>
      </c>
      <c r="E6" s="202">
        <f>+'[1]Podklady QZ'!E707</f>
        <v>2.9808170873144295E-2</v>
      </c>
      <c r="F6" s="203">
        <f>+'[1]Podklady QZ'!F707</f>
        <v>1781.1059999999998</v>
      </c>
      <c r="G6" s="202">
        <f>+'[1]Podklady QZ'!G707</f>
        <v>2.9836580818089785E-2</v>
      </c>
      <c r="H6" s="203">
        <f>+'[1]Podklady QZ'!H707</f>
        <v>1781.1059999999998</v>
      </c>
      <c r="I6" s="202">
        <f>+'[1]Podklady QZ'!I707</f>
        <v>2.9836580818089785E-2</v>
      </c>
      <c r="J6" s="337"/>
      <c r="K6" s="338"/>
      <c r="L6" s="337"/>
      <c r="M6" s="338"/>
      <c r="N6" s="2"/>
    </row>
    <row r="7" spans="1:15" x14ac:dyDescent="0.2">
      <c r="A7" s="342" t="s">
        <v>106</v>
      </c>
      <c r="B7" s="225">
        <f>+'[1]Podklady QZ'!B708</f>
        <v>572327.58399999992</v>
      </c>
      <c r="C7" s="202">
        <f>+'[1]Podklady QZ'!C708</f>
        <v>5.1818156843565694E-2</v>
      </c>
      <c r="D7" s="203">
        <f>+'[1]Podklady QZ'!D708</f>
        <v>490449.60399999993</v>
      </c>
      <c r="E7" s="202">
        <f>+'[1]Podklady QZ'!E708</f>
        <v>5.4123876922577516E-2</v>
      </c>
      <c r="F7" s="203">
        <f>+'[1]Podklady QZ'!F708</f>
        <v>426032.8029999999</v>
      </c>
      <c r="G7" s="202">
        <f>+'[1]Podklady QZ'!G708</f>
        <v>5.1470011439967461E-2</v>
      </c>
      <c r="H7" s="203">
        <f>+'[1]Podklady QZ'!H708</f>
        <v>1488809.9909999997</v>
      </c>
      <c r="I7" s="202">
        <f>+'[1]Podklady QZ'!I708</f>
        <v>5.2452737614377257E-2</v>
      </c>
      <c r="J7" s="337"/>
      <c r="K7" s="337"/>
      <c r="L7" s="337"/>
      <c r="M7" s="338"/>
      <c r="N7" s="2"/>
    </row>
    <row r="8" spans="1:15" x14ac:dyDescent="0.2">
      <c r="A8" s="342" t="s">
        <v>194</v>
      </c>
      <c r="B8" s="214">
        <f>+'[1]Podklady QZ'!B709</f>
        <v>262784.451</v>
      </c>
      <c r="C8" s="201">
        <f>+'[1]Podklady QZ'!C709</f>
        <v>4.8477555316057873E-2</v>
      </c>
      <c r="D8" s="64">
        <f>+'[1]Podklady QZ'!D709</f>
        <v>179290.18300000002</v>
      </c>
      <c r="E8" s="201">
        <f>+'[1]Podklady QZ'!E709</f>
        <v>4.8480619804944322E-2</v>
      </c>
      <c r="F8" s="64">
        <f>+'[1]Podklady QZ'!F709</f>
        <v>164095.147</v>
      </c>
      <c r="G8" s="201">
        <f>+'[1]Podklady QZ'!G709</f>
        <v>5.2744369313720049E-2</v>
      </c>
      <c r="H8" s="64">
        <f>+'[1]Podklady QZ'!H709</f>
        <v>606169.78099999996</v>
      </c>
      <c r="I8" s="201">
        <f>+'[1]Podklady QZ'!I709</f>
        <v>4.9563893620765978E-2</v>
      </c>
      <c r="J8" s="130"/>
      <c r="K8" s="130"/>
      <c r="L8" s="130"/>
      <c r="M8" s="339"/>
      <c r="N8" s="176"/>
      <c r="O8" s="176"/>
    </row>
    <row r="9" spans="1:15" x14ac:dyDescent="0.2">
      <c r="A9" s="58" t="s">
        <v>44</v>
      </c>
      <c r="B9" s="226">
        <f>+'[1]Podklady QZ'!B710</f>
        <v>14405.75</v>
      </c>
      <c r="C9" s="74">
        <f>+'[1]Podklady QZ'!C710</f>
        <v>3.4380503622165617E-2</v>
      </c>
      <c r="D9" s="34">
        <f>+'[1]Podklady QZ'!D710</f>
        <v>1707.2</v>
      </c>
      <c r="E9" s="74">
        <f>+'[1]Podklady QZ'!E710</f>
        <v>5.2247602047153612E-3</v>
      </c>
      <c r="F9" s="34">
        <f>+'[1]Podklady QZ'!F710</f>
        <v>1988.25</v>
      </c>
      <c r="G9" s="74">
        <f>+'[1]Podklady QZ'!G710</f>
        <v>7.0066531964838195E-3</v>
      </c>
      <c r="H9" s="34">
        <f>+'[1]Podklady QZ'!H710</f>
        <v>18101.2</v>
      </c>
      <c r="I9" s="74">
        <f>+'[1]Podklady QZ'!I710</f>
        <v>1.7582052571139505E-2</v>
      </c>
      <c r="J9" s="130"/>
      <c r="K9" s="340"/>
      <c r="L9" s="130"/>
      <c r="M9" s="339"/>
    </row>
    <row r="10" spans="1:15" x14ac:dyDescent="0.2">
      <c r="A10" s="58" t="s">
        <v>43</v>
      </c>
      <c r="B10" s="226">
        <f>+'[1]Podklady QZ'!B711</f>
        <v>356.56</v>
      </c>
      <c r="C10" s="243">
        <f>+'[1]Podklady QZ'!C711</f>
        <v>8.9081188599286747E-3</v>
      </c>
      <c r="D10" s="244">
        <f>+'[1]Podklady QZ'!D711</f>
        <v>247.86</v>
      </c>
      <c r="E10" s="243">
        <f>+'[1]Podklady QZ'!E711</f>
        <v>7.911703777077261E-3</v>
      </c>
      <c r="F10" s="244">
        <f>+'[1]Podklady QZ'!F711</f>
        <v>430.96</v>
      </c>
      <c r="G10" s="74">
        <f>+'[1]Podklady QZ'!G711</f>
        <v>1.5023059922892134E-2</v>
      </c>
      <c r="H10" s="244">
        <f>+'[1]Podklady QZ'!H711</f>
        <v>1035.3800000000001</v>
      </c>
      <c r="I10" s="74">
        <f>+'[1]Podklady QZ'!I711</f>
        <v>1.0349531335800549E-2</v>
      </c>
      <c r="J10" s="130"/>
      <c r="K10" s="340"/>
      <c r="L10" s="130"/>
      <c r="M10" s="339"/>
    </row>
    <row r="11" spans="1:15" x14ac:dyDescent="0.2">
      <c r="A11" s="58" t="s">
        <v>42</v>
      </c>
      <c r="B11" s="226">
        <f>+'[1]Podklady QZ'!B712</f>
        <v>18197.25</v>
      </c>
      <c r="C11" s="243">
        <f>+'[1]Podklady QZ'!C712</f>
        <v>3.3678030591350182E-2</v>
      </c>
      <c r="D11" s="244">
        <f>+'[1]Podklady QZ'!D712</f>
        <v>16178.4</v>
      </c>
      <c r="E11" s="243">
        <f>+'[1]Podklady QZ'!E712</f>
        <v>6.2987264701098861E-2</v>
      </c>
      <c r="F11" s="244">
        <f>+'[1]Podklady QZ'!F712</f>
        <v>18267.37</v>
      </c>
      <c r="G11" s="74">
        <f>+'[1]Podklady QZ'!G712</f>
        <v>7.6128290662270143E-2</v>
      </c>
      <c r="H11" s="244">
        <f>+'[1]Podklady QZ'!H712</f>
        <v>52643.020000000004</v>
      </c>
      <c r="I11" s="74">
        <f>+'[1]Podklady QZ'!I712</f>
        <v>5.0758019774924758E-2</v>
      </c>
      <c r="J11" s="130"/>
      <c r="K11" s="340"/>
      <c r="L11" s="130"/>
      <c r="M11" s="339"/>
    </row>
    <row r="12" spans="1:15" x14ac:dyDescent="0.2">
      <c r="A12" s="58" t="s">
        <v>70</v>
      </c>
      <c r="B12" s="226">
        <f>+'[1]Podklady QZ'!B713</f>
        <v>23.4</v>
      </c>
      <c r="C12" s="243">
        <f>+'[1]Podklady QZ'!C713</f>
        <v>3.0891456136112504E-2</v>
      </c>
      <c r="D12" s="244">
        <f>+'[1]Podklady QZ'!D713</f>
        <v>127.3</v>
      </c>
      <c r="E12" s="243">
        <f>+'[1]Podklady QZ'!E713</f>
        <v>0.12823793223637686</v>
      </c>
      <c r="F12" s="244">
        <f>+'[1]Podklady QZ'!F713</f>
        <v>102.4</v>
      </c>
      <c r="G12" s="74">
        <f>+'[1]Podklady QZ'!G713</f>
        <v>0.16308225461216999</v>
      </c>
      <c r="H12" s="244">
        <f>+'[1]Podklady QZ'!H713</f>
        <v>253.1</v>
      </c>
      <c r="I12" s="74">
        <f>+'[1]Podklady QZ'!I713</f>
        <v>0.10643035287696256</v>
      </c>
      <c r="J12" s="130"/>
      <c r="K12" s="340"/>
      <c r="L12" s="130"/>
      <c r="M12" s="339"/>
    </row>
    <row r="13" spans="1:15" x14ac:dyDescent="0.2">
      <c r="A13" s="58" t="s">
        <v>71</v>
      </c>
      <c r="B13" s="226">
        <f>+'[1]Podklady QZ'!B714</f>
        <v>0</v>
      </c>
      <c r="C13" s="243">
        <f>+'[1]Podklady QZ'!C714</f>
        <v>0</v>
      </c>
      <c r="D13" s="244">
        <f>+'[1]Podklady QZ'!D714</f>
        <v>0</v>
      </c>
      <c r="E13" s="243">
        <f>+'[1]Podklady QZ'!E714</f>
        <v>0</v>
      </c>
      <c r="F13" s="244">
        <f>+'[1]Podklady QZ'!F714</f>
        <v>0</v>
      </c>
      <c r="G13" s="74">
        <f>+'[1]Podklady QZ'!G714</f>
        <v>0</v>
      </c>
      <c r="H13" s="244">
        <f>+'[1]Podklady QZ'!H714</f>
        <v>0</v>
      </c>
      <c r="I13" s="74">
        <f>+'[1]Podklady QZ'!I714</f>
        <v>0</v>
      </c>
      <c r="J13" s="130"/>
      <c r="K13" s="340"/>
      <c r="L13" s="130"/>
      <c r="M13" s="339"/>
    </row>
    <row r="14" spans="1:15" x14ac:dyDescent="0.2">
      <c r="A14" s="58" t="s">
        <v>72</v>
      </c>
      <c r="B14" s="226">
        <f>+'[1]Podklady QZ'!B715</f>
        <v>0</v>
      </c>
      <c r="C14" s="243">
        <f>+'[1]Podklady QZ'!C715</f>
        <v>0</v>
      </c>
      <c r="D14" s="244">
        <f>+'[1]Podklady QZ'!D715</f>
        <v>0</v>
      </c>
      <c r="E14" s="243">
        <f>+'[1]Podklady QZ'!E715</f>
        <v>0</v>
      </c>
      <c r="F14" s="244">
        <f>+'[1]Podklady QZ'!F715</f>
        <v>0</v>
      </c>
      <c r="G14" s="74">
        <f>+'[1]Podklady QZ'!G715</f>
        <v>0</v>
      </c>
      <c r="H14" s="244">
        <f>+'[1]Podklady QZ'!H715</f>
        <v>0</v>
      </c>
      <c r="I14" s="74">
        <f>+'[1]Podklady QZ'!I715</f>
        <v>0</v>
      </c>
      <c r="J14" s="130"/>
      <c r="K14" s="340"/>
      <c r="L14" s="130"/>
      <c r="M14" s="339"/>
    </row>
    <row r="15" spans="1:15" x14ac:dyDescent="0.2">
      <c r="A15" s="58" t="s">
        <v>41</v>
      </c>
      <c r="B15" s="226">
        <f>+'[1]Podklady QZ'!B716</f>
        <v>166918.00599999999</v>
      </c>
      <c r="C15" s="243">
        <f>+'[1]Podklady QZ'!C716</f>
        <v>6.5295141048628685E-2</v>
      </c>
      <c r="D15" s="244">
        <f>+'[1]Podklady QZ'!D716</f>
        <v>123960.12700000001</v>
      </c>
      <c r="E15" s="243">
        <f>+'[1]Podklady QZ'!E716</f>
        <v>7.8650352876095744E-2</v>
      </c>
      <c r="F15" s="244">
        <f>+'[1]Podklady QZ'!F716</f>
        <v>109780.273</v>
      </c>
      <c r="G15" s="74">
        <f>+'[1]Podklady QZ'!G716</f>
        <v>9.246595403489774E-2</v>
      </c>
      <c r="H15" s="244">
        <f>+'[1]Podklady QZ'!H716</f>
        <v>400658.40600000002</v>
      </c>
      <c r="I15" s="74">
        <f>+'[1]Podklady QZ'!I716</f>
        <v>7.5315924542968732E-2</v>
      </c>
      <c r="J15" s="130"/>
      <c r="K15" s="340"/>
      <c r="L15" s="130"/>
      <c r="M15" s="339"/>
    </row>
    <row r="16" spans="1:15" x14ac:dyDescent="0.2">
      <c r="A16" s="58" t="s">
        <v>84</v>
      </c>
      <c r="B16" s="226">
        <f>+'[1]Podklady QZ'!B717</f>
        <v>0</v>
      </c>
      <c r="C16" s="243">
        <f>+'[1]Podklady QZ'!C717</f>
        <v>0</v>
      </c>
      <c r="D16" s="244">
        <f>+'[1]Podklady QZ'!D717</f>
        <v>0</v>
      </c>
      <c r="E16" s="243">
        <f>+'[1]Podklady QZ'!E717</f>
        <v>0</v>
      </c>
      <c r="F16" s="244">
        <f>+'[1]Podklady QZ'!F717</f>
        <v>0</v>
      </c>
      <c r="G16" s="74">
        <f>+'[1]Podklady QZ'!G717</f>
        <v>0</v>
      </c>
      <c r="H16" s="244">
        <f>+'[1]Podklady QZ'!H717</f>
        <v>0</v>
      </c>
      <c r="I16" s="74">
        <f>+'[1]Podklady QZ'!I717</f>
        <v>0</v>
      </c>
      <c r="J16" s="130"/>
      <c r="K16" s="340"/>
      <c r="L16" s="130"/>
      <c r="M16" s="339"/>
    </row>
    <row r="17" spans="1:13" x14ac:dyDescent="0.2">
      <c r="A17" s="58" t="s">
        <v>40</v>
      </c>
      <c r="B17" s="226">
        <f>+'[1]Podklady QZ'!B718</f>
        <v>0</v>
      </c>
      <c r="C17" s="243">
        <f>+'[1]Podklady QZ'!C718</f>
        <v>0</v>
      </c>
      <c r="D17" s="244">
        <f>+'[1]Podklady QZ'!D718</f>
        <v>0</v>
      </c>
      <c r="E17" s="243">
        <f>+'[1]Podklady QZ'!E718</f>
        <v>0</v>
      </c>
      <c r="F17" s="244">
        <f>+'[1]Podklady QZ'!F718</f>
        <v>0</v>
      </c>
      <c r="G17" s="74">
        <f>+'[1]Podklady QZ'!G718</f>
        <v>0</v>
      </c>
      <c r="H17" s="244">
        <f>+'[1]Podklady QZ'!H718</f>
        <v>0</v>
      </c>
      <c r="I17" s="74">
        <f>+'[1]Podklady QZ'!I718</f>
        <v>0</v>
      </c>
      <c r="J17" s="130"/>
      <c r="K17" s="340"/>
      <c r="L17" s="130"/>
      <c r="M17" s="339"/>
    </row>
    <row r="18" spans="1:13" x14ac:dyDescent="0.2">
      <c r="A18" s="58" t="s">
        <v>39</v>
      </c>
      <c r="B18" s="226">
        <f>+'[1]Podklady QZ'!B719</f>
        <v>2300</v>
      </c>
      <c r="C18" s="243">
        <f>+'[1]Podklady QZ'!C719</f>
        <v>7.7796181648401658E-2</v>
      </c>
      <c r="D18" s="244">
        <f>+'[1]Podklady QZ'!D719</f>
        <v>1197</v>
      </c>
      <c r="E18" s="243">
        <f>+'[1]Podklady QZ'!E719</f>
        <v>3.3535401168567257E-2</v>
      </c>
      <c r="F18" s="244">
        <f>+'[1]Podklady QZ'!F719</f>
        <v>1341</v>
      </c>
      <c r="G18" s="74">
        <f>+'[1]Podklady QZ'!G719</f>
        <v>3.0970455409576655E-2</v>
      </c>
      <c r="H18" s="244">
        <f>+'[1]Podklady QZ'!H719</f>
        <v>4838</v>
      </c>
      <c r="I18" s="74">
        <f>+'[1]Podklady QZ'!I719</f>
        <v>4.4566289675282172E-2</v>
      </c>
      <c r="J18" s="130"/>
      <c r="K18" s="340"/>
      <c r="L18" s="130"/>
      <c r="M18" s="339"/>
    </row>
    <row r="19" spans="1:13" x14ac:dyDescent="0.2">
      <c r="A19" s="58" t="s">
        <v>38</v>
      </c>
      <c r="B19" s="226">
        <f>+'[1]Podklady QZ'!B720</f>
        <v>2399</v>
      </c>
      <c r="C19" s="243">
        <f>+'[1]Podklady QZ'!C720</f>
        <v>0.38578360868323486</v>
      </c>
      <c r="D19" s="244">
        <f>+'[1]Podklady QZ'!D720</f>
        <v>1324</v>
      </c>
      <c r="E19" s="243">
        <f>+'[1]Podklady QZ'!E720</f>
        <v>0.46544116897447907</v>
      </c>
      <c r="F19" s="244">
        <f>+'[1]Podklady QZ'!F720</f>
        <v>1042</v>
      </c>
      <c r="G19" s="74">
        <f>+'[1]Podklady QZ'!G720</f>
        <v>6.109964824897321E-2</v>
      </c>
      <c r="H19" s="244">
        <f>+'[1]Podklady QZ'!H720</f>
        <v>4765</v>
      </c>
      <c r="I19" s="74">
        <f>+'[1]Podklady QZ'!I720</f>
        <v>0.18244658612954903</v>
      </c>
      <c r="J19" s="130"/>
      <c r="K19" s="340"/>
      <c r="L19" s="130"/>
      <c r="M19" s="339"/>
    </row>
    <row r="20" spans="1:13" x14ac:dyDescent="0.2">
      <c r="A20" s="58" t="s">
        <v>37</v>
      </c>
      <c r="B20" s="226">
        <f>+'[1]Podklady QZ'!B721</f>
        <v>2168.6</v>
      </c>
      <c r="C20" s="243">
        <f>+'[1]Podklady QZ'!C721</f>
        <v>1.110062894001102E-2</v>
      </c>
      <c r="D20" s="244">
        <f>+'[1]Podklady QZ'!D721</f>
        <v>2372.1999999999998</v>
      </c>
      <c r="E20" s="243">
        <f>+'[1]Podklady QZ'!E721</f>
        <v>1.0121463992044531E-2</v>
      </c>
      <c r="F20" s="244">
        <f>+'[1]Podklady QZ'!F721</f>
        <v>2355.1999999999998</v>
      </c>
      <c r="G20" s="74">
        <f>+'[1]Podklady QZ'!G721</f>
        <v>1.0106214886979145E-2</v>
      </c>
      <c r="H20" s="244">
        <f>+'[1]Podklady QZ'!H721</f>
        <v>6895.9999999999991</v>
      </c>
      <c r="I20" s="74">
        <f>+'[1]Podklady QZ'!I721</f>
        <v>1.0404718382486159E-2</v>
      </c>
      <c r="J20" s="130"/>
      <c r="K20" s="340"/>
      <c r="L20" s="130"/>
      <c r="M20" s="339"/>
    </row>
    <row r="21" spans="1:13" x14ac:dyDescent="0.2">
      <c r="A21" s="58" t="s">
        <v>36</v>
      </c>
      <c r="B21" s="226">
        <f>+'[1]Podklady QZ'!B722</f>
        <v>7797</v>
      </c>
      <c r="C21" s="243">
        <f>+'[1]Podklady QZ'!C722</f>
        <v>3.0885198059086533E-2</v>
      </c>
      <c r="D21" s="244">
        <f>+'[1]Podklady QZ'!D722</f>
        <v>4976</v>
      </c>
      <c r="E21" s="243">
        <f>+'[1]Podklady QZ'!E722</f>
        <v>1.8050918485037631E-2</v>
      </c>
      <c r="F21" s="244">
        <f>+'[1]Podklady QZ'!F722</f>
        <v>3689</v>
      </c>
      <c r="G21" s="74">
        <f>+'[1]Podklady QZ'!G722</f>
        <v>1.4268424367911411E-2</v>
      </c>
      <c r="H21" s="244">
        <f>+'[1]Podklady QZ'!H722</f>
        <v>16462</v>
      </c>
      <c r="I21" s="74">
        <f>+'[1]Podklady QZ'!I722</f>
        <v>2.0926486197219197E-2</v>
      </c>
      <c r="J21" s="130"/>
      <c r="K21" s="340"/>
      <c r="L21" s="130"/>
      <c r="M21" s="339"/>
    </row>
    <row r="22" spans="1:13" x14ac:dyDescent="0.2">
      <c r="A22" s="58" t="s">
        <v>3</v>
      </c>
      <c r="B22" s="226">
        <f>+'[1]Podklady QZ'!B723</f>
        <v>0</v>
      </c>
      <c r="C22" s="243">
        <f>+'[1]Podklady QZ'!C723</f>
        <v>0</v>
      </c>
      <c r="D22" s="244">
        <f>+'[1]Podklady QZ'!D723</f>
        <v>0</v>
      </c>
      <c r="E22" s="243">
        <f>+'[1]Podklady QZ'!E723</f>
        <v>0</v>
      </c>
      <c r="F22" s="244">
        <f>+'[1]Podklady QZ'!F723</f>
        <v>0</v>
      </c>
      <c r="G22" s="74">
        <f>+'[1]Podklady QZ'!G723</f>
        <v>0</v>
      </c>
      <c r="H22" s="244">
        <f>+'[1]Podklady QZ'!H723</f>
        <v>0</v>
      </c>
      <c r="I22" s="74">
        <f>+'[1]Podklady QZ'!I723</f>
        <v>0</v>
      </c>
      <c r="J22" s="130"/>
      <c r="K22" s="340"/>
      <c r="L22" s="130"/>
      <c r="M22" s="339"/>
    </row>
    <row r="23" spans="1:13" x14ac:dyDescent="0.2">
      <c r="A23" s="58" t="s">
        <v>35</v>
      </c>
      <c r="B23" s="226">
        <f>+'[1]Podklady QZ'!B724</f>
        <v>151.91999999999999</v>
      </c>
      <c r="C23" s="243">
        <f>+'[1]Podklady QZ'!C724</f>
        <v>4.605403163759187E-2</v>
      </c>
      <c r="D23" s="244">
        <f>+'[1]Podklady QZ'!D724</f>
        <v>53.52</v>
      </c>
      <c r="E23" s="243">
        <f>+'[1]Podklady QZ'!E724</f>
        <v>2.7484759361996167E-2</v>
      </c>
      <c r="F23" s="244">
        <f>+'[1]Podklady QZ'!F724</f>
        <v>98.06</v>
      </c>
      <c r="G23" s="74">
        <f>+'[1]Podklady QZ'!G724</f>
        <v>2.5237739454184338E-2</v>
      </c>
      <c r="H23" s="244">
        <f>+'[1]Podklady QZ'!H724</f>
        <v>303.5</v>
      </c>
      <c r="I23" s="74">
        <f>+'[1]Podklady QZ'!I724</f>
        <v>3.3236795136279619E-2</v>
      </c>
      <c r="J23" s="130"/>
      <c r="K23" s="340"/>
      <c r="L23" s="130"/>
      <c r="M23" s="339"/>
    </row>
    <row r="24" spans="1:13" x14ac:dyDescent="0.2">
      <c r="A24" s="228" t="s">
        <v>34</v>
      </c>
      <c r="B24" s="229">
        <f>+'[1]Podklady QZ'!B725</f>
        <v>48066.964999999997</v>
      </c>
      <c r="C24" s="230">
        <f>+'[1]Podklady QZ'!C725</f>
        <v>3.5385449720766744E-2</v>
      </c>
      <c r="D24" s="231">
        <f>+'[1]Podklady QZ'!D725</f>
        <v>27146.576000000005</v>
      </c>
      <c r="E24" s="230">
        <f>+'[1]Podklady QZ'!E725</f>
        <v>2.8690073688520529E-2</v>
      </c>
      <c r="F24" s="231">
        <f>+'[1]Podklady QZ'!F725</f>
        <v>25000.634000000002</v>
      </c>
      <c r="G24" s="230">
        <f>+'[1]Podklady QZ'!G725</f>
        <v>3.0996650119460269E-2</v>
      </c>
      <c r="H24" s="231">
        <f>+'[1]Podklady QZ'!H725</f>
        <v>100214.175</v>
      </c>
      <c r="I24" s="230">
        <f>+'[1]Podklady QZ'!I725</f>
        <v>3.2211375087688059E-2</v>
      </c>
      <c r="J24" s="130"/>
      <c r="K24" s="340"/>
      <c r="L24" s="130"/>
      <c r="M24" s="176"/>
    </row>
    <row r="25" spans="1:13" ht="13.5" customHeight="1" x14ac:dyDescent="0.2">
      <c r="A25" s="342" t="s">
        <v>212</v>
      </c>
      <c r="B25" s="214">
        <f>+'[1]Podklady QZ'!B726</f>
        <v>240848.008</v>
      </c>
      <c r="C25" s="201">
        <f>+'[1]Podklady QZ'!C726</f>
        <v>5.9846017807473638E-2</v>
      </c>
      <c r="D25" s="64">
        <f>+'[1]Podklady QZ'!D726</f>
        <v>168663.88399999999</v>
      </c>
      <c r="E25" s="201">
        <f>+'[1]Podklady QZ'!E726</f>
        <v>6.1101676114021335E-2</v>
      </c>
      <c r="F25" s="64">
        <f>+'[1]Podklady QZ'!F726</f>
        <v>152594.027</v>
      </c>
      <c r="G25" s="201">
        <f>+'[1]Podklady QZ'!G726</f>
        <v>6.4574636180214737E-2</v>
      </c>
      <c r="H25" s="64">
        <f>+'[1]Podklady QZ'!H726</f>
        <v>562105.91899999999</v>
      </c>
      <c r="I25" s="201">
        <f>+'[1]Podklady QZ'!I726</f>
        <v>6.1446397560401905E-2</v>
      </c>
      <c r="J25" s="130"/>
      <c r="K25" s="130"/>
      <c r="L25" s="130"/>
      <c r="M25" s="130"/>
    </row>
    <row r="26" spans="1:13" ht="12.75" customHeight="1" x14ac:dyDescent="0.2">
      <c r="A26" s="58" t="s">
        <v>29</v>
      </c>
      <c r="B26" s="226">
        <f>+'[1]Podklady QZ'!B727</f>
        <v>134401.943</v>
      </c>
      <c r="C26" s="74">
        <f>+'[1]Podklady QZ'!C727</f>
        <v>9.0580106378327016E-2</v>
      </c>
      <c r="D26" s="34">
        <f>+'[1]Podklady QZ'!D727</f>
        <v>116022.01199999999</v>
      </c>
      <c r="E26" s="74">
        <f>+'[1]Podklady QZ'!E727</f>
        <v>8.8820524282860622E-2</v>
      </c>
      <c r="F26" s="34">
        <f>+'[1]Podklady QZ'!F727</f>
        <v>111223.493</v>
      </c>
      <c r="G26" s="74">
        <f>+'[1]Podklady QZ'!G727</f>
        <v>9.5060092398858348E-2</v>
      </c>
      <c r="H26" s="34">
        <f>+'[1]Podklady QZ'!H727</f>
        <v>361647.44799999997</v>
      </c>
      <c r="I26" s="74">
        <f>+'[1]Podklady QZ'!I727</f>
        <v>9.1323343395613071E-2</v>
      </c>
      <c r="J26" s="130"/>
      <c r="K26" s="130"/>
      <c r="L26" s="130"/>
      <c r="M26" s="130"/>
    </row>
    <row r="27" spans="1:13" ht="12.75" customHeight="1" x14ac:dyDescent="0.2">
      <c r="A27" s="58" t="s">
        <v>0</v>
      </c>
      <c r="B27" s="226">
        <f>+'[1]Podklady QZ'!B728</f>
        <v>1772.34</v>
      </c>
      <c r="C27" s="243">
        <f>+'[1]Podklady QZ'!C728</f>
        <v>1.8825842464257461E-2</v>
      </c>
      <c r="D27" s="244">
        <f>+'[1]Podklady QZ'!D728</f>
        <v>2095.35</v>
      </c>
      <c r="E27" s="243">
        <f>+'[1]Podklady QZ'!E728</f>
        <v>2.8009901042510773E-2</v>
      </c>
      <c r="F27" s="244">
        <f>+'[1]Podklady QZ'!F728</f>
        <v>2041.2</v>
      </c>
      <c r="G27" s="74">
        <f>+'[1]Podklady QZ'!G728</f>
        <v>2.862707630275672E-2</v>
      </c>
      <c r="H27" s="244">
        <f>+'[1]Podklady QZ'!H728</f>
        <v>5908.8899999999994</v>
      </c>
      <c r="I27" s="74">
        <f>+'[1]Podklady QZ'!I728</f>
        <v>2.4594285074963911E-2</v>
      </c>
      <c r="J27" s="130"/>
      <c r="K27" s="130"/>
      <c r="L27" s="130"/>
      <c r="M27" s="130"/>
    </row>
    <row r="28" spans="1:13" ht="12.75" customHeight="1" x14ac:dyDescent="0.2">
      <c r="A28" s="58" t="s">
        <v>1</v>
      </c>
      <c r="B28" s="226">
        <f>+'[1]Podklady QZ'!B729</f>
        <v>1338.52</v>
      </c>
      <c r="C28" s="243">
        <f>+'[1]Podklady QZ'!C729</f>
        <v>4.4663403634181989E-2</v>
      </c>
      <c r="D28" s="244">
        <f>+'[1]Podklady QZ'!D729</f>
        <v>517.04999999999995</v>
      </c>
      <c r="E28" s="243">
        <f>+'[1]Podklady QZ'!E729</f>
        <v>4.4238724323058962E-2</v>
      </c>
      <c r="F28" s="244">
        <f>+'[1]Podklady QZ'!F729</f>
        <v>422.32</v>
      </c>
      <c r="G28" s="74">
        <f>+'[1]Podklady QZ'!G729</f>
        <v>4.9334131738205757E-2</v>
      </c>
      <c r="H28" s="244">
        <f>+'[1]Podklady QZ'!H729</f>
        <v>2277.89</v>
      </c>
      <c r="I28" s="74">
        <f>+'[1]Podklady QZ'!I729</f>
        <v>4.5360770051986792E-2</v>
      </c>
      <c r="J28" s="130"/>
      <c r="K28" s="130"/>
      <c r="L28" s="130"/>
      <c r="M28" s="130"/>
    </row>
    <row r="29" spans="1:13" ht="12.75" customHeight="1" x14ac:dyDescent="0.2">
      <c r="A29" s="58" t="s">
        <v>2</v>
      </c>
      <c r="B29" s="226">
        <f>+'[1]Podklady QZ'!B730</f>
        <v>1195.559</v>
      </c>
      <c r="C29" s="243">
        <f>+'[1]Podklady QZ'!C730</f>
        <v>6.7486459203979055E-2</v>
      </c>
      <c r="D29" s="244">
        <f>+'[1]Podklady QZ'!D730</f>
        <v>459.97999999999996</v>
      </c>
      <c r="E29" s="243">
        <f>+'[1]Podklady QZ'!E730</f>
        <v>2.7411900726703197E-2</v>
      </c>
      <c r="F29" s="244">
        <f>+'[1]Podklady QZ'!F730</f>
        <v>328.56</v>
      </c>
      <c r="G29" s="74">
        <f>+'[1]Podklady QZ'!G730</f>
        <v>4.2603933317116108E-2</v>
      </c>
      <c r="H29" s="244">
        <f>+'[1]Podklady QZ'!H730</f>
        <v>1984.0989999999999</v>
      </c>
      <c r="I29" s="74">
        <f>+'[1]Podklady QZ'!I730</f>
        <v>4.7007868639274912E-2</v>
      </c>
      <c r="J29" s="130"/>
      <c r="K29" s="130"/>
      <c r="L29" s="130"/>
    </row>
    <row r="30" spans="1:13" x14ac:dyDescent="0.2">
      <c r="A30" s="58" t="s">
        <v>6</v>
      </c>
      <c r="B30" s="226">
        <f>+'[1]Podklady QZ'!B731</f>
        <v>737.63</v>
      </c>
      <c r="C30" s="243">
        <f>+'[1]Podklady QZ'!C731</f>
        <v>4.8892321758577863E-2</v>
      </c>
      <c r="D30" s="244">
        <f>+'[1]Podklady QZ'!D731</f>
        <v>665.03</v>
      </c>
      <c r="E30" s="243">
        <f>+'[1]Podklady QZ'!E731</f>
        <v>6.0144319959859777E-2</v>
      </c>
      <c r="F30" s="244">
        <f>+'[1]Podklady QZ'!F731</f>
        <v>607.76</v>
      </c>
      <c r="G30" s="74">
        <f>+'[1]Podklady QZ'!G731</f>
        <v>7.0782805936829812E-2</v>
      </c>
      <c r="H30" s="244">
        <f>+'[1]Podklady QZ'!H731</f>
        <v>2010.4199999999998</v>
      </c>
      <c r="I30" s="74">
        <f>+'[1]Podklady QZ'!I731</f>
        <v>5.7886579252198291E-2</v>
      </c>
      <c r="J30" s="130"/>
      <c r="K30" s="130"/>
      <c r="L30" s="130"/>
    </row>
    <row r="31" spans="1:13" x14ac:dyDescent="0.2">
      <c r="A31" s="58" t="s">
        <v>28</v>
      </c>
      <c r="B31" s="226">
        <f>+'[1]Podklady QZ'!B732</f>
        <v>64802.108999999997</v>
      </c>
      <c r="C31" s="243">
        <f>+'[1]Podklady QZ'!C732</f>
        <v>4.3503757170338886E-2</v>
      </c>
      <c r="D31" s="244">
        <f>+'[1]Podklady QZ'!D732</f>
        <v>32411.780999999999</v>
      </c>
      <c r="E31" s="243">
        <f>+'[1]Podklady QZ'!E732</f>
        <v>3.8292896390049964E-2</v>
      </c>
      <c r="F31" s="244">
        <f>+'[1]Podklady QZ'!F732</f>
        <v>24610.577999999998</v>
      </c>
      <c r="G31" s="74">
        <f>+'[1]Podklady QZ'!G732</f>
        <v>3.5629271506032192E-2</v>
      </c>
      <c r="H31" s="244">
        <f>+'[1]Podklady QZ'!H732</f>
        <v>121824.46799999999</v>
      </c>
      <c r="I31" s="74">
        <f>+'[1]Podklady QZ'!I732</f>
        <v>4.0249492676841185E-2</v>
      </c>
      <c r="J31" s="130"/>
      <c r="K31" s="130"/>
      <c r="L31" s="130"/>
    </row>
    <row r="32" spans="1:13" x14ac:dyDescent="0.2">
      <c r="A32" s="58" t="s">
        <v>5</v>
      </c>
      <c r="B32" s="226">
        <f>+'[1]Podklady QZ'!B733</f>
        <v>36382.340000000004</v>
      </c>
      <c r="C32" s="243">
        <f>+'[1]Podklady QZ'!C733</f>
        <v>4.5080092283991943E-2</v>
      </c>
      <c r="D32" s="244">
        <f>+'[1]Podklady QZ'!D733</f>
        <v>16456.681</v>
      </c>
      <c r="E32" s="243">
        <f>+'[1]Podklady QZ'!E733</f>
        <v>3.6932508810443507E-2</v>
      </c>
      <c r="F32" s="244">
        <f>+'[1]Podklady QZ'!F733</f>
        <v>13360.115999999998</v>
      </c>
      <c r="G32" s="74">
        <f>+'[1]Podklady QZ'!G733</f>
        <v>3.672851429022881E-2</v>
      </c>
      <c r="H32" s="244">
        <f>+'[1]Podklady QZ'!H733</f>
        <v>66199.137000000002</v>
      </c>
      <c r="I32" s="74">
        <f>+'[1]Podklady QZ'!I733</f>
        <v>4.0954644622459749E-2</v>
      </c>
      <c r="J32" s="130"/>
      <c r="K32" s="130"/>
      <c r="L32" s="130"/>
    </row>
    <row r="33" spans="1:12" ht="12.75" thickBot="1" x14ac:dyDescent="0.25">
      <c r="A33" s="59" t="s">
        <v>3</v>
      </c>
      <c r="B33" s="227">
        <f>+'[1]Podklady QZ'!B734</f>
        <v>217.56700000000001</v>
      </c>
      <c r="C33" s="75">
        <f>+'[1]Podklady QZ'!C734</f>
        <v>2.4973159251511145E-3</v>
      </c>
      <c r="D33" s="44">
        <f>+'[1]Podklady QZ'!D734</f>
        <v>36</v>
      </c>
      <c r="E33" s="75">
        <f>+'[1]Podklady QZ'!E734</f>
        <v>7.5329431296691969E-4</v>
      </c>
      <c r="F33" s="44">
        <f>+'[1]Podklady QZ'!F734</f>
        <v>0</v>
      </c>
      <c r="G33" s="75">
        <f>+'[1]Podklady QZ'!G734</f>
        <v>0</v>
      </c>
      <c r="H33" s="44">
        <f>+'[1]Podklady QZ'!H734</f>
        <v>253.56700000000001</v>
      </c>
      <c r="I33" s="75">
        <f>+'[1]Podklady QZ'!I734</f>
        <v>1.4302712732186128E-3</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QZ'!L703</f>
        <v>2.9836580818089785E-2</v>
      </c>
    </row>
    <row r="37" spans="1:12" x14ac:dyDescent="0.2">
      <c r="B37" s="130"/>
      <c r="C37" s="130"/>
      <c r="D37" s="130"/>
      <c r="E37" s="130"/>
      <c r="F37" s="130"/>
      <c r="G37" s="187" t="s">
        <v>190</v>
      </c>
      <c r="H37" s="232">
        <f>+'[1]Podklady QZ'!L704</f>
        <v>5.2452737614377257E-2</v>
      </c>
    </row>
    <row r="38" spans="1:12" x14ac:dyDescent="0.2">
      <c r="B38" s="130"/>
      <c r="C38" s="130"/>
      <c r="D38" s="130"/>
      <c r="E38" s="130"/>
      <c r="F38" s="130"/>
      <c r="G38" s="187" t="s">
        <v>191</v>
      </c>
      <c r="H38" s="232">
        <f>+'[1]Podklady QZ'!L705</f>
        <v>4.9563893620765978E-2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{66727246-6786-48E5-8C9A-A07D18D6FAD8}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{57AC21ED-7731-4F03-A5A7-3C5465EB4DBE}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66727246-6786-48E5-8C9A-A07D18D6FAD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57AC21ED-7731-4F03-A5A7-3C5465EB4DBE}">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zoomScale="115" zoomScaleNormal="115" workbookViewId="0">
      <selection activeCell="O29" sqref="O29"/>
    </sheetView>
  </sheetViews>
  <sheetFormatPr defaultRowHeight="12" x14ac:dyDescent="0.2"/>
  <cols>
    <col min="1" max="1" width="30.85546875" style="114" customWidth="1"/>
    <col min="2" max="13" width="9.42578125" style="114" customWidth="1"/>
    <col min="14" max="15" width="8.28515625" style="114" customWidth="1"/>
    <col min="16" max="16" width="5.7109375" style="114" customWidth="1"/>
    <col min="17" max="16384" width="9.140625" style="114"/>
  </cols>
  <sheetData>
    <row r="1" spans="1:16" s="128" customFormat="1" ht="20.25" x14ac:dyDescent="0.35">
      <c r="A1" s="21" t="s">
        <v>273</v>
      </c>
      <c r="B1" s="123"/>
      <c r="C1" s="123"/>
      <c r="D1" s="123"/>
      <c r="E1" s="123"/>
      <c r="F1" s="123"/>
      <c r="G1" s="123"/>
      <c r="H1" s="123"/>
      <c r="I1" s="123"/>
      <c r="J1" s="113"/>
      <c r="M1" s="284" t="str">
        <f>Obsah!$A$1</f>
        <v>II. čtvrtletí 2018</v>
      </c>
    </row>
    <row r="2" spans="1:16" ht="7.5" customHeight="1" x14ac:dyDescent="0.2">
      <c r="A2" s="13"/>
      <c r="B2" s="13"/>
      <c r="C2" s="13"/>
      <c r="D2" s="13"/>
      <c r="E2" s="13"/>
      <c r="F2" s="13"/>
      <c r="G2" s="13"/>
      <c r="H2" s="13"/>
      <c r="I2" s="13"/>
      <c r="J2" s="13"/>
    </row>
    <row r="3" spans="1:16" x14ac:dyDescent="0.2">
      <c r="A3" s="377"/>
      <c r="B3" s="404" t="str">
        <f>'[1]Podklady QZ'!B738:D738</f>
        <v>Duben</v>
      </c>
      <c r="C3" s="378"/>
      <c r="D3" s="406"/>
      <c r="E3" s="404" t="str">
        <f>'[1]Podklady QZ'!E738:G738</f>
        <v>Květen</v>
      </c>
      <c r="F3" s="378"/>
      <c r="G3" s="406"/>
      <c r="H3" s="404" t="str">
        <f>'[1]Podklady QZ'!H738:J738</f>
        <v>Červen</v>
      </c>
      <c r="I3" s="378"/>
      <c r="J3" s="406"/>
      <c r="K3" s="379" t="str">
        <f>'[1]Podklady QZ'!K738:M738</f>
        <v xml:space="preserve">II. čtvrtletí </v>
      </c>
      <c r="L3" s="379"/>
      <c r="M3" s="404"/>
      <c r="N3" s="254"/>
    </row>
    <row r="4" spans="1:16" ht="25.5" customHeight="1" x14ac:dyDescent="0.2">
      <c r="A4" s="378"/>
      <c r="B4" s="190" t="s">
        <v>274</v>
      </c>
      <c r="C4" s="190" t="s">
        <v>275</v>
      </c>
      <c r="D4" s="255" t="s">
        <v>276</v>
      </c>
      <c r="E4" s="190" t="s">
        <v>274</v>
      </c>
      <c r="F4" s="190" t="s">
        <v>275</v>
      </c>
      <c r="G4" s="255" t="s">
        <v>276</v>
      </c>
      <c r="H4" s="190" t="s">
        <v>274</v>
      </c>
      <c r="I4" s="190" t="s">
        <v>275</v>
      </c>
      <c r="J4" s="255" t="s">
        <v>276</v>
      </c>
      <c r="K4" s="190" t="s">
        <v>274</v>
      </c>
      <c r="L4" s="190" t="s">
        <v>275</v>
      </c>
      <c r="M4" s="256" t="s">
        <v>276</v>
      </c>
      <c r="N4" s="254"/>
    </row>
    <row r="5" spans="1:16" x14ac:dyDescent="0.2">
      <c r="A5" s="257" t="s">
        <v>7</v>
      </c>
      <c r="B5" s="258">
        <f>'[1]Podklady QZ'!B740</f>
        <v>10083.635095</v>
      </c>
      <c r="C5" s="258">
        <f>'[1]Podklady QZ'!C740</f>
        <v>6829.8792257999994</v>
      </c>
      <c r="D5" s="259">
        <f>'[1]Podklady QZ'!D740</f>
        <v>0.67732312419621521</v>
      </c>
      <c r="E5" s="260">
        <f>'[1]Podklady QZ'!E740</f>
        <v>8206.2265299999981</v>
      </c>
      <c r="F5" s="258">
        <f>'[1]Podklady QZ'!F740</f>
        <v>5147.0131665999997</v>
      </c>
      <c r="G5" s="259">
        <f>'[1]Podklady QZ'!G740</f>
        <v>0.62720827261881607</v>
      </c>
      <c r="H5" s="260">
        <f>'[1]Podklady QZ'!H740</f>
        <v>7377.9933969999993</v>
      </c>
      <c r="I5" s="258">
        <f>'[1]Podklady QZ'!I740</f>
        <v>4466.6524461999998</v>
      </c>
      <c r="J5" s="259">
        <f>'[1]Podklady QZ'!J740</f>
        <v>0.6054020660978372</v>
      </c>
      <c r="K5" s="261">
        <f>'[1]Podklady QZ'!K740</f>
        <v>25667.855021999996</v>
      </c>
      <c r="L5" s="262">
        <f>'[1]Podklady QZ'!L740</f>
        <v>16443.544838599999</v>
      </c>
      <c r="M5" s="263">
        <f>'[1]Podklady QZ'!M740</f>
        <v>0.64062793032398646</v>
      </c>
      <c r="N5" s="254"/>
      <c r="P5" s="264"/>
    </row>
    <row r="6" spans="1:16" x14ac:dyDescent="0.2">
      <c r="A6" s="37" t="s">
        <v>44</v>
      </c>
      <c r="B6" s="265">
        <f>'[1]Podklady QZ'!B741</f>
        <v>1274.6001800000006</v>
      </c>
      <c r="C6" s="266">
        <f>'[1]Podklady QZ'!C741</f>
        <v>831.34900119999998</v>
      </c>
      <c r="D6" s="267">
        <f>'[1]Podklady QZ'!D741</f>
        <v>0.65224296547643634</v>
      </c>
      <c r="E6" s="265">
        <f>'[1]Podklady QZ'!E741</f>
        <v>1197.9645289999994</v>
      </c>
      <c r="F6" s="266">
        <f>'[1]Podklady QZ'!F741</f>
        <v>764.81897219999996</v>
      </c>
      <c r="G6" s="267">
        <f>'[1]Podklady QZ'!G741</f>
        <v>0.63843206846736311</v>
      </c>
      <c r="H6" s="265">
        <f>'[1]Podklady QZ'!H741</f>
        <v>1118.0918579999998</v>
      </c>
      <c r="I6" s="266">
        <f>'[1]Podklady QZ'!I741</f>
        <v>714.98644459999991</v>
      </c>
      <c r="J6" s="268">
        <f>'[1]Podklady QZ'!J741</f>
        <v>0.63947021837627949</v>
      </c>
      <c r="K6" s="290">
        <f>'[1]Podklady QZ'!K741</f>
        <v>3590.656567</v>
      </c>
      <c r="L6" s="269">
        <f>'[1]Podklady QZ'!L741</f>
        <v>2311.1544180000001</v>
      </c>
      <c r="M6" s="270">
        <f>'[1]Podklady QZ'!M741</f>
        <v>0.64365788676107605</v>
      </c>
      <c r="N6" s="254"/>
      <c r="O6" s="271"/>
    </row>
    <row r="7" spans="1:16" x14ac:dyDescent="0.2">
      <c r="A7" s="48" t="s">
        <v>43</v>
      </c>
      <c r="B7" s="272">
        <f>'[1]Podklady QZ'!B742</f>
        <v>158.15310100000002</v>
      </c>
      <c r="C7" s="273">
        <f>'[1]Podklady QZ'!C742</f>
        <v>154.13816399999999</v>
      </c>
      <c r="D7" s="268">
        <f>'[1]Podklady QZ'!D742</f>
        <v>0.97461360558462884</v>
      </c>
      <c r="E7" s="272">
        <f>'[1]Podklady QZ'!E742</f>
        <v>132.603003</v>
      </c>
      <c r="F7" s="274">
        <f>'[1]Podklady QZ'!F742</f>
        <v>128.47187099999999</v>
      </c>
      <c r="G7" s="268">
        <f>'[1]Podklady QZ'!G742</f>
        <v>0.96884586392059302</v>
      </c>
      <c r="H7" s="272">
        <f>'[1]Podklady QZ'!H742</f>
        <v>118.82947900000002</v>
      </c>
      <c r="I7" s="273">
        <f>'[1]Podklady QZ'!I742</f>
        <v>115.272116</v>
      </c>
      <c r="J7" s="268">
        <f>'[1]Podklady QZ'!J742</f>
        <v>0.97006329548916037</v>
      </c>
      <c r="K7" s="275">
        <f>'[1]Podklady QZ'!K742</f>
        <v>409.58558300000004</v>
      </c>
      <c r="L7" s="276">
        <f>'[1]Podklady QZ'!L742</f>
        <v>397.88215099999996</v>
      </c>
      <c r="M7" s="277">
        <f>'[1]Podklady QZ'!M742</f>
        <v>0.97142616223383993</v>
      </c>
      <c r="N7" s="254"/>
      <c r="O7" s="271"/>
    </row>
    <row r="8" spans="1:16" x14ac:dyDescent="0.2">
      <c r="A8" s="48" t="s">
        <v>42</v>
      </c>
      <c r="B8" s="272">
        <f>'[1]Podklady QZ'!B743</f>
        <v>850.51813999999968</v>
      </c>
      <c r="C8" s="273">
        <f>'[1]Podklady QZ'!C743</f>
        <v>612.96455400000002</v>
      </c>
      <c r="D8" s="268">
        <f>'[1]Podklady QZ'!D743</f>
        <v>0.72069545042272731</v>
      </c>
      <c r="E8" s="272">
        <f>'[1]Podklady QZ'!E743</f>
        <v>495.04194000000012</v>
      </c>
      <c r="F8" s="274">
        <f>'[1]Podklady QZ'!F743</f>
        <v>316.75631660000005</v>
      </c>
      <c r="G8" s="268">
        <f>'[1]Podklady QZ'!G743</f>
        <v>0.63985753732299933</v>
      </c>
      <c r="H8" s="272">
        <f>'[1]Podklady QZ'!H743</f>
        <v>453.72790399999991</v>
      </c>
      <c r="I8" s="273">
        <f>'[1]Podklady QZ'!I743</f>
        <v>303.73173139999994</v>
      </c>
      <c r="J8" s="268">
        <f>'[1]Podklady QZ'!J743</f>
        <v>0.66941382428178808</v>
      </c>
      <c r="K8" s="275">
        <f>'[1]Podklady QZ'!K743</f>
        <v>1799.2879839999996</v>
      </c>
      <c r="L8" s="276">
        <f>'[1]Podklady QZ'!L743</f>
        <v>1233.4526020000001</v>
      </c>
      <c r="M8" s="277">
        <f>'[1]Podklady QZ'!M743</f>
        <v>0.68552261392748803</v>
      </c>
      <c r="N8" s="254"/>
      <c r="O8" s="271"/>
    </row>
    <row r="9" spans="1:16" x14ac:dyDescent="0.2">
      <c r="A9" s="37" t="s">
        <v>70</v>
      </c>
      <c r="B9" s="272">
        <f>'[1]Podklady QZ'!B744</f>
        <v>0.98770100000000005</v>
      </c>
      <c r="C9" s="273">
        <f>'[1]Podklady QZ'!C744</f>
        <v>0</v>
      </c>
      <c r="D9" s="268">
        <f>'[1]Podklady QZ'!D744</f>
        <v>0</v>
      </c>
      <c r="E9" s="272">
        <f>'[1]Podklady QZ'!E744</f>
        <v>1.2490760000000001</v>
      </c>
      <c r="F9" s="274">
        <f>'[1]Podklady QZ'!F744</f>
        <v>0</v>
      </c>
      <c r="G9" s="268">
        <f>'[1]Podklady QZ'!G744</f>
        <v>0</v>
      </c>
      <c r="H9" s="272">
        <f>'[1]Podklady QZ'!H744</f>
        <v>0.94362400000000002</v>
      </c>
      <c r="I9" s="273">
        <f>'[1]Podklady QZ'!I744</f>
        <v>0</v>
      </c>
      <c r="J9" s="268">
        <f>'[1]Podklady QZ'!J744</f>
        <v>0</v>
      </c>
      <c r="K9" s="275">
        <f>'[1]Podklady QZ'!K744</f>
        <v>3.1804009999999998</v>
      </c>
      <c r="L9" s="276">
        <f>'[1]Podklady QZ'!L744</f>
        <v>0</v>
      </c>
      <c r="M9" s="277">
        <f>'[1]Podklady QZ'!M744</f>
        <v>0</v>
      </c>
      <c r="N9" s="254"/>
      <c r="O9" s="271"/>
    </row>
    <row r="10" spans="1:16" x14ac:dyDescent="0.2">
      <c r="A10" s="48" t="s">
        <v>71</v>
      </c>
      <c r="B10" s="272">
        <f>'[1]Podklady QZ'!B745</f>
        <v>0.66566999999999998</v>
      </c>
      <c r="C10" s="273">
        <f>'[1]Podklady QZ'!C745</f>
        <v>0</v>
      </c>
      <c r="D10" s="268">
        <f>'[1]Podklady QZ'!D745</f>
        <v>0</v>
      </c>
      <c r="E10" s="272">
        <f>'[1]Podklady QZ'!E745</f>
        <v>0.86033999999999999</v>
      </c>
      <c r="F10" s="274">
        <f>'[1]Podklady QZ'!F745</f>
        <v>0</v>
      </c>
      <c r="G10" s="268">
        <f>'[1]Podklady QZ'!G745</f>
        <v>0</v>
      </c>
      <c r="H10" s="272">
        <f>'[1]Podklady QZ'!H745</f>
        <v>1.0805400000000001</v>
      </c>
      <c r="I10" s="273">
        <f>'[1]Podklady QZ'!I745</f>
        <v>0</v>
      </c>
      <c r="J10" s="268">
        <f>'[1]Podklady QZ'!J745</f>
        <v>0</v>
      </c>
      <c r="K10" s="275">
        <f>'[1]Podklady QZ'!K745</f>
        <v>2.6065499999999999</v>
      </c>
      <c r="L10" s="276">
        <f>'[1]Podklady QZ'!L745</f>
        <v>0</v>
      </c>
      <c r="M10" s="277">
        <f>'[1]Podklady QZ'!M745</f>
        <v>0</v>
      </c>
      <c r="N10" s="254"/>
      <c r="O10" s="271"/>
    </row>
    <row r="11" spans="1:16" x14ac:dyDescent="0.2">
      <c r="A11" s="37" t="s">
        <v>72</v>
      </c>
      <c r="B11" s="272">
        <f>'[1]Podklady QZ'!B746</f>
        <v>0.44020999999999999</v>
      </c>
      <c r="C11" s="273">
        <f>'[1]Podklady QZ'!C746</f>
        <v>0</v>
      </c>
      <c r="D11" s="268">
        <f>'[1]Podklady QZ'!D746</f>
        <v>0</v>
      </c>
      <c r="E11" s="272">
        <f>'[1]Podklady QZ'!E746</f>
        <v>7.594999999999999E-2</v>
      </c>
      <c r="F11" s="274">
        <f>'[1]Podklady QZ'!F746</f>
        <v>0</v>
      </c>
      <c r="G11" s="268">
        <f>'[1]Podklady QZ'!G746</f>
        <v>0</v>
      </c>
      <c r="H11" s="272">
        <f>'[1]Podklady QZ'!H746</f>
        <v>6.7419999999999994E-2</v>
      </c>
      <c r="I11" s="273">
        <f>'[1]Podklady QZ'!I746</f>
        <v>0</v>
      </c>
      <c r="J11" s="268">
        <f>'[1]Podklady QZ'!J746</f>
        <v>0</v>
      </c>
      <c r="K11" s="275">
        <f>'[1]Podklady QZ'!K746</f>
        <v>0.58357999999999999</v>
      </c>
      <c r="L11" s="276">
        <f>'[1]Podklady QZ'!L746</f>
        <v>0</v>
      </c>
      <c r="M11" s="277">
        <f>'[1]Podklady QZ'!M746</f>
        <v>0</v>
      </c>
      <c r="N11" s="254"/>
      <c r="O11" s="271"/>
    </row>
    <row r="12" spans="1:16" x14ac:dyDescent="0.2">
      <c r="A12" s="48" t="s">
        <v>41</v>
      </c>
      <c r="B12" s="272">
        <f>'[1]Podklady QZ'!B747</f>
        <v>4562.7366089999996</v>
      </c>
      <c r="C12" s="273">
        <f>'[1]Podklady QZ'!C747</f>
        <v>3874.1891989999999</v>
      </c>
      <c r="D12" s="268">
        <f>'[1]Podklady QZ'!D747</f>
        <v>0.84909332512382163</v>
      </c>
      <c r="E12" s="272">
        <f>'[1]Podklady QZ'!E747</f>
        <v>3424.751553999999</v>
      </c>
      <c r="F12" s="274">
        <f>'[1]Podklady QZ'!F747</f>
        <v>2779.1480889999998</v>
      </c>
      <c r="G12" s="268">
        <f>'[1]Podklady QZ'!G747</f>
        <v>0.81148896355826006</v>
      </c>
      <c r="H12" s="272">
        <f>'[1]Podklady QZ'!H747</f>
        <v>2762.7100449999998</v>
      </c>
      <c r="I12" s="273">
        <f>'[1]Podklady QZ'!I747</f>
        <v>2232.9195199999999</v>
      </c>
      <c r="J12" s="268">
        <f>'[1]Podklady QZ'!J747</f>
        <v>0.80823520515342395</v>
      </c>
      <c r="K12" s="275">
        <f>'[1]Podklady QZ'!K747</f>
        <v>10750.198207999998</v>
      </c>
      <c r="L12" s="276">
        <f>'[1]Podklady QZ'!L747</f>
        <v>8886.2568080000001</v>
      </c>
      <c r="M12" s="277">
        <f>'[1]Podklady QZ'!M747</f>
        <v>0.82661329922150606</v>
      </c>
      <c r="N12" s="254"/>
      <c r="O12" s="271"/>
    </row>
    <row r="13" spans="1:16" x14ac:dyDescent="0.2">
      <c r="A13" s="48" t="s">
        <v>84</v>
      </c>
      <c r="B13" s="272">
        <f>'[1]Podklady QZ'!B748</f>
        <v>51.671999999999997</v>
      </c>
      <c r="C13" s="273">
        <f>'[1]Podklady QZ'!C748</f>
        <v>0</v>
      </c>
      <c r="D13" s="268">
        <f>'[1]Podklady QZ'!D748</f>
        <v>0</v>
      </c>
      <c r="E13" s="272">
        <f>'[1]Podklady QZ'!E748</f>
        <v>29.064</v>
      </c>
      <c r="F13" s="274">
        <f>'[1]Podklady QZ'!F748</f>
        <v>0</v>
      </c>
      <c r="G13" s="268">
        <f>'[1]Podklady QZ'!G748</f>
        <v>0</v>
      </c>
      <c r="H13" s="272">
        <f>'[1]Podklady QZ'!H748</f>
        <v>18.777999999999999</v>
      </c>
      <c r="I13" s="273">
        <f>'[1]Podklady QZ'!I748</f>
        <v>0</v>
      </c>
      <c r="J13" s="268">
        <f>'[1]Podklady QZ'!J748</f>
        <v>0</v>
      </c>
      <c r="K13" s="275">
        <f>'[1]Podklady QZ'!K748</f>
        <v>99.513999999999982</v>
      </c>
      <c r="L13" s="276">
        <f>'[1]Podklady QZ'!L748</f>
        <v>0</v>
      </c>
      <c r="M13" s="277">
        <f>'[1]Podklady QZ'!M748</f>
        <v>0</v>
      </c>
      <c r="N13" s="254"/>
      <c r="O13" s="271"/>
    </row>
    <row r="14" spans="1:16" x14ac:dyDescent="0.2">
      <c r="A14" s="48" t="s">
        <v>40</v>
      </c>
      <c r="B14" s="272">
        <f>'[1]Podklady QZ'!B749</f>
        <v>2.3257999999999997E-2</v>
      </c>
      <c r="C14" s="273">
        <f>'[1]Podklady QZ'!C749</f>
        <v>0</v>
      </c>
      <c r="D14" s="268">
        <f>'[1]Podklady QZ'!D749</f>
        <v>0</v>
      </c>
      <c r="E14" s="272">
        <f>'[1]Podklady QZ'!E749</f>
        <v>0</v>
      </c>
      <c r="F14" s="274">
        <f>'[1]Podklady QZ'!F749</f>
        <v>0</v>
      </c>
      <c r="G14" s="268">
        <f>'[1]Podklady QZ'!G749</f>
        <v>0</v>
      </c>
      <c r="H14" s="272">
        <f>'[1]Podklady QZ'!H749</f>
        <v>0</v>
      </c>
      <c r="I14" s="273">
        <f>'[1]Podklady QZ'!I749</f>
        <v>0</v>
      </c>
      <c r="J14" s="268">
        <f>'[1]Podklady QZ'!J749</f>
        <v>0</v>
      </c>
      <c r="K14" s="275">
        <f>'[1]Podklady QZ'!K749</f>
        <v>2.3257999999999997E-2</v>
      </c>
      <c r="L14" s="276">
        <f>'[1]Podklady QZ'!L749</f>
        <v>0</v>
      </c>
      <c r="M14" s="277">
        <f>'[1]Podklady QZ'!M749</f>
        <v>0</v>
      </c>
      <c r="N14" s="254"/>
      <c r="O14" s="271"/>
    </row>
    <row r="15" spans="1:16" x14ac:dyDescent="0.2">
      <c r="A15" s="48" t="s">
        <v>39</v>
      </c>
      <c r="B15" s="272">
        <f>'[1]Podklady QZ'!B750</f>
        <v>316.53535499999998</v>
      </c>
      <c r="C15" s="273">
        <f>'[1]Podklady QZ'!C750</f>
        <v>63.56915</v>
      </c>
      <c r="D15" s="268">
        <f>'[1]Podklady QZ'!D750</f>
        <v>0.20082796122411034</v>
      </c>
      <c r="E15" s="272">
        <f>'[1]Podklady QZ'!E750</f>
        <v>460.0769590000001</v>
      </c>
      <c r="F15" s="274">
        <f>'[1]Podklady QZ'!F750</f>
        <v>56.2117</v>
      </c>
      <c r="G15" s="268">
        <f>'[1]Podklady QZ'!G750</f>
        <v>0.12217890702933461</v>
      </c>
      <c r="H15" s="272">
        <f>'[1]Podklady QZ'!H750</f>
        <v>621.96336699999995</v>
      </c>
      <c r="I15" s="273">
        <f>'[1]Podklady QZ'!I750</f>
        <v>48.314830000000001</v>
      </c>
      <c r="J15" s="268">
        <f>'[1]Podklady QZ'!J750</f>
        <v>7.7681150632783177E-2</v>
      </c>
      <c r="K15" s="275">
        <f>'[1]Podklady QZ'!K750</f>
        <v>1398.575681</v>
      </c>
      <c r="L15" s="276">
        <f>'[1]Podklady QZ'!L750</f>
        <v>168.09568000000002</v>
      </c>
      <c r="M15" s="277">
        <f>'[1]Podklady QZ'!M750</f>
        <v>0.12019062127536022</v>
      </c>
      <c r="N15" s="254"/>
      <c r="O15" s="271"/>
    </row>
    <row r="16" spans="1:16" x14ac:dyDescent="0.2">
      <c r="A16" s="48" t="s">
        <v>38</v>
      </c>
      <c r="B16" s="272">
        <f>'[1]Podklady QZ'!B751</f>
        <v>32.896505999999995</v>
      </c>
      <c r="C16" s="273">
        <f>'[1]Podklady QZ'!C751</f>
        <v>21.683007</v>
      </c>
      <c r="D16" s="268">
        <f>'[1]Podklady QZ'!D751</f>
        <v>0.65912796331622581</v>
      </c>
      <c r="E16" s="272">
        <f>'[1]Podklady QZ'!E751</f>
        <v>27.94107</v>
      </c>
      <c r="F16" s="274">
        <f>'[1]Podklady QZ'!F751</f>
        <v>18.533972000000002</v>
      </c>
      <c r="G16" s="268">
        <f>'[1]Podklady QZ'!G751</f>
        <v>0.66332363077004575</v>
      </c>
      <c r="H16" s="272">
        <f>'[1]Podklady QZ'!H751</f>
        <v>41.570392999999996</v>
      </c>
      <c r="I16" s="273">
        <f>'[1]Podklady QZ'!I751</f>
        <v>15.157583000000001</v>
      </c>
      <c r="J16" s="268">
        <f>'[1]Podklady QZ'!J751</f>
        <v>0.3646244816593387</v>
      </c>
      <c r="K16" s="275">
        <f>'[1]Podklady QZ'!K751</f>
        <v>102.40796899999999</v>
      </c>
      <c r="L16" s="276">
        <f>'[1]Podklady QZ'!L751</f>
        <v>55.374562000000005</v>
      </c>
      <c r="M16" s="277">
        <f>'[1]Podklady QZ'!M751</f>
        <v>0.54072512657681948</v>
      </c>
      <c r="N16" s="254"/>
      <c r="O16" s="271"/>
    </row>
    <row r="17" spans="1:15" x14ac:dyDescent="0.2">
      <c r="A17" s="48" t="s">
        <v>37</v>
      </c>
      <c r="B17" s="272">
        <f>'[1]Podklady QZ'!B752</f>
        <v>228.71372418481167</v>
      </c>
      <c r="C17" s="273">
        <f>'[1]Podklady QZ'!C752</f>
        <v>159.70353</v>
      </c>
      <c r="D17" s="268">
        <f>'[1]Podklady QZ'!D752</f>
        <v>0.69826824152866263</v>
      </c>
      <c r="E17" s="272">
        <f>'[1]Podklady QZ'!E752</f>
        <v>261.18719347502412</v>
      </c>
      <c r="F17" s="274">
        <f>'[1]Podklady QZ'!F752</f>
        <v>206.49125100000001</v>
      </c>
      <c r="G17" s="268">
        <f>'[1]Podklady QZ'!G752</f>
        <v>0.7905871963042691</v>
      </c>
      <c r="H17" s="272">
        <f>'[1]Podklady QZ'!H752</f>
        <v>257.8071408216594</v>
      </c>
      <c r="I17" s="273">
        <f>'[1]Podklady QZ'!I752</f>
        <v>204.06373500000001</v>
      </c>
      <c r="J17" s="268">
        <f>'[1]Podklady QZ'!J752</f>
        <v>0.79153639557704525</v>
      </c>
      <c r="K17" s="275">
        <f>'[1]Podklady QZ'!K752</f>
        <v>747.70805848149519</v>
      </c>
      <c r="L17" s="276">
        <f>'[1]Podklady QZ'!L752</f>
        <v>570.2585160000001</v>
      </c>
      <c r="M17" s="277">
        <f>'[1]Podklady QZ'!M752</f>
        <v>0.76267536444387973</v>
      </c>
      <c r="N17" s="254"/>
      <c r="O17" s="271"/>
    </row>
    <row r="18" spans="1:15" x14ac:dyDescent="0.2">
      <c r="A18" s="48" t="s">
        <v>36</v>
      </c>
      <c r="B18" s="272">
        <f>'[1]Podklady QZ'!B753</f>
        <v>786.64545299999986</v>
      </c>
      <c r="C18" s="273">
        <f>'[1]Podklady QZ'!C753</f>
        <v>358.69579900000002</v>
      </c>
      <c r="D18" s="268">
        <f>'[1]Podklady QZ'!D753</f>
        <v>0.45598153225453153</v>
      </c>
      <c r="E18" s="272">
        <f>'[1]Podklady QZ'!E753</f>
        <v>840.50036099999977</v>
      </c>
      <c r="F18" s="274">
        <f>'[1]Podklady QZ'!F753</f>
        <v>317.95065199999999</v>
      </c>
      <c r="G18" s="268">
        <f>'[1]Podklady QZ'!G753</f>
        <v>0.37828734733880748</v>
      </c>
      <c r="H18" s="272">
        <f>'[1]Podklady QZ'!H753</f>
        <v>800.19189500000016</v>
      </c>
      <c r="I18" s="273">
        <f>'[1]Podklady QZ'!I753</f>
        <v>331.71410100000003</v>
      </c>
      <c r="J18" s="268">
        <f>'[1]Podklady QZ'!J753</f>
        <v>0.41454319029312331</v>
      </c>
      <c r="K18" s="275">
        <f>'[1]Podklady QZ'!K753</f>
        <v>2427.3377089999994</v>
      </c>
      <c r="L18" s="276">
        <f>'[1]Podklady QZ'!L753</f>
        <v>1008.3605520000001</v>
      </c>
      <c r="M18" s="277">
        <f>'[1]Podklady QZ'!M753</f>
        <v>0.41541831952811326</v>
      </c>
      <c r="N18" s="254"/>
      <c r="O18" s="271"/>
    </row>
    <row r="19" spans="1:15" x14ac:dyDescent="0.2">
      <c r="A19" s="48" t="s">
        <v>3</v>
      </c>
      <c r="B19" s="272">
        <f>'[1]Podklady QZ'!B754</f>
        <v>0</v>
      </c>
      <c r="C19" s="273">
        <f>'[1]Podklady QZ'!C754</f>
        <v>0</v>
      </c>
      <c r="D19" s="268">
        <f>'[1]Podklady QZ'!D754</f>
        <v>0</v>
      </c>
      <c r="E19" s="272">
        <f>'[1]Podklady QZ'!E754</f>
        <v>0</v>
      </c>
      <c r="F19" s="274">
        <f>'[1]Podklady QZ'!F754</f>
        <v>0</v>
      </c>
      <c r="G19" s="268">
        <f>'[1]Podklady QZ'!G754</f>
        <v>0</v>
      </c>
      <c r="H19" s="272">
        <f>'[1]Podklady QZ'!H754</f>
        <v>0</v>
      </c>
      <c r="I19" s="273">
        <f>'[1]Podklady QZ'!I754</f>
        <v>0</v>
      </c>
      <c r="J19" s="268">
        <f>'[1]Podklady QZ'!J754</f>
        <v>0</v>
      </c>
      <c r="K19" s="275">
        <f>'[1]Podklady QZ'!K754</f>
        <v>0</v>
      </c>
      <c r="L19" s="276">
        <f>'[1]Podklady QZ'!L754</f>
        <v>0</v>
      </c>
      <c r="M19" s="277">
        <f>'[1]Podklady QZ'!M754</f>
        <v>0</v>
      </c>
      <c r="N19" s="254"/>
      <c r="O19" s="271"/>
    </row>
    <row r="20" spans="1:15" x14ac:dyDescent="0.2">
      <c r="A20" s="48" t="s">
        <v>35</v>
      </c>
      <c r="B20" s="272">
        <f>'[1]Podklady QZ'!B755</f>
        <v>4.8034859999999968</v>
      </c>
      <c r="C20" s="273">
        <f>'[1]Podklady QZ'!C755</f>
        <v>1.8079146000000001</v>
      </c>
      <c r="D20" s="268">
        <f>'[1]Podklady QZ'!D755</f>
        <v>0.37637553226968939</v>
      </c>
      <c r="E20" s="272">
        <f>'[1]Podklady QZ'!E755</f>
        <v>3.5836230000000002</v>
      </c>
      <c r="F20" s="274">
        <f>'[1]Podklady QZ'!F755</f>
        <v>0.63882280000000002</v>
      </c>
      <c r="G20" s="268">
        <f>'[1]Podklady QZ'!G755</f>
        <v>0.17826172005258364</v>
      </c>
      <c r="H20" s="272">
        <f>'[1]Podklady QZ'!H755</f>
        <v>8.6803689999999971</v>
      </c>
      <c r="I20" s="273">
        <f>'[1]Podklady QZ'!I755</f>
        <v>2.4765372000000001</v>
      </c>
      <c r="J20" s="268">
        <f>'[1]Podklady QZ'!J755</f>
        <v>0.2853032169484962</v>
      </c>
      <c r="K20" s="275">
        <f>'[1]Podklady QZ'!K755</f>
        <v>17.067477999999994</v>
      </c>
      <c r="L20" s="276">
        <f>'[1]Podklady QZ'!L755</f>
        <v>4.9232746000000001</v>
      </c>
      <c r="M20" s="277">
        <f>'[1]Podklady QZ'!M755</f>
        <v>0.28845940800392428</v>
      </c>
      <c r="N20" s="254"/>
      <c r="O20" s="271"/>
    </row>
    <row r="21" spans="1:15" ht="12.75" thickBot="1" x14ac:dyDescent="0.25">
      <c r="A21" s="38" t="s">
        <v>34</v>
      </c>
      <c r="B21" s="278">
        <f>'[1]Podklady QZ'!B756</f>
        <v>1814.2437018151882</v>
      </c>
      <c r="C21" s="279">
        <f>'[1]Podklady QZ'!C756</f>
        <v>751.778907</v>
      </c>
      <c r="D21" s="280">
        <f>'[1]Podklady QZ'!D756</f>
        <v>0.41437592218059222</v>
      </c>
      <c r="E21" s="278">
        <f>'[1]Podklady QZ'!E756</f>
        <v>1331.3269315249756</v>
      </c>
      <c r="F21" s="281">
        <f>'[1]Podklady QZ'!F756</f>
        <v>557.99152000000004</v>
      </c>
      <c r="G21" s="280">
        <f>'[1]Podklady QZ'!G756</f>
        <v>0.41912433887358203</v>
      </c>
      <c r="H21" s="278">
        <f>'[1]Podklady QZ'!H756</f>
        <v>1173.55136217834</v>
      </c>
      <c r="I21" s="279">
        <f>'[1]Podklady QZ'!I756</f>
        <v>498.01584800000001</v>
      </c>
      <c r="J21" s="280">
        <f>'[1]Podklady QZ'!J756</f>
        <v>0.42436646920641424</v>
      </c>
      <c r="K21" s="282">
        <f>'[1]Podklady QZ'!K756</f>
        <v>4319.1219955185043</v>
      </c>
      <c r="L21" s="282">
        <f>'[1]Podklady QZ'!L756</f>
        <v>1807.7862749999999</v>
      </c>
      <c r="M21" s="283">
        <f>'[1]Podklady QZ'!M756</f>
        <v>0.41855411282101973</v>
      </c>
      <c r="N21" s="254"/>
      <c r="O21" s="271"/>
    </row>
    <row r="22" spans="1:15" s="129" customFormat="1" ht="11.25" x14ac:dyDescent="0.2">
      <c r="A22" s="121"/>
      <c r="B22" s="5"/>
      <c r="C22" s="5"/>
      <c r="D22" s="5"/>
      <c r="E22" s="5"/>
      <c r="F22" s="5"/>
      <c r="G22" s="5"/>
      <c r="H22" s="5"/>
      <c r="I22" s="5"/>
      <c r="M22" s="4" t="s">
        <v>87</v>
      </c>
    </row>
    <row r="23" spans="1:15" x14ac:dyDescent="0.2">
      <c r="A23" s="238"/>
      <c r="B23" s="53"/>
      <c r="C23" s="13"/>
      <c r="D23" s="13"/>
      <c r="E23" s="13"/>
      <c r="F23" s="13"/>
      <c r="G23" s="13"/>
      <c r="H23" s="13"/>
      <c r="I23" s="13"/>
    </row>
    <row r="24" spans="1:15" x14ac:dyDescent="0.2">
      <c r="A24" s="238"/>
      <c r="B24" s="53"/>
    </row>
    <row r="25" spans="1:15" x14ac:dyDescent="0.2">
      <c r="A25" s="238"/>
      <c r="B25" s="53"/>
      <c r="C25" s="130"/>
      <c r="D25" s="130"/>
      <c r="E25" s="130"/>
      <c r="F25" s="130"/>
      <c r="G25" s="130"/>
      <c r="H25" s="130"/>
      <c r="I25" s="130"/>
      <c r="J25" s="130"/>
    </row>
    <row r="26" spans="1:15" x14ac:dyDescent="0.2">
      <c r="A26" s="238"/>
      <c r="B26" s="53"/>
      <c r="C26" s="130"/>
      <c r="D26" s="130"/>
      <c r="E26" s="130"/>
      <c r="F26" s="130"/>
      <c r="G26" s="130"/>
      <c r="H26" s="130"/>
      <c r="I26" s="130"/>
      <c r="J26" s="130"/>
    </row>
    <row r="27" spans="1:15" x14ac:dyDescent="0.2">
      <c r="A27" s="238"/>
      <c r="B27" s="53"/>
    </row>
    <row r="28" spans="1:15" x14ac:dyDescent="0.2">
      <c r="A28" s="238"/>
      <c r="B28" s="53"/>
    </row>
    <row r="29" spans="1:15" x14ac:dyDescent="0.2">
      <c r="A29" s="238"/>
      <c r="B29" s="53"/>
    </row>
    <row r="30" spans="1:15" x14ac:dyDescent="0.2">
      <c r="A30" s="238"/>
      <c r="B30" s="53"/>
    </row>
    <row r="31" spans="1:15" x14ac:dyDescent="0.2">
      <c r="A31" s="238"/>
      <c r="B31" s="53"/>
    </row>
    <row r="32" spans="1:15" x14ac:dyDescent="0.2">
      <c r="A32" s="238"/>
      <c r="B32" s="53"/>
    </row>
    <row r="33" spans="1:2" x14ac:dyDescent="0.2">
      <c r="A33" s="238"/>
      <c r="B33" s="53"/>
    </row>
    <row r="34" spans="1:2" x14ac:dyDescent="0.2">
      <c r="A34" s="238"/>
      <c r="B34" s="53"/>
    </row>
    <row r="35" spans="1:2" x14ac:dyDescent="0.2">
      <c r="A35" s="238"/>
      <c r="B35" s="53"/>
    </row>
    <row r="36" spans="1:2" x14ac:dyDescent="0.2">
      <c r="A36" s="238"/>
      <c r="B36" s="53"/>
    </row>
    <row r="37" spans="1:2" x14ac:dyDescent="0.2">
      <c r="A37" s="238"/>
      <c r="B37" s="53"/>
    </row>
    <row r="38" spans="1:2" x14ac:dyDescent="0.2">
      <c r="A38" s="238"/>
      <c r="B38" s="53"/>
    </row>
  </sheetData>
  <mergeCells count="5">
    <mergeCell ref="K3:M3"/>
    <mergeCell ref="A3:A4"/>
    <mergeCell ref="B3:D3"/>
    <mergeCell ref="E3:G3"/>
    <mergeCell ref="H3:J3"/>
  </mergeCells>
  <pageMargins left="0.31496062992125984" right="0.31496062992125984" top="0.3543307086614173" bottom="0.3543307086614173" header="0.31496062992125984" footer="0.19685039370078741"/>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zoomScale="85" zoomScaleNormal="85" workbookViewId="0">
      <selection activeCell="P35" sqref="P35"/>
    </sheetView>
  </sheetViews>
  <sheetFormatPr defaultRowHeight="12" x14ac:dyDescent="0.2"/>
  <cols>
    <col min="1" max="1" width="32.5703125" style="114" customWidth="1"/>
    <col min="2" max="13" width="9.28515625" style="114" customWidth="1"/>
    <col min="14" max="14" width="10.140625" style="254" customWidth="1"/>
    <col min="15" max="15" width="8.42578125" style="114" customWidth="1"/>
    <col min="16" max="16" width="11.42578125" style="114" bestFit="1" customWidth="1"/>
    <col min="17" max="17" width="9.5703125" style="114" bestFit="1" customWidth="1"/>
    <col min="18" max="16384" width="9.140625" style="114"/>
  </cols>
  <sheetData>
    <row r="1" spans="1:14" s="128" customFormat="1" ht="18.75" x14ac:dyDescent="0.3">
      <c r="A1" s="21" t="s">
        <v>287</v>
      </c>
      <c r="B1" s="123"/>
      <c r="C1" s="123"/>
      <c r="D1" s="123"/>
      <c r="E1" s="123"/>
      <c r="F1" s="123"/>
      <c r="G1" s="123"/>
      <c r="H1" s="123"/>
      <c r="I1" s="123"/>
      <c r="J1" s="123"/>
      <c r="K1" s="123"/>
      <c r="L1" s="123"/>
      <c r="M1" s="284" t="str">
        <f>Obsah!$A$1</f>
        <v>II. čtvrtletí 2018</v>
      </c>
      <c r="N1" s="291"/>
    </row>
    <row r="2" spans="1:14" ht="7.5" customHeight="1" x14ac:dyDescent="0.2">
      <c r="A2" s="13"/>
      <c r="B2" s="13"/>
      <c r="C2" s="13"/>
      <c r="D2" s="13"/>
      <c r="E2" s="13"/>
      <c r="F2" s="13"/>
      <c r="G2" s="13"/>
      <c r="H2" s="13"/>
      <c r="I2" s="13"/>
      <c r="J2" s="13"/>
      <c r="K2" s="13"/>
      <c r="L2" s="13"/>
      <c r="M2" s="13"/>
      <c r="N2" s="13"/>
    </row>
    <row r="3" spans="1:14" x14ac:dyDescent="0.2">
      <c r="A3" s="377"/>
      <c r="B3" s="379" t="s">
        <v>272</v>
      </c>
      <c r="C3" s="379"/>
      <c r="D3" s="379"/>
      <c r="E3" s="379" t="s">
        <v>290</v>
      </c>
      <c r="F3" s="379"/>
      <c r="G3" s="379"/>
      <c r="H3" s="379" t="s">
        <v>288</v>
      </c>
      <c r="I3" s="379"/>
      <c r="J3" s="379"/>
      <c r="K3" s="379" t="s">
        <v>289</v>
      </c>
      <c r="L3" s="379"/>
      <c r="M3" s="404"/>
      <c r="N3" s="292"/>
    </row>
    <row r="4" spans="1:14" x14ac:dyDescent="0.2">
      <c r="A4" s="378"/>
      <c r="B4" s="190" t="s">
        <v>8</v>
      </c>
      <c r="C4" s="190" t="s">
        <v>9</v>
      </c>
      <c r="D4" s="190" t="s">
        <v>10</v>
      </c>
      <c r="E4" s="190" t="s">
        <v>8</v>
      </c>
      <c r="F4" s="190" t="s">
        <v>9</v>
      </c>
      <c r="G4" s="190" t="s">
        <v>10</v>
      </c>
      <c r="H4" s="190" t="s">
        <v>8</v>
      </c>
      <c r="I4" s="190" t="s">
        <v>9</v>
      </c>
      <c r="J4" s="190" t="s">
        <v>10</v>
      </c>
      <c r="K4" s="190" t="s">
        <v>8</v>
      </c>
      <c r="L4" s="190" t="s">
        <v>9</v>
      </c>
      <c r="M4" s="60" t="s">
        <v>10</v>
      </c>
    </row>
    <row r="5" spans="1:14" s="131" customFormat="1" ht="12" customHeight="1" x14ac:dyDescent="0.2">
      <c r="A5" s="373" t="s">
        <v>293</v>
      </c>
      <c r="B5" s="374">
        <f>SUM(B6:D6)</f>
        <v>59370.388047635308</v>
      </c>
      <c r="C5" s="375"/>
      <c r="D5" s="376"/>
      <c r="E5" s="374">
        <v>59304.1</v>
      </c>
      <c r="F5" s="375"/>
      <c r="G5" s="376"/>
      <c r="H5" s="438">
        <f t="shared" ref="H5:H10" si="0">+B5-E5</f>
        <v>66.28804763530934</v>
      </c>
      <c r="I5" s="439"/>
      <c r="J5" s="440"/>
      <c r="K5" s="449">
        <f>+B5/E5-1</f>
        <v>1.1177650050386845E-3</v>
      </c>
      <c r="L5" s="450"/>
      <c r="M5" s="450"/>
      <c r="N5" s="293"/>
    </row>
    <row r="6" spans="1:14" s="131" customFormat="1" ht="12" customHeight="1" x14ac:dyDescent="0.2">
      <c r="A6" s="372"/>
      <c r="B6" s="221">
        <f>'[1]Podklady QZ'!B6</f>
        <v>20088.336048418845</v>
      </c>
      <c r="C6" s="200">
        <f>'[1]Podklady QZ'!C6</f>
        <v>19762.863508910843</v>
      </c>
      <c r="D6" s="222">
        <f>'[1]Podklady QZ'!D6</f>
        <v>19519.18849030562</v>
      </c>
      <c r="E6" s="200">
        <v>24714.3</v>
      </c>
      <c r="F6" s="200">
        <v>18536.400000000001</v>
      </c>
      <c r="G6" s="200">
        <v>16053.4</v>
      </c>
      <c r="H6" s="221">
        <f t="shared" si="0"/>
        <v>-4625.9639515811541</v>
      </c>
      <c r="I6" s="200">
        <f t="shared" ref="I6:J6" si="1">+C6-F6</f>
        <v>1226.4635089108415</v>
      </c>
      <c r="J6" s="222">
        <f t="shared" si="1"/>
        <v>3465.7884903056201</v>
      </c>
      <c r="K6" s="332">
        <f>+B6/E6-1</f>
        <v>-0.1871776239497438</v>
      </c>
      <c r="L6" s="333">
        <f t="shared" ref="L6:M6" si="2">+C6/F6-1</f>
        <v>6.6165140421594382E-2</v>
      </c>
      <c r="M6" s="333">
        <f t="shared" si="2"/>
        <v>0.21589124361852452</v>
      </c>
      <c r="N6" s="294"/>
    </row>
    <row r="7" spans="1:14" s="13" customFormat="1" ht="12" customHeight="1" x14ac:dyDescent="0.2">
      <c r="A7" s="371" t="s">
        <v>294</v>
      </c>
      <c r="B7" s="384">
        <f>SUM(B8:D8)</f>
        <v>37889.452401806331</v>
      </c>
      <c r="C7" s="385"/>
      <c r="D7" s="386"/>
      <c r="E7" s="385">
        <f>SUM(E8:G8)</f>
        <v>37351.300000000003</v>
      </c>
      <c r="F7" s="385"/>
      <c r="G7" s="385"/>
      <c r="H7" s="438">
        <f t="shared" si="0"/>
        <v>538.15240180632827</v>
      </c>
      <c r="I7" s="439"/>
      <c r="J7" s="440"/>
      <c r="K7" s="441">
        <f>+B7/E7-1</f>
        <v>1.4407862693034179E-2</v>
      </c>
      <c r="L7" s="442"/>
      <c r="M7" s="442"/>
      <c r="N7" s="252"/>
    </row>
    <row r="8" spans="1:14" s="189" customFormat="1" ht="12" customHeight="1" x14ac:dyDescent="0.2">
      <c r="A8" s="372"/>
      <c r="B8" s="221">
        <f>'[1]Podklady QZ'!B14</f>
        <v>12351.639870099545</v>
      </c>
      <c r="C8" s="200">
        <f>'[1]Podklady QZ'!C14</f>
        <v>13028.737675299893</v>
      </c>
      <c r="D8" s="222">
        <f>'[1]Podklady QZ'!D14</f>
        <v>12509.074856406891</v>
      </c>
      <c r="E8" s="200">
        <v>16416.5</v>
      </c>
      <c r="F8" s="200">
        <v>11608</v>
      </c>
      <c r="G8" s="200">
        <v>9326.7999999999993</v>
      </c>
      <c r="H8" s="221">
        <f t="shared" si="0"/>
        <v>-4064.8601299004549</v>
      </c>
      <c r="I8" s="200">
        <f t="shared" ref="I8" si="3">+C8-F8</f>
        <v>1420.7376752998935</v>
      </c>
      <c r="J8" s="222">
        <f t="shared" ref="J8" si="4">+D8-G8</f>
        <v>3182.2748564068916</v>
      </c>
      <c r="K8" s="332">
        <f t="shared" ref="K8:M8" si="5">+B8/E8-1</f>
        <v>-0.24760820698080921</v>
      </c>
      <c r="L8" s="333">
        <f t="shared" si="5"/>
        <v>0.12239297685216166</v>
      </c>
      <c r="M8" s="333">
        <f t="shared" si="5"/>
        <v>0.34119685813000089</v>
      </c>
    </row>
    <row r="9" spans="1:14" s="13" customFormat="1" ht="12" hidden="1" customHeight="1" x14ac:dyDescent="0.2">
      <c r="A9" s="371" t="s">
        <v>296</v>
      </c>
      <c r="B9" s="384">
        <v>-0.1</v>
      </c>
      <c r="C9" s="385"/>
      <c r="D9" s="386"/>
      <c r="E9" s="385">
        <v>0.6</v>
      </c>
      <c r="F9" s="385"/>
      <c r="G9" s="385"/>
      <c r="H9" s="438">
        <f t="shared" si="0"/>
        <v>-0.7</v>
      </c>
      <c r="I9" s="439"/>
      <c r="J9" s="440"/>
      <c r="K9" s="441"/>
      <c r="L9" s="442"/>
      <c r="M9" s="442"/>
      <c r="N9" s="252"/>
    </row>
    <row r="10" spans="1:14" s="189" customFormat="1" ht="12" hidden="1" customHeight="1" x14ac:dyDescent="0.2">
      <c r="A10" s="372"/>
      <c r="B10" s="221">
        <v>2</v>
      </c>
      <c r="C10" s="200">
        <v>-3.3</v>
      </c>
      <c r="D10" s="222">
        <v>1</v>
      </c>
      <c r="E10" s="200">
        <v>-5.6</v>
      </c>
      <c r="F10" s="200">
        <v>1.2</v>
      </c>
      <c r="G10" s="200">
        <v>6.1</v>
      </c>
      <c r="H10" s="221">
        <f t="shared" si="0"/>
        <v>7.6</v>
      </c>
      <c r="I10" s="200">
        <f t="shared" ref="I10" si="6">+C10-F10</f>
        <v>-4.5</v>
      </c>
      <c r="J10" s="222">
        <f t="shared" ref="J10" si="7">+D10-G10</f>
        <v>-5.0999999999999996</v>
      </c>
      <c r="K10" s="332"/>
      <c r="L10" s="333"/>
      <c r="M10" s="333"/>
    </row>
    <row r="11" spans="1:14" s="189" customFormat="1" ht="10.5" hidden="1" customHeight="1" x14ac:dyDescent="0.2">
      <c r="A11" s="392" t="s">
        <v>108</v>
      </c>
      <c r="B11" s="384">
        <f>SUM(B12:D12)</f>
        <v>47.837087000001702</v>
      </c>
      <c r="C11" s="385"/>
      <c r="D11" s="386"/>
      <c r="E11" s="385">
        <f>SUM(E12:G12)</f>
        <v>36.200000000000003</v>
      </c>
      <c r="F11" s="385"/>
      <c r="G11" s="385"/>
      <c r="H11" s="384">
        <f>SUM(H12:J12)</f>
        <v>11.637087000001701</v>
      </c>
      <c r="I11" s="385"/>
      <c r="J11" s="386"/>
      <c r="K11" s="446">
        <f>+B11/E11-1</f>
        <v>0.3214664917127541</v>
      </c>
      <c r="L11" s="447"/>
      <c r="M11" s="448"/>
    </row>
    <row r="12" spans="1:14" s="189" customFormat="1" ht="10.5" hidden="1" customHeight="1" thickBot="1" x14ac:dyDescent="0.25">
      <c r="A12" s="393"/>
      <c r="B12" s="212">
        <f>'[1]Podklady QZ'!B16</f>
        <v>16.350882000002457</v>
      </c>
      <c r="C12" s="116">
        <f>'[1]Podklady QZ'!C16</f>
        <v>16.325119000000996</v>
      </c>
      <c r="D12" s="213">
        <f>'[1]Podklady QZ'!D16</f>
        <v>15.161085999998249</v>
      </c>
      <c r="E12" s="116">
        <v>12</v>
      </c>
      <c r="F12" s="116">
        <v>11.9</v>
      </c>
      <c r="G12" s="116">
        <v>12.3</v>
      </c>
      <c r="H12" s="212">
        <f>+B12-E12</f>
        <v>4.3508820000024571</v>
      </c>
      <c r="I12" s="116">
        <f t="shared" ref="I12" si="8">+C12-F12</f>
        <v>4.4251190000009952</v>
      </c>
      <c r="J12" s="213">
        <f t="shared" ref="J12" si="9">+D12-G12</f>
        <v>2.8610859999982488</v>
      </c>
      <c r="K12" s="212">
        <f>+E12-H12</f>
        <v>7.6491179999975429</v>
      </c>
      <c r="L12" s="116">
        <f t="shared" ref="L12" si="10">+F12-I12</f>
        <v>7.4748809999990051</v>
      </c>
      <c r="M12" s="116">
        <f t="shared" ref="M12" si="11">+G12-J12</f>
        <v>9.438914000001752</v>
      </c>
    </row>
    <row r="13" spans="1:14" s="129" customFormat="1" ht="15" customHeight="1" x14ac:dyDescent="0.2">
      <c r="A13" s="121"/>
      <c r="B13" s="5"/>
      <c r="C13" s="5"/>
      <c r="D13" s="5"/>
      <c r="E13" s="5"/>
      <c r="F13" s="5"/>
      <c r="G13" s="5"/>
      <c r="K13" s="5"/>
      <c r="L13" s="5"/>
      <c r="M13" s="4"/>
      <c r="N13" s="295"/>
    </row>
    <row r="14" spans="1:14" s="129" customFormat="1" ht="11.25" customHeight="1" x14ac:dyDescent="0.2">
      <c r="A14" s="377"/>
      <c r="B14" s="379" t="s">
        <v>291</v>
      </c>
      <c r="C14" s="379"/>
      <c r="D14" s="379"/>
      <c r="E14" s="379" t="s">
        <v>292</v>
      </c>
      <c r="F14" s="379"/>
      <c r="G14" s="379"/>
      <c r="H14" s="379" t="s">
        <v>288</v>
      </c>
      <c r="I14" s="379"/>
      <c r="J14" s="379"/>
      <c r="K14" s="379" t="s">
        <v>289</v>
      </c>
      <c r="L14" s="379"/>
      <c r="M14" s="404"/>
      <c r="N14" s="295"/>
    </row>
    <row r="15" spans="1:14" s="129" customFormat="1" ht="11.25" customHeight="1" x14ac:dyDescent="0.2">
      <c r="A15" s="378"/>
      <c r="B15" s="352" t="s">
        <v>11</v>
      </c>
      <c r="C15" s="352" t="s">
        <v>12</v>
      </c>
      <c r="D15" s="352" t="s">
        <v>13</v>
      </c>
      <c r="E15" s="353" t="s">
        <v>11</v>
      </c>
      <c r="F15" s="353" t="s">
        <v>12</v>
      </c>
      <c r="G15" s="353" t="s">
        <v>13</v>
      </c>
      <c r="H15" s="354" t="s">
        <v>11</v>
      </c>
      <c r="I15" s="354" t="s">
        <v>12</v>
      </c>
      <c r="J15" s="354" t="s">
        <v>13</v>
      </c>
      <c r="K15" s="355" t="s">
        <v>11</v>
      </c>
      <c r="L15" s="355" t="s">
        <v>12</v>
      </c>
      <c r="M15" s="362" t="s">
        <v>13</v>
      </c>
      <c r="N15" s="295"/>
    </row>
    <row r="16" spans="1:14" s="129" customFormat="1" ht="11.25" customHeight="1" x14ac:dyDescent="0.2">
      <c r="A16" s="373" t="s">
        <v>293</v>
      </c>
      <c r="B16" s="374">
        <f>SUM(B17:D17)</f>
        <v>28383.837692999994</v>
      </c>
      <c r="C16" s="375"/>
      <c r="D16" s="376"/>
      <c r="E16" s="374">
        <f>SUM(E17:G17)</f>
        <v>33484.800000000003</v>
      </c>
      <c r="F16" s="375"/>
      <c r="G16" s="376"/>
      <c r="H16" s="438">
        <f t="shared" ref="H16:H21" si="12">+B16-E16</f>
        <v>-5100.9623070000089</v>
      </c>
      <c r="I16" s="439"/>
      <c r="J16" s="440"/>
      <c r="K16" s="449">
        <f>+B16/E16-1</f>
        <v>-0.15233665146573994</v>
      </c>
      <c r="L16" s="450"/>
      <c r="M16" s="450"/>
      <c r="N16" s="295"/>
    </row>
    <row r="17" spans="1:14" s="129" customFormat="1" ht="12" customHeight="1" x14ac:dyDescent="0.2">
      <c r="A17" s="372"/>
      <c r="B17" s="221">
        <f>'[1]Podklady QZ'!E6</f>
        <v>11044.923610999998</v>
      </c>
      <c r="C17" s="200">
        <f>'[1]Podklady QZ'!F6</f>
        <v>9061.6125799999973</v>
      </c>
      <c r="D17" s="222">
        <f>'[1]Podklady QZ'!G6</f>
        <v>8277.3015020000003</v>
      </c>
      <c r="E17" s="200">
        <v>14105.7</v>
      </c>
      <c r="F17" s="200">
        <v>10974.1</v>
      </c>
      <c r="G17" s="200">
        <v>8405</v>
      </c>
      <c r="H17" s="221">
        <f t="shared" si="12"/>
        <v>-3060.7763890000024</v>
      </c>
      <c r="I17" s="200">
        <f t="shared" ref="I17" si="13">+C17-F17</f>
        <v>-1912.4874200000031</v>
      </c>
      <c r="J17" s="222">
        <f t="shared" ref="J17" si="14">+D17-G17</f>
        <v>-127.69849799999974</v>
      </c>
      <c r="K17" s="332">
        <f>+B17/E17-1</f>
        <v>-0.21698862084122039</v>
      </c>
      <c r="L17" s="333">
        <f t="shared" ref="L17" si="15">+C17/F17-1</f>
        <v>-0.17427282601762362</v>
      </c>
      <c r="M17" s="333">
        <f t="shared" ref="M17" si="16">+D17/G17-1</f>
        <v>-1.519315859607373E-2</v>
      </c>
      <c r="N17" s="295"/>
    </row>
    <row r="18" spans="1:14" s="129" customFormat="1" ht="11.25" customHeight="1" x14ac:dyDescent="0.2">
      <c r="A18" s="371" t="s">
        <v>294</v>
      </c>
      <c r="B18" s="384">
        <f>SUM(B19:D19)</f>
        <v>12230.067831999999</v>
      </c>
      <c r="C18" s="385"/>
      <c r="D18" s="386"/>
      <c r="E18" s="385">
        <f>SUM(E19:G19)</f>
        <v>15946.999999999998</v>
      </c>
      <c r="F18" s="385"/>
      <c r="G18" s="385"/>
      <c r="H18" s="443">
        <f t="shared" si="12"/>
        <v>-3716.9321679999994</v>
      </c>
      <c r="I18" s="444"/>
      <c r="J18" s="445"/>
      <c r="K18" s="441">
        <f>+B18/E18-1</f>
        <v>-0.23308033912334603</v>
      </c>
      <c r="L18" s="442"/>
      <c r="M18" s="442"/>
      <c r="N18" s="295"/>
    </row>
    <row r="19" spans="1:14" s="129" customFormat="1" ht="12" customHeight="1" x14ac:dyDescent="0.2">
      <c r="A19" s="372"/>
      <c r="B19" s="221">
        <f>'[1]Podklady QZ'!E14</f>
        <v>5420.7446989999999</v>
      </c>
      <c r="C19" s="200">
        <f>'[1]Podklady QZ'!F14</f>
        <v>3698.1825669999994</v>
      </c>
      <c r="D19" s="222">
        <f>'[1]Podklady QZ'!G14</f>
        <v>3111.1405659999996</v>
      </c>
      <c r="E19" s="200">
        <v>7792.2</v>
      </c>
      <c r="F19" s="200">
        <v>5009.3999999999996</v>
      </c>
      <c r="G19" s="200">
        <v>3145.4</v>
      </c>
      <c r="H19" s="221">
        <f t="shared" si="12"/>
        <v>-2371.455301</v>
      </c>
      <c r="I19" s="200">
        <f t="shared" ref="I19" si="17">+C19-F19</f>
        <v>-1311.2174330000003</v>
      </c>
      <c r="J19" s="222">
        <f t="shared" ref="J19" si="18">+D19-G19</f>
        <v>-34.25943400000051</v>
      </c>
      <c r="K19" s="332">
        <f t="shared" ref="K19" si="19">+B19/E19-1</f>
        <v>-0.30433706796540128</v>
      </c>
      <c r="L19" s="333">
        <f t="shared" ref="L19" si="20">+C19/F19-1</f>
        <v>-0.2617513939793189</v>
      </c>
      <c r="M19" s="333">
        <f t="shared" ref="M19" si="21">+D19/G19-1</f>
        <v>-1.0891916449418337E-2</v>
      </c>
      <c r="N19" s="295"/>
    </row>
    <row r="20" spans="1:14" s="129" customFormat="1" ht="12" hidden="1" customHeight="1" x14ac:dyDescent="0.2">
      <c r="A20" s="371" t="s">
        <v>296</v>
      </c>
      <c r="B20" s="384">
        <v>15.7</v>
      </c>
      <c r="C20" s="385"/>
      <c r="D20" s="386"/>
      <c r="E20" s="385">
        <v>13.2</v>
      </c>
      <c r="F20" s="385"/>
      <c r="G20" s="385"/>
      <c r="H20" s="438">
        <f t="shared" si="12"/>
        <v>2.5</v>
      </c>
      <c r="I20" s="439"/>
      <c r="J20" s="440"/>
      <c r="K20" s="441"/>
      <c r="L20" s="442"/>
      <c r="M20" s="442"/>
      <c r="N20" s="295"/>
    </row>
    <row r="21" spans="1:14" s="129" customFormat="1" ht="12" hidden="1" customHeight="1" x14ac:dyDescent="0.2">
      <c r="A21" s="372"/>
      <c r="B21" s="221">
        <v>13</v>
      </c>
      <c r="C21" s="200">
        <v>16.5</v>
      </c>
      <c r="D21" s="222">
        <v>17.7</v>
      </c>
      <c r="E21" s="200">
        <v>7.1</v>
      </c>
      <c r="F21" s="200">
        <v>14.1</v>
      </c>
      <c r="G21" s="200">
        <v>18.399999999999999</v>
      </c>
      <c r="H21" s="221">
        <f t="shared" si="12"/>
        <v>5.9</v>
      </c>
      <c r="I21" s="200">
        <f t="shared" ref="I21" si="22">+C21-F21</f>
        <v>2.4000000000000004</v>
      </c>
      <c r="J21" s="222">
        <f t="shared" ref="J21" si="23">+D21-G21</f>
        <v>-0.69999999999999929</v>
      </c>
      <c r="K21" s="332"/>
      <c r="L21" s="333"/>
      <c r="M21" s="333"/>
      <c r="N21" s="295"/>
    </row>
    <row r="22" spans="1:14" s="129" customFormat="1" ht="12.75" hidden="1" customHeight="1" x14ac:dyDescent="0.2">
      <c r="A22" s="392" t="s">
        <v>108</v>
      </c>
      <c r="B22" s="384">
        <f>SUM(B23:D23)</f>
        <v>1215.5705200000007</v>
      </c>
      <c r="C22" s="385"/>
      <c r="D22" s="386"/>
      <c r="E22" s="385">
        <f>SUM(E23:G23)</f>
        <v>36.200000000000003</v>
      </c>
      <c r="F22" s="385"/>
      <c r="G22" s="385"/>
      <c r="H22" s="384">
        <f>SUM(H23:J23)</f>
        <v>1179.3705200000006</v>
      </c>
      <c r="I22" s="385"/>
      <c r="J22" s="386"/>
      <c r="K22" s="446">
        <f>+B22/E22-1</f>
        <v>32.579296132596703</v>
      </c>
      <c r="L22" s="447"/>
      <c r="M22" s="448"/>
      <c r="N22" s="295"/>
    </row>
    <row r="23" spans="1:14" s="129" customFormat="1" ht="12.75" hidden="1" customHeight="1" thickBot="1" x14ac:dyDescent="0.25">
      <c r="A23" s="393"/>
      <c r="B23" s="212">
        <f>'[1]Podklady QZ'!B25</f>
        <v>430.7146570000005</v>
      </c>
      <c r="C23" s="116">
        <f>'[1]Podklady QZ'!C25</f>
        <v>381.47745399999997</v>
      </c>
      <c r="D23" s="213">
        <f>'[1]Podklady QZ'!D25</f>
        <v>403.37840900000015</v>
      </c>
      <c r="E23" s="116">
        <v>12</v>
      </c>
      <c r="F23" s="116">
        <v>11.9</v>
      </c>
      <c r="G23" s="116">
        <v>12.3</v>
      </c>
      <c r="H23" s="212">
        <f>+B23-E23</f>
        <v>418.7146570000005</v>
      </c>
      <c r="I23" s="116">
        <f t="shared" ref="I23" si="24">+C23-F23</f>
        <v>369.57745399999999</v>
      </c>
      <c r="J23" s="213">
        <f t="shared" ref="J23" si="25">+D23-G23</f>
        <v>391.07840900000014</v>
      </c>
      <c r="K23" s="212">
        <f>+E23-H23</f>
        <v>-406.7146570000005</v>
      </c>
      <c r="L23" s="116">
        <f t="shared" ref="L23" si="26">+F23-I23</f>
        <v>-357.67745400000001</v>
      </c>
      <c r="M23" s="116">
        <f t="shared" ref="M23" si="27">+G23-J23</f>
        <v>-378.77840900000012</v>
      </c>
      <c r="N23" s="295"/>
    </row>
    <row r="24" spans="1:14" s="129" customFormat="1" ht="12.75" customHeight="1" x14ac:dyDescent="0.2">
      <c r="A24" s="121"/>
      <c r="B24" s="5"/>
      <c r="C24" s="5"/>
      <c r="D24" s="5"/>
      <c r="E24" s="5"/>
      <c r="F24" s="5"/>
      <c r="G24" s="5"/>
      <c r="I24" s="5"/>
      <c r="K24" s="5"/>
      <c r="L24" s="5"/>
      <c r="M24" s="4" t="s">
        <v>87</v>
      </c>
      <c r="N24" s="295"/>
    </row>
    <row r="25" spans="1:14" s="129" customFormat="1" ht="11.25" customHeight="1" x14ac:dyDescent="0.2">
      <c r="A25" s="121"/>
      <c r="B25" s="5"/>
      <c r="C25" s="5"/>
      <c r="D25" s="5"/>
      <c r="E25" s="5"/>
      <c r="F25" s="5"/>
      <c r="G25" s="5"/>
      <c r="I25" s="5"/>
      <c r="K25" s="5"/>
      <c r="L25" s="5"/>
      <c r="M25" s="4"/>
      <c r="N25" s="295"/>
    </row>
    <row r="26" spans="1:14" s="129" customFormat="1" ht="11.25" customHeight="1" x14ac:dyDescent="0.2">
      <c r="A26" s="121"/>
      <c r="B26" s="5"/>
      <c r="C26" s="5"/>
      <c r="D26" s="5"/>
      <c r="E26" s="5"/>
      <c r="F26" s="5"/>
      <c r="G26" s="5"/>
      <c r="I26" s="5"/>
      <c r="K26" s="5"/>
      <c r="L26" s="5"/>
      <c r="M26" s="4"/>
      <c r="N26" s="295"/>
    </row>
    <row r="27" spans="1:14" s="129" customFormat="1" ht="11.25" customHeight="1" x14ac:dyDescent="0.2">
      <c r="A27" s="121"/>
      <c r="B27" s="5"/>
      <c r="C27" s="5"/>
      <c r="D27" s="5"/>
      <c r="E27" s="5"/>
      <c r="F27" s="5"/>
      <c r="G27" s="5"/>
      <c r="I27" s="5"/>
      <c r="K27" s="5"/>
      <c r="L27" s="5"/>
      <c r="M27" s="4"/>
      <c r="N27" s="295"/>
    </row>
    <row r="28" spans="1:14" s="129" customFormat="1" ht="11.25" customHeight="1" x14ac:dyDescent="0.2">
      <c r="A28" s="121"/>
      <c r="B28" s="5"/>
      <c r="C28" s="5"/>
      <c r="D28" s="5"/>
      <c r="E28" s="5"/>
      <c r="F28" s="5"/>
      <c r="G28" s="5"/>
      <c r="I28" s="5"/>
      <c r="K28" s="5"/>
      <c r="L28" s="5"/>
      <c r="M28" s="4"/>
      <c r="N28" s="295"/>
    </row>
    <row r="29" spans="1:14" s="129" customFormat="1" ht="11.25" customHeight="1" x14ac:dyDescent="0.2">
      <c r="A29" s="121"/>
      <c r="B29" s="5"/>
      <c r="C29" s="5"/>
      <c r="D29" s="5"/>
      <c r="E29" s="5"/>
      <c r="F29" s="5"/>
      <c r="G29" s="5"/>
      <c r="I29" s="5"/>
      <c r="K29" s="5"/>
      <c r="L29" s="5"/>
      <c r="M29" s="4"/>
      <c r="N29" s="295"/>
    </row>
    <row r="30" spans="1:14" s="129" customFormat="1" ht="11.25" customHeight="1" x14ac:dyDescent="0.2">
      <c r="A30" s="121"/>
      <c r="B30" s="5"/>
      <c r="C30" s="5"/>
      <c r="D30" s="5"/>
      <c r="E30" s="5"/>
      <c r="F30" s="5"/>
      <c r="G30" s="5"/>
      <c r="I30" s="5"/>
      <c r="K30" s="5"/>
      <c r="L30" s="5"/>
      <c r="M30" s="4"/>
      <c r="N30" s="295"/>
    </row>
    <row r="31" spans="1:14" s="129" customFormat="1" ht="11.25" customHeight="1" x14ac:dyDescent="0.2">
      <c r="A31" s="121"/>
      <c r="B31" s="5"/>
      <c r="C31" s="5"/>
      <c r="D31" s="5"/>
      <c r="E31" s="5"/>
      <c r="F31" s="5"/>
      <c r="G31" s="5"/>
      <c r="I31" s="5"/>
      <c r="K31" s="5"/>
      <c r="L31" s="5"/>
      <c r="M31" s="4"/>
      <c r="N31" s="295"/>
    </row>
    <row r="32" spans="1:14" s="129" customFormat="1" ht="11.25" customHeight="1" x14ac:dyDescent="0.2">
      <c r="A32" s="121"/>
      <c r="B32" s="5"/>
      <c r="C32" s="5"/>
      <c r="D32" s="5"/>
      <c r="E32" s="5"/>
      <c r="F32" s="5"/>
      <c r="G32" s="5"/>
      <c r="I32" s="5"/>
      <c r="K32" s="5"/>
      <c r="L32" s="5"/>
      <c r="M32" s="4"/>
      <c r="N32" s="295"/>
    </row>
    <row r="33" spans="1:15" s="129" customFormat="1" ht="11.25" customHeight="1" x14ac:dyDescent="0.2">
      <c r="A33" s="121"/>
      <c r="B33" s="5"/>
      <c r="C33" s="5"/>
      <c r="D33" s="5"/>
      <c r="E33" s="5"/>
      <c r="F33" s="5"/>
      <c r="G33" s="5"/>
      <c r="I33" s="5"/>
      <c r="K33" s="5"/>
      <c r="L33" s="5"/>
      <c r="M33" s="4"/>
      <c r="N33" s="295"/>
    </row>
    <row r="34" spans="1:15" s="129" customFormat="1" ht="11.25" customHeight="1" x14ac:dyDescent="0.2">
      <c r="A34" s="121"/>
      <c r="B34" s="5"/>
      <c r="C34" s="5"/>
      <c r="D34" s="5"/>
      <c r="E34" s="5"/>
      <c r="F34" s="5"/>
      <c r="G34" s="5"/>
      <c r="I34" s="5"/>
      <c r="K34" s="5"/>
      <c r="L34" s="5"/>
      <c r="M34" s="4"/>
      <c r="N34" s="295"/>
    </row>
    <row r="35" spans="1:15" s="129" customFormat="1" ht="11.25" customHeight="1" x14ac:dyDescent="0.2">
      <c r="A35" s="121"/>
      <c r="B35" s="5"/>
      <c r="C35" s="5"/>
      <c r="D35" s="5"/>
      <c r="E35" s="5"/>
      <c r="F35" s="5"/>
      <c r="G35" s="5"/>
      <c r="I35" s="5"/>
      <c r="K35" s="5"/>
      <c r="L35" s="5"/>
      <c r="M35" s="4"/>
      <c r="N35" s="295"/>
    </row>
    <row r="36" spans="1:15" s="129" customFormat="1" ht="11.25" customHeight="1" x14ac:dyDescent="0.2">
      <c r="A36" s="121"/>
      <c r="B36" s="5"/>
      <c r="C36" s="5"/>
      <c r="D36" s="5"/>
      <c r="E36" s="5"/>
      <c r="F36" s="5"/>
      <c r="G36" s="5"/>
      <c r="I36" s="5"/>
      <c r="K36" s="5"/>
      <c r="L36" s="5"/>
      <c r="M36" s="4"/>
      <c r="N36" s="295"/>
    </row>
    <row r="37" spans="1:15" s="129" customFormat="1" ht="11.25" customHeight="1" x14ac:dyDescent="0.2">
      <c r="A37" s="121"/>
      <c r="B37" s="5"/>
      <c r="C37" s="5"/>
      <c r="D37" s="5"/>
      <c r="E37" s="5"/>
      <c r="F37" s="5"/>
      <c r="G37" s="5"/>
      <c r="I37" s="5"/>
      <c r="K37" s="5"/>
      <c r="L37" s="5"/>
      <c r="M37" s="4"/>
      <c r="N37" s="295"/>
    </row>
    <row r="38" spans="1:15" x14ac:dyDescent="0.2">
      <c r="A38" s="191"/>
      <c r="B38" s="192"/>
      <c r="C38" s="192"/>
      <c r="D38" s="192"/>
      <c r="E38" s="192"/>
      <c r="F38" s="192"/>
      <c r="G38" s="192"/>
      <c r="H38" s="192"/>
      <c r="I38" s="192"/>
      <c r="J38" s="192"/>
      <c r="K38" s="192"/>
      <c r="L38" s="192"/>
      <c r="M38" s="192"/>
      <c r="N38" s="296"/>
      <c r="O38" s="289"/>
    </row>
    <row r="39" spans="1:15" x14ac:dyDescent="0.2">
      <c r="A39" s="17"/>
      <c r="B39" s="53"/>
      <c r="C39" s="53"/>
      <c r="D39" s="53"/>
      <c r="E39" s="53"/>
      <c r="F39" s="53"/>
      <c r="G39" s="53"/>
      <c r="H39" s="53"/>
      <c r="I39" s="53"/>
      <c r="J39" s="53"/>
      <c r="K39" s="53"/>
      <c r="L39" s="53"/>
      <c r="M39" s="53"/>
      <c r="N39" s="296"/>
      <c r="O39" s="289"/>
    </row>
    <row r="40" spans="1:15" x14ac:dyDescent="0.2">
      <c r="A40" s="17"/>
      <c r="B40" s="192"/>
      <c r="C40" s="192"/>
      <c r="D40" s="192"/>
      <c r="E40" s="192"/>
      <c r="F40" s="192"/>
      <c r="G40" s="192"/>
      <c r="H40" s="192"/>
      <c r="I40" s="192"/>
      <c r="J40" s="192"/>
      <c r="K40" s="192"/>
      <c r="L40" s="192"/>
      <c r="M40" s="192"/>
      <c r="N40" s="53"/>
      <c r="O40" s="289"/>
    </row>
    <row r="41" spans="1:15" x14ac:dyDescent="0.2">
      <c r="A41" s="181"/>
      <c r="B41" s="171"/>
      <c r="C41" s="171"/>
      <c r="D41" s="171"/>
      <c r="E41" s="171"/>
      <c r="F41" s="171"/>
      <c r="G41" s="171"/>
      <c r="H41" s="171"/>
      <c r="I41" s="171"/>
      <c r="J41" s="171"/>
      <c r="K41" s="171"/>
      <c r="L41" s="171"/>
      <c r="M41" s="171"/>
      <c r="N41" s="53"/>
      <c r="O41" s="289"/>
    </row>
    <row r="42" spans="1:15" x14ac:dyDescent="0.2">
      <c r="A42" s="181"/>
      <c r="B42" s="171"/>
      <c r="C42" s="171"/>
      <c r="D42" s="171"/>
      <c r="E42" s="171"/>
      <c r="F42" s="171"/>
      <c r="G42" s="171"/>
      <c r="H42" s="171"/>
      <c r="I42" s="171"/>
      <c r="J42" s="171"/>
      <c r="K42" s="171"/>
      <c r="L42" s="171"/>
      <c r="M42" s="171"/>
      <c r="N42" s="296"/>
      <c r="O42" s="289"/>
    </row>
    <row r="43" spans="1:15" x14ac:dyDescent="0.2">
      <c r="A43" s="181"/>
      <c r="B43" s="171"/>
      <c r="C43" s="171"/>
      <c r="D43" s="171"/>
      <c r="E43" s="171"/>
      <c r="F43" s="171"/>
      <c r="G43" s="171"/>
      <c r="H43" s="171"/>
      <c r="I43" s="171"/>
      <c r="J43" s="171"/>
      <c r="K43" s="171"/>
      <c r="L43" s="171"/>
      <c r="M43" s="171"/>
      <c r="N43" s="296"/>
      <c r="O43" s="289"/>
    </row>
    <row r="44" spans="1:15" x14ac:dyDescent="0.2">
      <c r="A44" s="191"/>
      <c r="B44" s="191"/>
      <c r="C44" s="191"/>
      <c r="D44" s="191"/>
      <c r="E44" s="191"/>
      <c r="F44" s="191"/>
      <c r="G44" s="191"/>
      <c r="H44" s="191"/>
      <c r="I44" s="191"/>
      <c r="J44" s="191"/>
      <c r="K44" s="191"/>
      <c r="L44" s="191"/>
      <c r="M44" s="191"/>
      <c r="N44" s="296"/>
      <c r="O44" s="289"/>
    </row>
    <row r="45" spans="1:15" x14ac:dyDescent="0.2">
      <c r="A45" s="191"/>
      <c r="B45" s="191"/>
      <c r="C45" s="191"/>
      <c r="D45" s="191"/>
      <c r="E45" s="191"/>
      <c r="F45" s="191"/>
      <c r="G45" s="191"/>
      <c r="H45" s="191"/>
      <c r="I45" s="191"/>
      <c r="J45" s="191"/>
      <c r="K45" s="191"/>
      <c r="L45" s="191"/>
      <c r="M45" s="191"/>
      <c r="N45" s="296"/>
    </row>
    <row r="62" spans="1:4" x14ac:dyDescent="0.2">
      <c r="A62" s="234"/>
      <c r="B62" s="241"/>
      <c r="C62" s="235"/>
      <c r="D62" s="235"/>
    </row>
    <row r="63" spans="1:4" x14ac:dyDescent="0.2">
      <c r="B63" s="235"/>
      <c r="C63" s="235"/>
      <c r="D63" s="235"/>
    </row>
    <row r="64" spans="1:4" x14ac:dyDescent="0.2">
      <c r="B64" s="235"/>
      <c r="C64" s="235"/>
      <c r="D64" s="235"/>
    </row>
  </sheetData>
  <mergeCells count="50">
    <mergeCell ref="K11:M11"/>
    <mergeCell ref="K5:M5"/>
    <mergeCell ref="K7:M7"/>
    <mergeCell ref="A5:A6"/>
    <mergeCell ref="B5:D5"/>
    <mergeCell ref="E5:G5"/>
    <mergeCell ref="H5:J5"/>
    <mergeCell ref="A11:A12"/>
    <mergeCell ref="B11:D11"/>
    <mergeCell ref="E11:G11"/>
    <mergeCell ref="H11:J11"/>
    <mergeCell ref="A7:A8"/>
    <mergeCell ref="B7:D7"/>
    <mergeCell ref="E7:G7"/>
    <mergeCell ref="H7:J7"/>
    <mergeCell ref="A9:A10"/>
    <mergeCell ref="K3:M3"/>
    <mergeCell ref="A3:A4"/>
    <mergeCell ref="B3:D3"/>
    <mergeCell ref="E3:G3"/>
    <mergeCell ref="H3:J3"/>
    <mergeCell ref="E16:G16"/>
    <mergeCell ref="H16:J16"/>
    <mergeCell ref="K16:M16"/>
    <mergeCell ref="A14:A15"/>
    <mergeCell ref="B14:D14"/>
    <mergeCell ref="E14:G14"/>
    <mergeCell ref="H14:J14"/>
    <mergeCell ref="K14:M14"/>
    <mergeCell ref="A22:A23"/>
    <mergeCell ref="B22:D22"/>
    <mergeCell ref="E22:G22"/>
    <mergeCell ref="H22:J22"/>
    <mergeCell ref="K22:M22"/>
    <mergeCell ref="B9:D9"/>
    <mergeCell ref="E9:G9"/>
    <mergeCell ref="H9:J9"/>
    <mergeCell ref="K9:M9"/>
    <mergeCell ref="A20:A21"/>
    <mergeCell ref="B20:D20"/>
    <mergeCell ref="E20:G20"/>
    <mergeCell ref="H20:J20"/>
    <mergeCell ref="K20:M20"/>
    <mergeCell ref="A18:A19"/>
    <mergeCell ref="B18:D18"/>
    <mergeCell ref="E18:G18"/>
    <mergeCell ref="H18:J18"/>
    <mergeCell ref="K18:M18"/>
    <mergeCell ref="A16:A17"/>
    <mergeCell ref="B16:D16"/>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workbookViewId="0">
      <selection activeCell="P27" sqref="P27"/>
    </sheetView>
  </sheetViews>
  <sheetFormatPr defaultRowHeight="12" x14ac:dyDescent="0.2"/>
  <cols>
    <col min="1" max="1" width="31.140625" style="114" customWidth="1"/>
    <col min="2" max="13" width="8.5703125" style="114" customWidth="1"/>
    <col min="14" max="14" width="10.140625" style="114" customWidth="1"/>
    <col min="15" max="15" width="8.42578125" style="114" customWidth="1"/>
    <col min="16" max="16" width="11.42578125" style="114" bestFit="1" customWidth="1"/>
    <col min="17" max="17" width="9.5703125" style="114" bestFit="1" customWidth="1"/>
    <col min="18" max="16384" width="9.140625" style="114"/>
  </cols>
  <sheetData>
    <row r="1" spans="1:18" s="128" customFormat="1" ht="18.75" x14ac:dyDescent="0.3">
      <c r="A1" s="21" t="s">
        <v>85</v>
      </c>
      <c r="B1" s="123"/>
      <c r="C1" s="123"/>
      <c r="D1" s="123"/>
      <c r="E1" s="123"/>
      <c r="F1" s="123"/>
      <c r="G1" s="123"/>
      <c r="H1" s="123"/>
      <c r="I1" s="123"/>
      <c r="J1" s="123"/>
      <c r="K1" s="123"/>
      <c r="L1" s="123"/>
      <c r="M1" s="123"/>
      <c r="N1" s="113" t="str">
        <f>Obsah!$A$1</f>
        <v>II. čtvrtletí 2018</v>
      </c>
    </row>
    <row r="2" spans="1:18" ht="7.5" customHeight="1" x14ac:dyDescent="0.2">
      <c r="A2" s="13"/>
      <c r="B2" s="13"/>
      <c r="C2" s="13"/>
      <c r="D2" s="13"/>
      <c r="E2" s="13"/>
      <c r="F2" s="13"/>
      <c r="G2" s="13"/>
      <c r="H2" s="13"/>
      <c r="I2" s="13"/>
      <c r="J2" s="13"/>
      <c r="K2" s="13"/>
      <c r="L2" s="13"/>
      <c r="M2" s="13"/>
      <c r="N2" s="13"/>
    </row>
    <row r="3" spans="1:18" x14ac:dyDescent="0.2">
      <c r="A3" s="377"/>
      <c r="B3" s="379" t="s">
        <v>48</v>
      </c>
      <c r="C3" s="379"/>
      <c r="D3" s="379"/>
      <c r="E3" s="379" t="s">
        <v>49</v>
      </c>
      <c r="F3" s="379"/>
      <c r="G3" s="379"/>
      <c r="H3" s="379" t="s">
        <v>50</v>
      </c>
      <c r="I3" s="379"/>
      <c r="J3" s="379"/>
      <c r="K3" s="379" t="s">
        <v>51</v>
      </c>
      <c r="L3" s="379"/>
      <c r="M3" s="379"/>
      <c r="N3" s="377" t="s">
        <v>7</v>
      </c>
      <c r="Q3" s="253"/>
      <c r="R3" s="253"/>
    </row>
    <row r="4" spans="1:18" x14ac:dyDescent="0.2">
      <c r="A4" s="378"/>
      <c r="B4" s="43" t="s">
        <v>8</v>
      </c>
      <c r="C4" s="43" t="s">
        <v>9</v>
      </c>
      <c r="D4" s="43" t="s">
        <v>10</v>
      </c>
      <c r="E4" s="43" t="s">
        <v>11</v>
      </c>
      <c r="F4" s="43" t="s">
        <v>12</v>
      </c>
      <c r="G4" s="43" t="s">
        <v>13</v>
      </c>
      <c r="H4" s="43" t="s">
        <v>14</v>
      </c>
      <c r="I4" s="43" t="s">
        <v>15</v>
      </c>
      <c r="J4" s="43" t="s">
        <v>16</v>
      </c>
      <c r="K4" s="43" t="s">
        <v>17</v>
      </c>
      <c r="L4" s="43" t="s">
        <v>18</v>
      </c>
      <c r="M4" s="43" t="s">
        <v>19</v>
      </c>
      <c r="N4" s="378"/>
    </row>
    <row r="5" spans="1:18" s="131" customFormat="1" x14ac:dyDescent="0.2">
      <c r="A5" s="373" t="s">
        <v>69</v>
      </c>
      <c r="B5" s="374">
        <f>SUM(B6:D6)</f>
        <v>59370.388047635308</v>
      </c>
      <c r="C5" s="375"/>
      <c r="D5" s="376"/>
      <c r="E5" s="375">
        <f>SUM(E6:G6)</f>
        <v>28383.837692999994</v>
      </c>
      <c r="F5" s="375"/>
      <c r="G5" s="375"/>
      <c r="H5" s="380">
        <f>SUM(H6:J6)</f>
        <v>0</v>
      </c>
      <c r="I5" s="381"/>
      <c r="J5" s="382"/>
      <c r="K5" s="380">
        <f>SUM(K6:M6)</f>
        <v>0</v>
      </c>
      <c r="L5" s="381"/>
      <c r="M5" s="382"/>
      <c r="N5" s="383">
        <f>SUM(B6:M6)</f>
        <v>87754.225740635302</v>
      </c>
      <c r="Q5" s="251"/>
      <c r="R5" s="251"/>
    </row>
    <row r="6" spans="1:18" s="131" customFormat="1" x14ac:dyDescent="0.2">
      <c r="A6" s="372"/>
      <c r="B6" s="221">
        <f>'[1]Podklady QZ'!B6</f>
        <v>20088.336048418845</v>
      </c>
      <c r="C6" s="200">
        <f>'[1]Podklady QZ'!C6</f>
        <v>19762.863508910843</v>
      </c>
      <c r="D6" s="222">
        <f>'[1]Podklady QZ'!D6</f>
        <v>19519.18849030562</v>
      </c>
      <c r="E6" s="200">
        <f>'[1]Podklady QZ'!E6</f>
        <v>11044.923610999998</v>
      </c>
      <c r="F6" s="200">
        <f>'[1]Podklady QZ'!F6</f>
        <v>9061.6125799999973</v>
      </c>
      <c r="G6" s="200">
        <f>'[1]Podklady QZ'!G6</f>
        <v>8277.3015020000003</v>
      </c>
      <c r="H6" s="298">
        <f>'[1]Podklady QZ'!H6</f>
        <v>0</v>
      </c>
      <c r="I6" s="297">
        <f>'[1]Podklady QZ'!I6</f>
        <v>0</v>
      </c>
      <c r="J6" s="299">
        <f>'[1]Podklady QZ'!J6</f>
        <v>0</v>
      </c>
      <c r="K6" s="298">
        <f>'[1]Podklady QZ'!K6</f>
        <v>0</v>
      </c>
      <c r="L6" s="297">
        <f>'[1]Podklady QZ'!L6</f>
        <v>0</v>
      </c>
      <c r="M6" s="299">
        <f>'[1]Podklady QZ'!M6</f>
        <v>0</v>
      </c>
      <c r="N6" s="370"/>
    </row>
    <row r="7" spans="1:18" ht="12.75" customHeight="1" x14ac:dyDescent="0.2">
      <c r="A7" s="371" t="s">
        <v>82</v>
      </c>
      <c r="B7" s="384">
        <f>SUM(B8:D8)</f>
        <v>3077.2959059999994</v>
      </c>
      <c r="C7" s="385"/>
      <c r="D7" s="386"/>
      <c r="E7" s="385">
        <f>SUM(E8:G8)</f>
        <v>2715.9826709999993</v>
      </c>
      <c r="F7" s="385"/>
      <c r="G7" s="385"/>
      <c r="H7" s="387">
        <f>SUM(H8:J8)</f>
        <v>0</v>
      </c>
      <c r="I7" s="388"/>
      <c r="J7" s="389"/>
      <c r="K7" s="387">
        <f>SUM(K8:M8)</f>
        <v>0</v>
      </c>
      <c r="L7" s="388"/>
      <c r="M7" s="389"/>
      <c r="N7" s="369">
        <f>SUM(B8:M8)</f>
        <v>5793.2785769999982</v>
      </c>
    </row>
    <row r="8" spans="1:18" s="131" customFormat="1" ht="12.75" customHeight="1" x14ac:dyDescent="0.2">
      <c r="A8" s="372"/>
      <c r="B8" s="221">
        <f>'[1]Podklady QZ'!B8</f>
        <v>1133.0632399999984</v>
      </c>
      <c r="C8" s="200">
        <f>'[1]Podklady QZ'!C8</f>
        <v>963.72879400000033</v>
      </c>
      <c r="D8" s="222">
        <f>'[1]Podklady QZ'!D8</f>
        <v>980.50387200000068</v>
      </c>
      <c r="E8" s="200">
        <f>'[1]Podklady QZ'!E8</f>
        <v>961.2885160000003</v>
      </c>
      <c r="F8" s="200">
        <f>'[1]Podklady QZ'!F8</f>
        <v>855.38604999999961</v>
      </c>
      <c r="G8" s="200">
        <f>'[1]Podklady QZ'!G8</f>
        <v>899.30810499999939</v>
      </c>
      <c r="H8" s="298">
        <f>'[1]Podklady QZ'!H8</f>
        <v>0</v>
      </c>
      <c r="I8" s="297">
        <f>'[1]Podklady QZ'!I8</f>
        <v>0</v>
      </c>
      <c r="J8" s="299">
        <f>'[1]Podklady QZ'!J8</f>
        <v>0</v>
      </c>
      <c r="K8" s="298">
        <f>'[1]Podklady QZ'!K8</f>
        <v>0</v>
      </c>
      <c r="L8" s="297">
        <f>'[1]Podklady QZ'!L8</f>
        <v>0</v>
      </c>
      <c r="M8" s="299">
        <f>'[1]Podklady QZ'!M8</f>
        <v>0</v>
      </c>
      <c r="N8" s="370"/>
    </row>
    <row r="9" spans="1:18" s="189" customFormat="1" ht="12" customHeight="1" x14ac:dyDescent="0.2">
      <c r="A9" s="371" t="s">
        <v>109</v>
      </c>
      <c r="B9" s="384">
        <f>SUM(B10:D10)</f>
        <v>4036.1288036089782</v>
      </c>
      <c r="C9" s="385"/>
      <c r="D9" s="386"/>
      <c r="E9" s="385">
        <f>SUM(E10:G10)</f>
        <v>2733.9563915399995</v>
      </c>
      <c r="F9" s="385"/>
      <c r="G9" s="385"/>
      <c r="H9" s="387">
        <f>SUM(H10:J10)</f>
        <v>0</v>
      </c>
      <c r="I9" s="388"/>
      <c r="J9" s="389"/>
      <c r="K9" s="387">
        <f>SUM(K10:M10)</f>
        <v>0</v>
      </c>
      <c r="L9" s="388"/>
      <c r="M9" s="389"/>
      <c r="N9" s="369">
        <f>SUM(B10:M10)</f>
        <v>6770.0851951489776</v>
      </c>
    </row>
    <row r="10" spans="1:18" s="189" customFormat="1" ht="12" customHeight="1" x14ac:dyDescent="0.2">
      <c r="A10" s="372"/>
      <c r="B10" s="221">
        <f>'[1]Podklady QZ'!B10</f>
        <v>1383.2451753792955</v>
      </c>
      <c r="C10" s="200">
        <f>'[1]Podklady QZ'!C10</f>
        <v>1326.8774789309507</v>
      </c>
      <c r="D10" s="222">
        <f>'[1]Podklady QZ'!D10</f>
        <v>1326.006149298732</v>
      </c>
      <c r="E10" s="200">
        <f>'[1]Podklady QZ'!E10</f>
        <v>1004.0921726199997</v>
      </c>
      <c r="F10" s="200">
        <f>'[1]Podklady QZ'!F10</f>
        <v>940.04871443999957</v>
      </c>
      <c r="G10" s="200">
        <f>'[1]Podklady QZ'!G10</f>
        <v>789.81550448000019</v>
      </c>
      <c r="H10" s="298">
        <f>'[1]Podklady QZ'!H10</f>
        <v>0</v>
      </c>
      <c r="I10" s="297">
        <f>'[1]Podklady QZ'!I10</f>
        <v>0</v>
      </c>
      <c r="J10" s="299">
        <f>'[1]Podklady QZ'!J10</f>
        <v>0</v>
      </c>
      <c r="K10" s="298">
        <f>'[1]Podklady QZ'!K10</f>
        <v>0</v>
      </c>
      <c r="L10" s="297">
        <f>'[1]Podklady QZ'!L10</f>
        <v>0</v>
      </c>
      <c r="M10" s="299">
        <f>'[1]Podklady QZ'!M10</f>
        <v>0</v>
      </c>
      <c r="N10" s="370"/>
    </row>
    <row r="11" spans="1:18" s="13" customFormat="1" ht="12" customHeight="1" x14ac:dyDescent="0.2">
      <c r="A11" s="371" t="s">
        <v>83</v>
      </c>
      <c r="B11" s="384">
        <f>SUM(B12:D12)</f>
        <v>14319.673849219998</v>
      </c>
      <c r="C11" s="385"/>
      <c r="D11" s="386"/>
      <c r="E11" s="385">
        <f>SUM(E12:G12)</f>
        <v>10648.600321459999</v>
      </c>
      <c r="F11" s="385"/>
      <c r="G11" s="385"/>
      <c r="H11" s="387">
        <f>SUM(H12:J12)</f>
        <v>0</v>
      </c>
      <c r="I11" s="388"/>
      <c r="J11" s="389"/>
      <c r="K11" s="387">
        <f>SUM(K12:M12)</f>
        <v>0</v>
      </c>
      <c r="L11" s="388"/>
      <c r="M11" s="389"/>
      <c r="N11" s="369">
        <f>SUM(B12:M12)</f>
        <v>24968.274170679997</v>
      </c>
      <c r="P11" s="252"/>
      <c r="Q11" s="252"/>
      <c r="R11" s="252"/>
    </row>
    <row r="12" spans="1:18" s="189" customFormat="1" ht="12" customHeight="1" x14ac:dyDescent="0.2">
      <c r="A12" s="372"/>
      <c r="B12" s="221">
        <f>'[1]Podklady QZ'!B12</f>
        <v>5204.0368809400015</v>
      </c>
      <c r="C12" s="200">
        <f>'[1]Podklady QZ'!C12</f>
        <v>4427.1944416799988</v>
      </c>
      <c r="D12" s="222">
        <f>'[1]Podklady QZ'!D12</f>
        <v>4688.4425265999971</v>
      </c>
      <c r="E12" s="200">
        <f>'[1]Podklady QZ'!E12</f>
        <v>3635.6119533800024</v>
      </c>
      <c r="F12" s="200">
        <f>'[1]Podklady QZ'!F12</f>
        <v>3551.3721135599985</v>
      </c>
      <c r="G12" s="200">
        <f>'[1]Podklady QZ'!G12</f>
        <v>3461.6162545199986</v>
      </c>
      <c r="H12" s="298">
        <f>'[1]Podklady QZ'!H12</f>
        <v>0</v>
      </c>
      <c r="I12" s="297">
        <f>'[1]Podklady QZ'!I12</f>
        <v>0</v>
      </c>
      <c r="J12" s="299">
        <f>'[1]Podklady QZ'!J12</f>
        <v>0</v>
      </c>
      <c r="K12" s="298">
        <f>'[1]Podklady QZ'!K12</f>
        <v>0</v>
      </c>
      <c r="L12" s="297">
        <f>'[1]Podklady QZ'!L12</f>
        <v>0</v>
      </c>
      <c r="M12" s="299">
        <f>'[1]Podklady QZ'!M12</f>
        <v>0</v>
      </c>
      <c r="N12" s="370"/>
    </row>
    <row r="13" spans="1:18" s="13" customFormat="1" ht="12" customHeight="1" x14ac:dyDescent="0.2">
      <c r="A13" s="371" t="s">
        <v>88</v>
      </c>
      <c r="B13" s="384">
        <f>SUM(B14:D14)</f>
        <v>37889.452401806331</v>
      </c>
      <c r="C13" s="385"/>
      <c r="D13" s="386"/>
      <c r="E13" s="385">
        <f>SUM(E14:G14)</f>
        <v>12230.067831999999</v>
      </c>
      <c r="F13" s="385"/>
      <c r="G13" s="385"/>
      <c r="H13" s="387">
        <f>SUM(H14:J14)</f>
        <v>0</v>
      </c>
      <c r="I13" s="388"/>
      <c r="J13" s="389"/>
      <c r="K13" s="387">
        <f>SUM(K14:M14)</f>
        <v>0</v>
      </c>
      <c r="L13" s="388"/>
      <c r="M13" s="389"/>
      <c r="N13" s="369">
        <f>SUM(B14:M14)</f>
        <v>50119.520233806332</v>
      </c>
      <c r="Q13" s="252"/>
      <c r="R13" s="252"/>
    </row>
    <row r="14" spans="1:18" s="189" customFormat="1" ht="12" customHeight="1" x14ac:dyDescent="0.2">
      <c r="A14" s="372"/>
      <c r="B14" s="221">
        <f>'[1]Podklady QZ'!B14</f>
        <v>12351.639870099545</v>
      </c>
      <c r="C14" s="200">
        <f>'[1]Podklady QZ'!C14</f>
        <v>13028.737675299893</v>
      </c>
      <c r="D14" s="222">
        <f>'[1]Podklady QZ'!D14</f>
        <v>12509.074856406891</v>
      </c>
      <c r="E14" s="200">
        <f>'[1]Podklady QZ'!E14</f>
        <v>5420.7446989999999</v>
      </c>
      <c r="F14" s="200">
        <f>'[1]Podklady QZ'!F14</f>
        <v>3698.1825669999994</v>
      </c>
      <c r="G14" s="200">
        <f>'[1]Podklady QZ'!G14</f>
        <v>3111.1405659999996</v>
      </c>
      <c r="H14" s="298">
        <f>'[1]Podklady QZ'!H14</f>
        <v>0</v>
      </c>
      <c r="I14" s="297">
        <f>'[1]Podklady QZ'!I14</f>
        <v>0</v>
      </c>
      <c r="J14" s="299">
        <f>'[1]Podklady QZ'!J14</f>
        <v>0</v>
      </c>
      <c r="K14" s="298">
        <f>'[1]Podklady QZ'!K14</f>
        <v>0</v>
      </c>
      <c r="L14" s="297">
        <f>'[1]Podklady QZ'!L14</f>
        <v>0</v>
      </c>
      <c r="M14" s="299">
        <f>'[1]Podklady QZ'!M14</f>
        <v>0</v>
      </c>
      <c r="N14" s="370"/>
    </row>
    <row r="15" spans="1:18" s="189" customFormat="1" ht="12" customHeight="1" x14ac:dyDescent="0.2">
      <c r="A15" s="392" t="s">
        <v>108</v>
      </c>
      <c r="B15" s="384">
        <f>SUM(B16:D16)</f>
        <v>47.837087000001702</v>
      </c>
      <c r="C15" s="385"/>
      <c r="D15" s="386"/>
      <c r="E15" s="385">
        <f>SUM(E16:G16)</f>
        <v>55.2304769999987</v>
      </c>
      <c r="F15" s="385"/>
      <c r="G15" s="385"/>
      <c r="H15" s="387">
        <f>SUM(H16:J16)</f>
        <v>0</v>
      </c>
      <c r="I15" s="388"/>
      <c r="J15" s="389"/>
      <c r="K15" s="387">
        <f>SUM(K16:M16)</f>
        <v>0</v>
      </c>
      <c r="L15" s="388"/>
      <c r="M15" s="389"/>
      <c r="N15" s="390">
        <f>SUM(B16:M16)</f>
        <v>103.0675640000004</v>
      </c>
    </row>
    <row r="16" spans="1:18" s="189" customFormat="1" ht="12" customHeight="1" thickBot="1" x14ac:dyDescent="0.25">
      <c r="A16" s="393"/>
      <c r="B16" s="212">
        <f>'[1]Podklady QZ'!B16</f>
        <v>16.350882000002457</v>
      </c>
      <c r="C16" s="116">
        <f>'[1]Podklady QZ'!C16</f>
        <v>16.325119000000996</v>
      </c>
      <c r="D16" s="213">
        <f>'[1]Podklady QZ'!D16</f>
        <v>15.161085999998249</v>
      </c>
      <c r="E16" s="116">
        <f>'[1]Podklady QZ'!E16</f>
        <v>23.186269999995602</v>
      </c>
      <c r="F16" s="116">
        <f>'[1]Podklady QZ'!F16</f>
        <v>16.62313500000073</v>
      </c>
      <c r="G16" s="116">
        <f>'[1]Podklady QZ'!G16</f>
        <v>15.421072000002368</v>
      </c>
      <c r="H16" s="301">
        <f>'[1]Podklady QZ'!H16</f>
        <v>0</v>
      </c>
      <c r="I16" s="300">
        <f>'[1]Podklady QZ'!I16</f>
        <v>0</v>
      </c>
      <c r="J16" s="302">
        <f>'[1]Podklady QZ'!J16</f>
        <v>0</v>
      </c>
      <c r="K16" s="301">
        <f>'[1]Podklady QZ'!K16</f>
        <v>0</v>
      </c>
      <c r="L16" s="300">
        <f>'[1]Podklady QZ'!L16</f>
        <v>0</v>
      </c>
      <c r="M16" s="302">
        <f>'[1]Podklady QZ'!M16</f>
        <v>0</v>
      </c>
      <c r="N16" s="391"/>
    </row>
    <row r="17" spans="1:14" s="129" customFormat="1" ht="11.25" x14ac:dyDescent="0.2">
      <c r="A17" s="121"/>
      <c r="B17" s="5"/>
      <c r="C17" s="5"/>
      <c r="D17" s="5"/>
      <c r="E17" s="5"/>
      <c r="F17" s="5"/>
      <c r="G17" s="5"/>
      <c r="H17" s="5"/>
      <c r="I17" s="5"/>
      <c r="J17" s="5"/>
      <c r="K17" s="5"/>
      <c r="L17" s="5"/>
      <c r="M17" s="5"/>
      <c r="N17" s="4" t="s">
        <v>87</v>
      </c>
    </row>
    <row r="18" spans="1:14" x14ac:dyDescent="0.2">
      <c r="A18" s="191" t="str">
        <f>A5</f>
        <v>Výroba tepla brutto</v>
      </c>
      <c r="B18" s="192">
        <f t="shared" ref="B18:M18" si="0">B6</f>
        <v>20088.336048418845</v>
      </c>
      <c r="C18" s="192">
        <f t="shared" si="0"/>
        <v>19762.863508910843</v>
      </c>
      <c r="D18" s="192">
        <f t="shared" si="0"/>
        <v>19519.18849030562</v>
      </c>
      <c r="E18" s="192">
        <f t="shared" si="0"/>
        <v>11044.923610999998</v>
      </c>
      <c r="F18" s="192">
        <f t="shared" si="0"/>
        <v>9061.6125799999973</v>
      </c>
      <c r="G18" s="192">
        <f t="shared" si="0"/>
        <v>8277.3015020000003</v>
      </c>
      <c r="H18" s="192">
        <f t="shared" si="0"/>
        <v>0</v>
      </c>
      <c r="I18" s="192">
        <f t="shared" si="0"/>
        <v>0</v>
      </c>
      <c r="J18" s="192">
        <f t="shared" si="0"/>
        <v>0</v>
      </c>
      <c r="K18" s="192">
        <f t="shared" si="0"/>
        <v>0</v>
      </c>
      <c r="L18" s="192">
        <f t="shared" si="0"/>
        <v>0</v>
      </c>
      <c r="M18" s="192">
        <f t="shared" si="0"/>
        <v>0</v>
      </c>
    </row>
    <row r="19" spans="1:14" x14ac:dyDescent="0.2">
      <c r="A19" s="17" t="str">
        <f>A7</f>
        <v xml:space="preserve">Technologická vlastní spotřeba tepla </v>
      </c>
      <c r="B19" s="53">
        <f t="shared" ref="B19:M19" si="1">-B8</f>
        <v>-1133.0632399999984</v>
      </c>
      <c r="C19" s="53">
        <f t="shared" si="1"/>
        <v>-963.72879400000033</v>
      </c>
      <c r="D19" s="53">
        <f t="shared" si="1"/>
        <v>-980.50387200000068</v>
      </c>
      <c r="E19" s="53">
        <f t="shared" si="1"/>
        <v>-961.2885160000003</v>
      </c>
      <c r="F19" s="53">
        <f t="shared" si="1"/>
        <v>-855.38604999999961</v>
      </c>
      <c r="G19" s="53">
        <f t="shared" si="1"/>
        <v>-899.30810499999939</v>
      </c>
      <c r="H19" s="53">
        <f t="shared" si="1"/>
        <v>0</v>
      </c>
      <c r="I19" s="53">
        <f t="shared" si="1"/>
        <v>0</v>
      </c>
      <c r="J19" s="53">
        <f t="shared" si="1"/>
        <v>0</v>
      </c>
      <c r="K19" s="53">
        <f t="shared" si="1"/>
        <v>0</v>
      </c>
      <c r="L19" s="53">
        <f t="shared" si="1"/>
        <v>0</v>
      </c>
      <c r="M19" s="53">
        <f t="shared" si="1"/>
        <v>0</v>
      </c>
    </row>
    <row r="20" spans="1:14" x14ac:dyDescent="0.2">
      <c r="A20" s="17" t="str">
        <f>A9</f>
        <v>Ztráty</v>
      </c>
      <c r="B20" s="192">
        <f t="shared" ref="B20:M20" si="2">-B10</f>
        <v>-1383.2451753792955</v>
      </c>
      <c r="C20" s="192">
        <f t="shared" si="2"/>
        <v>-1326.8774789309507</v>
      </c>
      <c r="D20" s="192">
        <f t="shared" si="2"/>
        <v>-1326.006149298732</v>
      </c>
      <c r="E20" s="192">
        <f t="shared" si="2"/>
        <v>-1004.0921726199997</v>
      </c>
      <c r="F20" s="192">
        <f t="shared" si="2"/>
        <v>-940.04871443999957</v>
      </c>
      <c r="G20" s="192">
        <f t="shared" si="2"/>
        <v>-789.81550448000019</v>
      </c>
      <c r="H20" s="192">
        <f t="shared" si="2"/>
        <v>0</v>
      </c>
      <c r="I20" s="192">
        <f t="shared" si="2"/>
        <v>0</v>
      </c>
      <c r="J20" s="192">
        <f t="shared" si="2"/>
        <v>0</v>
      </c>
      <c r="K20" s="192">
        <f t="shared" si="2"/>
        <v>0</v>
      </c>
      <c r="L20" s="192">
        <f t="shared" si="2"/>
        <v>0</v>
      </c>
      <c r="M20" s="192">
        <f t="shared" si="2"/>
        <v>0</v>
      </c>
      <c r="N20" s="130"/>
    </row>
    <row r="21" spans="1:14" x14ac:dyDescent="0.2">
      <c r="A21" s="181" t="str">
        <f>A11</f>
        <v>Dodávky tepla do vlastního podniku</v>
      </c>
      <c r="B21" s="171">
        <f>-B12</f>
        <v>-5204.0368809400015</v>
      </c>
      <c r="C21" s="171">
        <f t="shared" ref="C21:M21" si="3">-C12</f>
        <v>-4427.1944416799988</v>
      </c>
      <c r="D21" s="171">
        <f t="shared" si="3"/>
        <v>-4688.4425265999971</v>
      </c>
      <c r="E21" s="171">
        <f t="shared" si="3"/>
        <v>-3635.6119533800024</v>
      </c>
      <c r="F21" s="171">
        <f t="shared" si="3"/>
        <v>-3551.3721135599985</v>
      </c>
      <c r="G21" s="171">
        <f t="shared" si="3"/>
        <v>-3461.6162545199986</v>
      </c>
      <c r="H21" s="171">
        <f t="shared" si="3"/>
        <v>0</v>
      </c>
      <c r="I21" s="171">
        <f t="shared" si="3"/>
        <v>0</v>
      </c>
      <c r="J21" s="171">
        <f t="shared" si="3"/>
        <v>0</v>
      </c>
      <c r="K21" s="171">
        <f t="shared" si="3"/>
        <v>0</v>
      </c>
      <c r="L21" s="171">
        <f t="shared" si="3"/>
        <v>0</v>
      </c>
      <c r="M21" s="171">
        <f t="shared" si="3"/>
        <v>0</v>
      </c>
      <c r="N21" s="130"/>
    </row>
    <row r="22" spans="1:14" x14ac:dyDescent="0.2">
      <c r="A22" s="181" t="str">
        <f>A13</f>
        <v>Dodávky tepla cizím subjektům</v>
      </c>
      <c r="B22" s="171">
        <f t="shared" ref="B22:M22" si="4">-B14</f>
        <v>-12351.639870099545</v>
      </c>
      <c r="C22" s="171">
        <f t="shared" si="4"/>
        <v>-13028.737675299893</v>
      </c>
      <c r="D22" s="171">
        <f t="shared" si="4"/>
        <v>-12509.074856406891</v>
      </c>
      <c r="E22" s="171">
        <f t="shared" si="4"/>
        <v>-5420.7446989999999</v>
      </c>
      <c r="F22" s="171">
        <f t="shared" si="4"/>
        <v>-3698.1825669999994</v>
      </c>
      <c r="G22" s="171">
        <f t="shared" si="4"/>
        <v>-3111.1405659999996</v>
      </c>
      <c r="H22" s="171">
        <f t="shared" si="4"/>
        <v>0</v>
      </c>
      <c r="I22" s="171">
        <f t="shared" si="4"/>
        <v>0</v>
      </c>
      <c r="J22" s="171">
        <f t="shared" si="4"/>
        <v>0</v>
      </c>
      <c r="K22" s="171">
        <f t="shared" si="4"/>
        <v>0</v>
      </c>
      <c r="L22" s="171">
        <f t="shared" si="4"/>
        <v>0</v>
      </c>
      <c r="M22" s="171">
        <f t="shared" si="4"/>
        <v>0</v>
      </c>
    </row>
    <row r="23" spans="1:14" x14ac:dyDescent="0.2">
      <c r="A23" s="181" t="str">
        <f>A15</f>
        <v>Bilanční rozdíl</v>
      </c>
      <c r="B23" s="171">
        <f t="shared" ref="B23:M23" si="5">-B16</f>
        <v>-16.350882000002457</v>
      </c>
      <c r="C23" s="171">
        <f t="shared" si="5"/>
        <v>-16.325119000000996</v>
      </c>
      <c r="D23" s="171">
        <f t="shared" si="5"/>
        <v>-15.161085999998249</v>
      </c>
      <c r="E23" s="171">
        <f t="shared" si="5"/>
        <v>-23.186269999995602</v>
      </c>
      <c r="F23" s="171">
        <f t="shared" si="5"/>
        <v>-16.62313500000073</v>
      </c>
      <c r="G23" s="171">
        <f t="shared" si="5"/>
        <v>-15.421072000002368</v>
      </c>
      <c r="H23" s="171">
        <f t="shared" si="5"/>
        <v>0</v>
      </c>
      <c r="I23" s="171">
        <f t="shared" si="5"/>
        <v>0</v>
      </c>
      <c r="J23" s="171">
        <f t="shared" si="5"/>
        <v>0</v>
      </c>
      <c r="K23" s="171">
        <f t="shared" si="5"/>
        <v>0</v>
      </c>
      <c r="L23" s="171">
        <f t="shared" si="5"/>
        <v>0</v>
      </c>
      <c r="M23" s="171">
        <f t="shared" si="5"/>
        <v>0</v>
      </c>
    </row>
    <row r="42" spans="1:4" x14ac:dyDescent="0.2">
      <c r="A42" s="234"/>
      <c r="B42" s="241"/>
      <c r="C42" s="235"/>
      <c r="D42" s="235"/>
    </row>
    <row r="43" spans="1:4" x14ac:dyDescent="0.2">
      <c r="B43" s="235"/>
      <c r="C43" s="235"/>
      <c r="D43" s="235"/>
    </row>
    <row r="44" spans="1:4" x14ac:dyDescent="0.2">
      <c r="B44" s="235"/>
      <c r="C44" s="235"/>
      <c r="D44" s="235"/>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2"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N39"/>
  <sheetViews>
    <sheetView showGridLines="0" zoomScaleNormal="100" workbookViewId="0">
      <selection activeCell="V17" sqref="V17"/>
    </sheetView>
  </sheetViews>
  <sheetFormatPr defaultRowHeight="12" x14ac:dyDescent="0.2"/>
  <cols>
    <col min="1" max="1" width="30.85546875" style="114" customWidth="1"/>
    <col min="2" max="13" width="8.5703125" style="114" customWidth="1"/>
    <col min="14" max="14" width="10.42578125" style="114" customWidth="1"/>
    <col min="15" max="15" width="8.42578125" style="114" customWidth="1"/>
    <col min="16" max="16" width="11.42578125" style="114" bestFit="1" customWidth="1"/>
    <col min="17" max="16384" width="9.140625" style="114"/>
  </cols>
  <sheetData>
    <row r="1" spans="1:14" s="128" customFormat="1" ht="18.75" x14ac:dyDescent="0.3">
      <c r="A1" s="21" t="s">
        <v>158</v>
      </c>
      <c r="B1" s="123"/>
      <c r="C1" s="123"/>
      <c r="D1" s="123"/>
      <c r="E1" s="123"/>
      <c r="F1" s="123"/>
      <c r="G1" s="123"/>
      <c r="H1" s="123"/>
      <c r="I1" s="123"/>
      <c r="J1" s="123"/>
      <c r="K1" s="123"/>
      <c r="L1" s="123"/>
      <c r="M1" s="123"/>
      <c r="N1" s="113" t="str">
        <f>Obsah!$A$1</f>
        <v>II. čtvrtletí 2018</v>
      </c>
    </row>
    <row r="2" spans="1:14" ht="7.5" customHeight="1" x14ac:dyDescent="0.2">
      <c r="A2" s="13"/>
      <c r="B2" s="13"/>
      <c r="C2" s="13"/>
      <c r="D2" s="13"/>
      <c r="E2" s="13"/>
      <c r="F2" s="13"/>
      <c r="G2" s="13"/>
      <c r="H2" s="13"/>
      <c r="I2" s="13"/>
      <c r="J2" s="13"/>
      <c r="K2" s="13"/>
      <c r="L2" s="13"/>
      <c r="M2" s="13"/>
      <c r="N2" s="13"/>
    </row>
    <row r="3" spans="1:14" x14ac:dyDescent="0.2">
      <c r="A3" s="377"/>
      <c r="B3" s="379" t="s">
        <v>48</v>
      </c>
      <c r="C3" s="379"/>
      <c r="D3" s="379"/>
      <c r="E3" s="379" t="s">
        <v>49</v>
      </c>
      <c r="F3" s="379"/>
      <c r="G3" s="379"/>
      <c r="H3" s="379" t="s">
        <v>50</v>
      </c>
      <c r="I3" s="379"/>
      <c r="J3" s="379"/>
      <c r="K3" s="379" t="s">
        <v>51</v>
      </c>
      <c r="L3" s="379"/>
      <c r="M3" s="379"/>
      <c r="N3" s="377" t="s">
        <v>7</v>
      </c>
    </row>
    <row r="4" spans="1:14" x14ac:dyDescent="0.2">
      <c r="A4" s="378"/>
      <c r="B4" s="188" t="s">
        <v>8</v>
      </c>
      <c r="C4" s="188" t="s">
        <v>9</v>
      </c>
      <c r="D4" s="188" t="s">
        <v>10</v>
      </c>
      <c r="E4" s="188" t="s">
        <v>11</v>
      </c>
      <c r="F4" s="188" t="s">
        <v>12</v>
      </c>
      <c r="G4" s="188" t="s">
        <v>13</v>
      </c>
      <c r="H4" s="188" t="s">
        <v>14</v>
      </c>
      <c r="I4" s="188" t="s">
        <v>15</v>
      </c>
      <c r="J4" s="188" t="s">
        <v>16</v>
      </c>
      <c r="K4" s="188" t="s">
        <v>17</v>
      </c>
      <c r="L4" s="188" t="s">
        <v>18</v>
      </c>
      <c r="M4" s="188" t="s">
        <v>19</v>
      </c>
      <c r="N4" s="378"/>
    </row>
    <row r="5" spans="1:14" s="131" customFormat="1" x14ac:dyDescent="0.2">
      <c r="A5" s="395" t="s">
        <v>69</v>
      </c>
      <c r="B5" s="397">
        <f>SUM(B6:D6)</f>
        <v>59370.388047635308</v>
      </c>
      <c r="C5" s="398"/>
      <c r="D5" s="399"/>
      <c r="E5" s="398">
        <f>SUM(E6:G6)</f>
        <v>28383.837692999994</v>
      </c>
      <c r="F5" s="398"/>
      <c r="G5" s="398"/>
      <c r="H5" s="400">
        <f>SUM(H6:J6)</f>
        <v>0</v>
      </c>
      <c r="I5" s="401"/>
      <c r="J5" s="402"/>
      <c r="K5" s="400">
        <f>SUM(K6:M6)</f>
        <v>0</v>
      </c>
      <c r="L5" s="401"/>
      <c r="M5" s="402"/>
      <c r="N5" s="394">
        <f>SUM(N7:N22)</f>
        <v>87754.225740635331</v>
      </c>
    </row>
    <row r="6" spans="1:14" s="131" customFormat="1" x14ac:dyDescent="0.2">
      <c r="A6" s="396"/>
      <c r="B6" s="204">
        <f t="shared" ref="B6:M6" si="0">SUM(B7:B22)</f>
        <v>20088.336048418845</v>
      </c>
      <c r="C6" s="66">
        <f t="shared" si="0"/>
        <v>19762.863508910843</v>
      </c>
      <c r="D6" s="205">
        <f t="shared" si="0"/>
        <v>19519.18849030562</v>
      </c>
      <c r="E6" s="66">
        <f t="shared" si="0"/>
        <v>11044.923610999998</v>
      </c>
      <c r="F6" s="66">
        <f t="shared" si="0"/>
        <v>9061.6125799999973</v>
      </c>
      <c r="G6" s="66">
        <f t="shared" si="0"/>
        <v>8277.3015020000003</v>
      </c>
      <c r="H6" s="356">
        <f t="shared" si="0"/>
        <v>0</v>
      </c>
      <c r="I6" s="357">
        <f t="shared" si="0"/>
        <v>0</v>
      </c>
      <c r="J6" s="358">
        <f t="shared" si="0"/>
        <v>0</v>
      </c>
      <c r="K6" s="356">
        <f t="shared" si="0"/>
        <v>0</v>
      </c>
      <c r="L6" s="357">
        <f t="shared" si="0"/>
        <v>0</v>
      </c>
      <c r="M6" s="358">
        <f t="shared" si="0"/>
        <v>0</v>
      </c>
      <c r="N6" s="369"/>
    </row>
    <row r="7" spans="1:14" x14ac:dyDescent="0.2">
      <c r="A7" s="37" t="s">
        <v>44</v>
      </c>
      <c r="B7" s="210">
        <f>'[1]Podklady QZ'!B24</f>
        <v>1727.8611920000003</v>
      </c>
      <c r="C7" s="122">
        <f>'[1]Podklady QZ'!C24</f>
        <v>1638.6944250000001</v>
      </c>
      <c r="D7" s="207">
        <f>'[1]Podklady QZ'!D24</f>
        <v>1784.8914810000006</v>
      </c>
      <c r="E7" s="122">
        <f>'[1]Podklady QZ'!E24</f>
        <v>1386.7588350000003</v>
      </c>
      <c r="F7" s="122">
        <f>'[1]Podklady QZ'!F24</f>
        <v>1312.5333279999993</v>
      </c>
      <c r="G7" s="122">
        <f>'[1]Podklady QZ'!G24</f>
        <v>1235.2531049999996</v>
      </c>
      <c r="H7" s="304">
        <f>'[1]Podklady QZ'!H24</f>
        <v>0</v>
      </c>
      <c r="I7" s="303">
        <f>'[1]Podklady QZ'!I24</f>
        <v>0</v>
      </c>
      <c r="J7" s="305">
        <f>'[1]Podklady QZ'!J24</f>
        <v>0</v>
      </c>
      <c r="K7" s="304">
        <f>'[1]Podklady QZ'!K24</f>
        <v>0</v>
      </c>
      <c r="L7" s="303">
        <f>'[1]Podklady QZ'!L24</f>
        <v>0</v>
      </c>
      <c r="M7" s="305">
        <f>'[1]Podklady QZ'!M24</f>
        <v>0</v>
      </c>
      <c r="N7" s="40">
        <f t="shared" ref="N7:N22" si="1">SUM(B7:M7)</f>
        <v>9085.9923660000004</v>
      </c>
    </row>
    <row r="8" spans="1:14" x14ac:dyDescent="0.2">
      <c r="A8" s="48" t="s">
        <v>43</v>
      </c>
      <c r="B8" s="211">
        <f>'[1]Podklady QZ'!B25</f>
        <v>430.7146570000005</v>
      </c>
      <c r="C8" s="115">
        <f>'[1]Podklady QZ'!C25</f>
        <v>381.47745399999997</v>
      </c>
      <c r="D8" s="209">
        <f>'[1]Podklady QZ'!D25</f>
        <v>403.37840900000015</v>
      </c>
      <c r="E8" s="348">
        <f>'[1]Podklady QZ'!E25</f>
        <v>330.88456700000017</v>
      </c>
      <c r="F8" s="115">
        <f>'[1]Podklady QZ'!F25</f>
        <v>307.08961399999976</v>
      </c>
      <c r="G8" s="198">
        <f>'[1]Podklady QZ'!G25</f>
        <v>283.49739400000016</v>
      </c>
      <c r="H8" s="307">
        <f>'[1]Podklady QZ'!H25</f>
        <v>0</v>
      </c>
      <c r="I8" s="306">
        <f>'[1]Podklady QZ'!I25</f>
        <v>0</v>
      </c>
      <c r="J8" s="308">
        <f>'[1]Podklady QZ'!J25</f>
        <v>0</v>
      </c>
      <c r="K8" s="307">
        <f>'[1]Podklady QZ'!K25</f>
        <v>0</v>
      </c>
      <c r="L8" s="306">
        <f>'[1]Podklady QZ'!L25</f>
        <v>0</v>
      </c>
      <c r="M8" s="308">
        <f>'[1]Podklady QZ'!M25</f>
        <v>0</v>
      </c>
      <c r="N8" s="41">
        <f t="shared" si="1"/>
        <v>2137.0420950000007</v>
      </c>
    </row>
    <row r="9" spans="1:14" x14ac:dyDescent="0.2">
      <c r="A9" s="48" t="s">
        <v>42</v>
      </c>
      <c r="B9" s="211">
        <f>'[1]Podklady QZ'!B26</f>
        <v>2583.7770949999999</v>
      </c>
      <c r="C9" s="115">
        <f>'[1]Podklady QZ'!C26</f>
        <v>2560.4824429999999</v>
      </c>
      <c r="D9" s="209">
        <f>'[1]Podklady QZ'!D26</f>
        <v>2368.3327400000003</v>
      </c>
      <c r="E9" s="348">
        <f>'[1]Podklady QZ'!E26</f>
        <v>934.2273889999999</v>
      </c>
      <c r="F9" s="115">
        <f>'[1]Podklady QZ'!F26</f>
        <v>560.29952500000002</v>
      </c>
      <c r="G9" s="198">
        <f>'[1]Podklady QZ'!G26</f>
        <v>519.13230799999997</v>
      </c>
      <c r="H9" s="307">
        <f>'[1]Podklady QZ'!H26</f>
        <v>0</v>
      </c>
      <c r="I9" s="306">
        <f>'[1]Podklady QZ'!I26</f>
        <v>0</v>
      </c>
      <c r="J9" s="308">
        <f>'[1]Podklady QZ'!J26</f>
        <v>0</v>
      </c>
      <c r="K9" s="307">
        <f>'[1]Podklady QZ'!K26</f>
        <v>0</v>
      </c>
      <c r="L9" s="306">
        <f>'[1]Podklady QZ'!L26</f>
        <v>0</v>
      </c>
      <c r="M9" s="308">
        <f>'[1]Podklady QZ'!M26</f>
        <v>0</v>
      </c>
      <c r="N9" s="41">
        <f t="shared" si="1"/>
        <v>9526.2515000000003</v>
      </c>
    </row>
    <row r="10" spans="1:14" x14ac:dyDescent="0.2">
      <c r="A10" s="37" t="s">
        <v>70</v>
      </c>
      <c r="B10" s="211">
        <f>'[1]Podklady QZ'!B27</f>
        <v>0.98224999999999996</v>
      </c>
      <c r="C10" s="115">
        <f>'[1]Podklady QZ'!C27</f>
        <v>0.92944999999999989</v>
      </c>
      <c r="D10" s="209">
        <f>'[1]Podklady QZ'!D27</f>
        <v>1.0424640000000003</v>
      </c>
      <c r="E10" s="348">
        <f>'[1]Podklady QZ'!E27</f>
        <v>0.98770100000000005</v>
      </c>
      <c r="F10" s="115">
        <f>'[1]Podklady QZ'!F27</f>
        <v>1.2490760000000001</v>
      </c>
      <c r="G10" s="198">
        <f>'[1]Podklady QZ'!G27</f>
        <v>0.94362400000000002</v>
      </c>
      <c r="H10" s="307">
        <f>'[1]Podklady QZ'!H27</f>
        <v>0</v>
      </c>
      <c r="I10" s="306">
        <f>'[1]Podklady QZ'!I27</f>
        <v>0</v>
      </c>
      <c r="J10" s="308">
        <f>'[1]Podklady QZ'!J27</f>
        <v>0</v>
      </c>
      <c r="K10" s="307">
        <f>'[1]Podklady QZ'!K27</f>
        <v>0</v>
      </c>
      <c r="L10" s="306">
        <f>'[1]Podklady QZ'!L27</f>
        <v>0</v>
      </c>
      <c r="M10" s="308">
        <f>'[1]Podklady QZ'!M27</f>
        <v>0</v>
      </c>
      <c r="N10" s="41">
        <f t="shared" si="1"/>
        <v>6.1345650000000003</v>
      </c>
    </row>
    <row r="11" spans="1:14" x14ac:dyDescent="0.2">
      <c r="A11" s="48" t="s">
        <v>71</v>
      </c>
      <c r="B11" s="211">
        <f>'[1]Podklady QZ'!B28</f>
        <v>1.48065</v>
      </c>
      <c r="C11" s="115">
        <f>'[1]Podklady QZ'!C28</f>
        <v>1.08081</v>
      </c>
      <c r="D11" s="209">
        <f>'[1]Podklady QZ'!D28</f>
        <v>1.3165799999999999</v>
      </c>
      <c r="E11" s="348">
        <f>'[1]Podklady QZ'!E28</f>
        <v>0.66566999999999998</v>
      </c>
      <c r="F11" s="115">
        <f>'[1]Podklady QZ'!F28</f>
        <v>0.86033999999999999</v>
      </c>
      <c r="G11" s="198">
        <f>'[1]Podklady QZ'!G28</f>
        <v>1.0805400000000001</v>
      </c>
      <c r="H11" s="307">
        <f>'[1]Podklady QZ'!H28</f>
        <v>0</v>
      </c>
      <c r="I11" s="306">
        <f>'[1]Podklady QZ'!I28</f>
        <v>0</v>
      </c>
      <c r="J11" s="308">
        <f>'[1]Podklady QZ'!J28</f>
        <v>0</v>
      </c>
      <c r="K11" s="307">
        <f>'[1]Podklady QZ'!K28</f>
        <v>0</v>
      </c>
      <c r="L11" s="306">
        <f>'[1]Podklady QZ'!L28</f>
        <v>0</v>
      </c>
      <c r="M11" s="308">
        <f>'[1]Podklady QZ'!M28</f>
        <v>0</v>
      </c>
      <c r="N11" s="41">
        <f t="shared" si="1"/>
        <v>6.4845900000000007</v>
      </c>
    </row>
    <row r="12" spans="1:14" x14ac:dyDescent="0.2">
      <c r="A12" s="37" t="s">
        <v>72</v>
      </c>
      <c r="B12" s="211">
        <f>'[1]Podklady QZ'!B29</f>
        <v>6.3600000000000002E-3</v>
      </c>
      <c r="C12" s="115">
        <f>'[1]Podklady QZ'!C29</f>
        <v>1.6800000000000002E-2</v>
      </c>
      <c r="D12" s="209">
        <f>'[1]Podklady QZ'!D29</f>
        <v>2.4709999999999999E-2</v>
      </c>
      <c r="E12" s="348">
        <f>'[1]Podklady QZ'!E29</f>
        <v>0.44020999999999999</v>
      </c>
      <c r="F12" s="115">
        <f>'[1]Podklady QZ'!F29</f>
        <v>7.594999999999999E-2</v>
      </c>
      <c r="G12" s="198">
        <f>'[1]Podklady QZ'!G29</f>
        <v>6.7419999999999994E-2</v>
      </c>
      <c r="H12" s="307">
        <f>'[1]Podklady QZ'!H29</f>
        <v>0</v>
      </c>
      <c r="I12" s="306">
        <f>'[1]Podklady QZ'!I29</f>
        <v>0</v>
      </c>
      <c r="J12" s="308">
        <f>'[1]Podklady QZ'!J29</f>
        <v>0</v>
      </c>
      <c r="K12" s="307">
        <f>'[1]Podklady QZ'!K29</f>
        <v>0</v>
      </c>
      <c r="L12" s="306">
        <f>'[1]Podklady QZ'!L29</f>
        <v>0</v>
      </c>
      <c r="M12" s="308">
        <f>'[1]Podklady QZ'!M29</f>
        <v>0</v>
      </c>
      <c r="N12" s="41">
        <f t="shared" si="1"/>
        <v>0.63145000000000007</v>
      </c>
    </row>
    <row r="13" spans="1:14" x14ac:dyDescent="0.2">
      <c r="A13" s="48" t="s">
        <v>41</v>
      </c>
      <c r="B13" s="211">
        <f>'[1]Podklady QZ'!B30</f>
        <v>8862.6604560000014</v>
      </c>
      <c r="C13" s="115">
        <f>'[1]Podklady QZ'!C30</f>
        <v>8755.528988</v>
      </c>
      <c r="D13" s="209">
        <f>'[1]Podklady QZ'!D30</f>
        <v>8669.0249559999975</v>
      </c>
      <c r="E13" s="348">
        <f>'[1]Podklady QZ'!E30</f>
        <v>4874.536943000001</v>
      </c>
      <c r="F13" s="115">
        <f>'[1]Podklady QZ'!F30</f>
        <v>3669.6881839999992</v>
      </c>
      <c r="G13" s="198">
        <f>'[1]Podklady QZ'!G30</f>
        <v>3028.2305789999991</v>
      </c>
      <c r="H13" s="307">
        <f>'[1]Podklady QZ'!H30</f>
        <v>0</v>
      </c>
      <c r="I13" s="306">
        <f>'[1]Podklady QZ'!I30</f>
        <v>0</v>
      </c>
      <c r="J13" s="308">
        <f>'[1]Podklady QZ'!J30</f>
        <v>0</v>
      </c>
      <c r="K13" s="307">
        <f>'[1]Podklady QZ'!K30</f>
        <v>0</v>
      </c>
      <c r="L13" s="306">
        <f>'[1]Podklady QZ'!L30</f>
        <v>0</v>
      </c>
      <c r="M13" s="308">
        <f>'[1]Podklady QZ'!M30</f>
        <v>0</v>
      </c>
      <c r="N13" s="41">
        <f t="shared" si="1"/>
        <v>37859.670106000005</v>
      </c>
    </row>
    <row r="14" spans="1:14" x14ac:dyDescent="0.2">
      <c r="A14" s="48" t="s">
        <v>84</v>
      </c>
      <c r="B14" s="211">
        <f>'[1]Podklady QZ'!B31</f>
        <v>130.57499999999999</v>
      </c>
      <c r="C14" s="115">
        <f>'[1]Podklady QZ'!C31</f>
        <v>138.47800000000001</v>
      </c>
      <c r="D14" s="209">
        <f>'[1]Podklady QZ'!D31</f>
        <v>121.369</v>
      </c>
      <c r="E14" s="348">
        <f>'[1]Podklady QZ'!E31</f>
        <v>51.671999999999997</v>
      </c>
      <c r="F14" s="115">
        <f>'[1]Podklady QZ'!F31</f>
        <v>29.064</v>
      </c>
      <c r="G14" s="198">
        <f>'[1]Podklady QZ'!G31</f>
        <v>18.777999999999999</v>
      </c>
      <c r="H14" s="307">
        <f>'[1]Podklady QZ'!H31</f>
        <v>0</v>
      </c>
      <c r="I14" s="306">
        <f>'[1]Podklady QZ'!I31</f>
        <v>0</v>
      </c>
      <c r="J14" s="308">
        <f>'[1]Podklady QZ'!J31</f>
        <v>0</v>
      </c>
      <c r="K14" s="307">
        <f>'[1]Podklady QZ'!K31</f>
        <v>0</v>
      </c>
      <c r="L14" s="306">
        <f>'[1]Podklady QZ'!L31</f>
        <v>0</v>
      </c>
      <c r="M14" s="308">
        <f>'[1]Podklady QZ'!M31</f>
        <v>0</v>
      </c>
      <c r="N14" s="41">
        <f t="shared" ref="N14" si="2">SUM(B14:M14)</f>
        <v>489.93600000000009</v>
      </c>
    </row>
    <row r="15" spans="1:14" x14ac:dyDescent="0.2">
      <c r="A15" s="48" t="s">
        <v>40</v>
      </c>
      <c r="B15" s="211">
        <f>'[1]Podklady QZ'!B32</f>
        <v>0.14965999999999999</v>
      </c>
      <c r="C15" s="115">
        <f>'[1]Podklady QZ'!C32</f>
        <v>4.3270000000000003E-2</v>
      </c>
      <c r="D15" s="209">
        <f>'[1]Podklady QZ'!D32</f>
        <v>0.11637500000000001</v>
      </c>
      <c r="E15" s="348">
        <f>'[1]Podklady QZ'!E32</f>
        <v>2.3257999999999997E-2</v>
      </c>
      <c r="F15" s="115">
        <f>'[1]Podklady QZ'!F32</f>
        <v>0</v>
      </c>
      <c r="G15" s="198">
        <f>'[1]Podklady QZ'!G32</f>
        <v>0</v>
      </c>
      <c r="H15" s="307">
        <f>'[1]Podklady QZ'!H32</f>
        <v>0</v>
      </c>
      <c r="I15" s="306">
        <f>'[1]Podklady QZ'!I32</f>
        <v>0</v>
      </c>
      <c r="J15" s="308">
        <f>'[1]Podklady QZ'!J32</f>
        <v>0</v>
      </c>
      <c r="K15" s="307">
        <f>'[1]Podklady QZ'!K32</f>
        <v>0</v>
      </c>
      <c r="L15" s="306">
        <f>'[1]Podklady QZ'!L32</f>
        <v>0</v>
      </c>
      <c r="M15" s="308">
        <f>'[1]Podklady QZ'!M32</f>
        <v>0</v>
      </c>
      <c r="N15" s="41">
        <f t="shared" si="1"/>
        <v>0.332563</v>
      </c>
    </row>
    <row r="16" spans="1:14" x14ac:dyDescent="0.2">
      <c r="A16" s="48" t="s">
        <v>39</v>
      </c>
      <c r="B16" s="211">
        <f>'[1]Podklady QZ'!B33</f>
        <v>709.77556000000004</v>
      </c>
      <c r="C16" s="115">
        <f>'[1]Podklady QZ'!C33</f>
        <v>652.47889999999995</v>
      </c>
      <c r="D16" s="209">
        <f>'[1]Podklady QZ'!D33</f>
        <v>590.88990000000013</v>
      </c>
      <c r="E16" s="348">
        <f>'[1]Podklady QZ'!E33</f>
        <v>357.17533500000002</v>
      </c>
      <c r="F16" s="115">
        <f>'[1]Podklady QZ'!F33</f>
        <v>499.74459899999994</v>
      </c>
      <c r="G16" s="198">
        <f>'[1]Podklady QZ'!G33</f>
        <v>660.81569699999989</v>
      </c>
      <c r="H16" s="307">
        <f>'[1]Podklady QZ'!H33</f>
        <v>0</v>
      </c>
      <c r="I16" s="306">
        <f>'[1]Podklady QZ'!I33</f>
        <v>0</v>
      </c>
      <c r="J16" s="308">
        <f>'[1]Podklady QZ'!J33</f>
        <v>0</v>
      </c>
      <c r="K16" s="307">
        <f>'[1]Podklady QZ'!K33</f>
        <v>0</v>
      </c>
      <c r="L16" s="306">
        <f>'[1]Podklady QZ'!L33</f>
        <v>0</v>
      </c>
      <c r="M16" s="308">
        <f>'[1]Podklady QZ'!M33</f>
        <v>0</v>
      </c>
      <c r="N16" s="41">
        <f t="shared" si="1"/>
        <v>3470.8799910000002</v>
      </c>
    </row>
    <row r="17" spans="1:14" x14ac:dyDescent="0.2">
      <c r="A17" s="48" t="s">
        <v>38</v>
      </c>
      <c r="B17" s="211">
        <f>'[1]Podklady QZ'!B34</f>
        <v>51.923550000000006</v>
      </c>
      <c r="C17" s="115">
        <f>'[1]Podklady QZ'!C34</f>
        <v>56.913880999999996</v>
      </c>
      <c r="D17" s="209">
        <f>'[1]Podklady QZ'!D34</f>
        <v>60.446658000000006</v>
      </c>
      <c r="E17" s="348">
        <f>'[1]Podklady QZ'!E34</f>
        <v>37.524505999999995</v>
      </c>
      <c r="F17" s="115">
        <f>'[1]Podklady QZ'!F34</f>
        <v>31.869070000000001</v>
      </c>
      <c r="G17" s="198">
        <f>'[1]Podklady QZ'!G34</f>
        <v>44.590392999999999</v>
      </c>
      <c r="H17" s="307">
        <f>'[1]Podklady QZ'!H34</f>
        <v>0</v>
      </c>
      <c r="I17" s="306">
        <f>'[1]Podklady QZ'!I34</f>
        <v>0</v>
      </c>
      <c r="J17" s="308">
        <f>'[1]Podklady QZ'!J34</f>
        <v>0</v>
      </c>
      <c r="K17" s="307">
        <f>'[1]Podklady QZ'!K34</f>
        <v>0</v>
      </c>
      <c r="L17" s="306">
        <f>'[1]Podklady QZ'!L34</f>
        <v>0</v>
      </c>
      <c r="M17" s="308">
        <f>'[1]Podklady QZ'!M34</f>
        <v>0</v>
      </c>
      <c r="N17" s="41">
        <f t="shared" si="1"/>
        <v>283.268058</v>
      </c>
    </row>
    <row r="18" spans="1:14" x14ac:dyDescent="0.2">
      <c r="A18" s="48" t="s">
        <v>37</v>
      </c>
      <c r="B18" s="211">
        <f>'[1]Podklady QZ'!B35</f>
        <v>454.02767555454773</v>
      </c>
      <c r="C18" s="115">
        <f>'[1]Podklady QZ'!C35</f>
        <v>431.81917734491327</v>
      </c>
      <c r="D18" s="209">
        <f>'[1]Podklady QZ'!D35</f>
        <v>402.35447813259037</v>
      </c>
      <c r="E18" s="348">
        <f>'[1]Podklady QZ'!E35</f>
        <v>341.20781118481165</v>
      </c>
      <c r="F18" s="115">
        <f>'[1]Podklady QZ'!F35</f>
        <v>372.25736647502407</v>
      </c>
      <c r="G18" s="198">
        <f>'[1]Podklady QZ'!G35</f>
        <v>388.4385198216595</v>
      </c>
      <c r="H18" s="307">
        <f>'[1]Podklady QZ'!H35</f>
        <v>0</v>
      </c>
      <c r="I18" s="306">
        <f>'[1]Podklady QZ'!I35</f>
        <v>0</v>
      </c>
      <c r="J18" s="308">
        <f>'[1]Podklady QZ'!J35</f>
        <v>0</v>
      </c>
      <c r="K18" s="307">
        <f>'[1]Podklady QZ'!K35</f>
        <v>0</v>
      </c>
      <c r="L18" s="306">
        <f>'[1]Podklady QZ'!L35</f>
        <v>0</v>
      </c>
      <c r="M18" s="308">
        <f>'[1]Podklady QZ'!M35</f>
        <v>0</v>
      </c>
      <c r="N18" s="41">
        <f t="shared" si="1"/>
        <v>2390.1050285135466</v>
      </c>
    </row>
    <row r="19" spans="1:14" x14ac:dyDescent="0.2">
      <c r="A19" s="48" t="s">
        <v>36</v>
      </c>
      <c r="B19" s="211">
        <f>'[1]Podklady QZ'!B36</f>
        <v>1037.9111770000002</v>
      </c>
      <c r="C19" s="115">
        <f>'[1]Podklady QZ'!C36</f>
        <v>925.63107500000024</v>
      </c>
      <c r="D19" s="209">
        <f>'[1]Podklady QZ'!D36</f>
        <v>1030.5605910000002</v>
      </c>
      <c r="E19" s="348">
        <f>'[1]Podklady QZ'!E36</f>
        <v>850.0248049999999</v>
      </c>
      <c r="F19" s="115">
        <f>'[1]Podklady QZ'!F36</f>
        <v>900.32505099999992</v>
      </c>
      <c r="G19" s="198">
        <f>'[1]Podklady QZ'!G36</f>
        <v>862.66322500000012</v>
      </c>
      <c r="H19" s="307">
        <f>'[1]Podklady QZ'!H36</f>
        <v>0</v>
      </c>
      <c r="I19" s="306">
        <f>'[1]Podklady QZ'!I36</f>
        <v>0</v>
      </c>
      <c r="J19" s="308">
        <f>'[1]Podklady QZ'!J36</f>
        <v>0</v>
      </c>
      <c r="K19" s="307">
        <f>'[1]Podklady QZ'!K36</f>
        <v>0</v>
      </c>
      <c r="L19" s="306">
        <f>'[1]Podklady QZ'!L36</f>
        <v>0</v>
      </c>
      <c r="M19" s="308">
        <f>'[1]Podklady QZ'!M36</f>
        <v>0</v>
      </c>
      <c r="N19" s="41">
        <f t="shared" si="1"/>
        <v>5607.1159240000006</v>
      </c>
    </row>
    <row r="20" spans="1:14" x14ac:dyDescent="0.2">
      <c r="A20" s="48" t="s">
        <v>3</v>
      </c>
      <c r="B20" s="211">
        <f>'[1]Podklady QZ'!B37</f>
        <v>0</v>
      </c>
      <c r="C20" s="115">
        <f>'[1]Podklady QZ'!C37</f>
        <v>0</v>
      </c>
      <c r="D20" s="209">
        <f>'[1]Podklady QZ'!D37</f>
        <v>0</v>
      </c>
      <c r="E20" s="348">
        <f>'[1]Podklady QZ'!E37</f>
        <v>0</v>
      </c>
      <c r="F20" s="115">
        <f>'[1]Podklady QZ'!F37</f>
        <v>0</v>
      </c>
      <c r="G20" s="198">
        <f>'[1]Podklady QZ'!G37</f>
        <v>0</v>
      </c>
      <c r="H20" s="307">
        <f>'[1]Podklady QZ'!H37</f>
        <v>0</v>
      </c>
      <c r="I20" s="306">
        <f>'[1]Podklady QZ'!I37</f>
        <v>0</v>
      </c>
      <c r="J20" s="308">
        <f>'[1]Podklady QZ'!J37</f>
        <v>0</v>
      </c>
      <c r="K20" s="307">
        <f>'[1]Podklady QZ'!K37</f>
        <v>0</v>
      </c>
      <c r="L20" s="306">
        <f>'[1]Podklady QZ'!L37</f>
        <v>0</v>
      </c>
      <c r="M20" s="308">
        <f>'[1]Podklady QZ'!M37</f>
        <v>0</v>
      </c>
      <c r="N20" s="41">
        <f t="shared" si="1"/>
        <v>0</v>
      </c>
    </row>
    <row r="21" spans="1:14" x14ac:dyDescent="0.2">
      <c r="A21" s="48" t="s">
        <v>35</v>
      </c>
      <c r="B21" s="211">
        <f>'[1]Podklady QZ'!B38</f>
        <v>16.103689000000003</v>
      </c>
      <c r="C21" s="115">
        <f>'[1]Podklady QZ'!C38</f>
        <v>19.974861999999991</v>
      </c>
      <c r="D21" s="209">
        <f>'[1]Podklady QZ'!D38</f>
        <v>18.848518000000006</v>
      </c>
      <c r="E21" s="348">
        <f>'[1]Podklady QZ'!E38</f>
        <v>5.4286909999999979</v>
      </c>
      <c r="F21" s="115">
        <f>'[1]Podklady QZ'!F38</f>
        <v>4.2287789999999985</v>
      </c>
      <c r="G21" s="198">
        <f>'[1]Podklady QZ'!G38</f>
        <v>9.2985350000000011</v>
      </c>
      <c r="H21" s="307">
        <f>'[1]Podklady QZ'!H38</f>
        <v>0</v>
      </c>
      <c r="I21" s="306">
        <f>'[1]Podklady QZ'!I38</f>
        <v>0</v>
      </c>
      <c r="J21" s="308">
        <f>'[1]Podklady QZ'!J38</f>
        <v>0</v>
      </c>
      <c r="K21" s="307">
        <f>'[1]Podklady QZ'!K38</f>
        <v>0</v>
      </c>
      <c r="L21" s="306">
        <f>'[1]Podklady QZ'!L38</f>
        <v>0</v>
      </c>
      <c r="M21" s="308">
        <f>'[1]Podklady QZ'!M38</f>
        <v>0</v>
      </c>
      <c r="N21" s="41">
        <f t="shared" si="1"/>
        <v>73.883073999999993</v>
      </c>
    </row>
    <row r="22" spans="1:14" ht="12.75" thickBot="1" x14ac:dyDescent="0.25">
      <c r="A22" s="38" t="s">
        <v>34</v>
      </c>
      <c r="B22" s="212">
        <f>'[1]Podklady QZ'!B39</f>
        <v>4080.3870768642964</v>
      </c>
      <c r="C22" s="116">
        <f>'[1]Podklady QZ'!C39</f>
        <v>4199.3139735659324</v>
      </c>
      <c r="D22" s="213">
        <f>'[1]Podklady QZ'!D39</f>
        <v>4066.5916301730308</v>
      </c>
      <c r="E22" s="116">
        <f>'[1]Podklady QZ'!E39</f>
        <v>1873.3658898151884</v>
      </c>
      <c r="F22" s="116">
        <f>'[1]Podklady QZ'!F39</f>
        <v>1372.3276975249753</v>
      </c>
      <c r="G22" s="116">
        <f>'[1]Podklady QZ'!G39</f>
        <v>1224.5121621783408</v>
      </c>
      <c r="H22" s="301">
        <f>'[1]Podklady QZ'!H39</f>
        <v>0</v>
      </c>
      <c r="I22" s="300">
        <f>'[1]Podklady QZ'!I39</f>
        <v>0</v>
      </c>
      <c r="J22" s="302">
        <f>'[1]Podklady QZ'!J39</f>
        <v>0</v>
      </c>
      <c r="K22" s="301">
        <f>'[1]Podklady QZ'!K39</f>
        <v>0</v>
      </c>
      <c r="L22" s="300">
        <f>'[1]Podklady QZ'!L39</f>
        <v>0</v>
      </c>
      <c r="M22" s="302">
        <f>'[1]Podklady QZ'!M39</f>
        <v>0</v>
      </c>
      <c r="N22" s="42">
        <f t="shared" si="1"/>
        <v>16816.498430121763</v>
      </c>
    </row>
    <row r="23" spans="1:14" s="129" customFormat="1" ht="11.25" x14ac:dyDescent="0.2">
      <c r="A23" s="121"/>
      <c r="B23" s="5"/>
      <c r="C23" s="5"/>
      <c r="D23" s="5"/>
      <c r="E23" s="5"/>
      <c r="F23" s="5"/>
      <c r="G23" s="5"/>
      <c r="H23" s="5"/>
      <c r="I23" s="5"/>
      <c r="J23" s="5"/>
      <c r="K23" s="5"/>
      <c r="L23" s="5"/>
      <c r="M23" s="5"/>
      <c r="N23" s="4" t="s">
        <v>87</v>
      </c>
    </row>
    <row r="24" spans="1:14" x14ac:dyDescent="0.2">
      <c r="A24" s="238" t="s">
        <v>44</v>
      </c>
      <c r="B24" s="53">
        <f>SUM(INDEX(B7:M7,,MONTH('[1]Podklady QZ'!$O$1)):INDEX(B7:M7,,MONTH('[1]Podklady QZ'!$Q$1)))</f>
        <v>3934.5452679999989</v>
      </c>
      <c r="C24" s="13"/>
      <c r="D24" s="13"/>
      <c r="E24" s="13"/>
      <c r="F24" s="13"/>
      <c r="G24" s="13"/>
      <c r="H24" s="13"/>
      <c r="I24" s="13"/>
      <c r="J24" s="13"/>
      <c r="K24" s="13"/>
      <c r="L24" s="13"/>
      <c r="M24" s="13"/>
    </row>
    <row r="25" spans="1:14" x14ac:dyDescent="0.2">
      <c r="A25" s="238" t="s">
        <v>43</v>
      </c>
      <c r="B25" s="53">
        <f>SUM(INDEX(B8:M8,,MONTH('[1]Podklady QZ'!$O$1)):INDEX(B8:M8,,MONTH('[1]Podklady QZ'!$Q$1)))</f>
        <v>921.47157500000003</v>
      </c>
    </row>
    <row r="26" spans="1:14" x14ac:dyDescent="0.2">
      <c r="A26" s="238" t="s">
        <v>42</v>
      </c>
      <c r="B26" s="53">
        <f>SUM(INDEX(B9:M9,,MONTH('[1]Podklady QZ'!$O$1)):INDEX(B9:M9,,MONTH('[1]Podklady QZ'!$Q$1)))</f>
        <v>2013.659222</v>
      </c>
      <c r="C26" s="130"/>
      <c r="D26" s="130"/>
      <c r="E26" s="130"/>
      <c r="F26" s="130"/>
      <c r="G26" s="130"/>
      <c r="H26" s="130"/>
      <c r="I26" s="130"/>
      <c r="J26" s="130"/>
      <c r="K26" s="130"/>
      <c r="L26" s="130"/>
      <c r="M26" s="130"/>
      <c r="N26" s="130"/>
    </row>
    <row r="27" spans="1:14" x14ac:dyDescent="0.2">
      <c r="A27" s="238" t="s">
        <v>70</v>
      </c>
      <c r="B27" s="53">
        <f>SUM(INDEX(B10:M10,,MONTH('[1]Podklady QZ'!$O$1)):INDEX(B10:M10,,MONTH('[1]Podklady QZ'!$Q$1)))</f>
        <v>3.1804009999999998</v>
      </c>
      <c r="C27" s="130"/>
      <c r="D27" s="130"/>
      <c r="E27" s="130"/>
      <c r="F27" s="130"/>
      <c r="G27" s="130"/>
      <c r="H27" s="130"/>
      <c r="I27" s="130"/>
      <c r="J27" s="130"/>
      <c r="K27" s="130"/>
      <c r="L27" s="130"/>
      <c r="M27" s="130"/>
      <c r="N27" s="130"/>
    </row>
    <row r="28" spans="1:14" x14ac:dyDescent="0.2">
      <c r="A28" s="238" t="s">
        <v>71</v>
      </c>
      <c r="B28" s="53">
        <f>SUM(INDEX(B11:M11,,MONTH('[1]Podklady QZ'!$O$1)):INDEX(B11:M11,,MONTH('[1]Podklady QZ'!$Q$1)))</f>
        <v>2.6065499999999999</v>
      </c>
    </row>
    <row r="29" spans="1:14" x14ac:dyDescent="0.2">
      <c r="A29" s="238" t="s">
        <v>72</v>
      </c>
      <c r="B29" s="53">
        <f>SUM(INDEX(B12:M12,,MONTH('[1]Podklady QZ'!$O$1)):INDEX(B12:M12,,MONTH('[1]Podklady QZ'!$Q$1)))</f>
        <v>0.58357999999999999</v>
      </c>
    </row>
    <row r="30" spans="1:14" x14ac:dyDescent="0.2">
      <c r="A30" s="238" t="s">
        <v>41</v>
      </c>
      <c r="B30" s="53">
        <f>SUM(INDEX(B13:M13,,MONTH('[1]Podklady QZ'!$O$1)):INDEX(B13:M13,,MONTH('[1]Podklady QZ'!$Q$1)))</f>
        <v>11572.455705999999</v>
      </c>
    </row>
    <row r="31" spans="1:14" x14ac:dyDescent="0.2">
      <c r="A31" s="238" t="s">
        <v>84</v>
      </c>
      <c r="B31" s="53">
        <f>SUM(INDEX(B14:M14,,MONTH('[1]Podklady QZ'!$O$1)):INDEX(B14:M14,,MONTH('[1]Podklady QZ'!$Q$1)))</f>
        <v>99.513999999999982</v>
      </c>
    </row>
    <row r="32" spans="1:14" x14ac:dyDescent="0.2">
      <c r="A32" s="238" t="s">
        <v>40</v>
      </c>
      <c r="B32" s="53">
        <f>SUM(INDEX(B15:M15,,MONTH('[1]Podklady QZ'!$O$1)):INDEX(B15:M15,,MONTH('[1]Podklady QZ'!$Q$1)))</f>
        <v>2.3257999999999997E-2</v>
      </c>
    </row>
    <row r="33" spans="1:2" x14ac:dyDescent="0.2">
      <c r="A33" s="238" t="s">
        <v>39</v>
      </c>
      <c r="B33" s="53">
        <f>SUM(INDEX(B16:M16,,MONTH('[1]Podklady QZ'!$O$1)):INDEX(B16:M16,,MONTH('[1]Podklady QZ'!$Q$1)))</f>
        <v>1517.735631</v>
      </c>
    </row>
    <row r="34" spans="1:2" x14ac:dyDescent="0.2">
      <c r="A34" s="238" t="s">
        <v>38</v>
      </c>
      <c r="B34" s="53">
        <f>SUM(INDEX(B17:M17,,MONTH('[1]Podklady QZ'!$O$1)):INDEX(B17:M17,,MONTH('[1]Podklady QZ'!$Q$1)))</f>
        <v>113.983969</v>
      </c>
    </row>
    <row r="35" spans="1:2" x14ac:dyDescent="0.2">
      <c r="A35" s="238" t="s">
        <v>37</v>
      </c>
      <c r="B35" s="53">
        <f>SUM(INDEX(B18:M18,,MONTH('[1]Podklady QZ'!$O$1)):INDEX(B18:M18,,MONTH('[1]Podklady QZ'!$Q$1)))</f>
        <v>1101.9036974814953</v>
      </c>
    </row>
    <row r="36" spans="1:2" x14ac:dyDescent="0.2">
      <c r="A36" s="238" t="s">
        <v>36</v>
      </c>
      <c r="B36" s="53">
        <f>SUM(INDEX(B19:M19,,MONTH('[1]Podklady QZ'!$O$1)):INDEX(B19:M19,,MONTH('[1]Podklady QZ'!$Q$1)))</f>
        <v>2613.0130810000001</v>
      </c>
    </row>
    <row r="37" spans="1:2" x14ac:dyDescent="0.2">
      <c r="A37" s="238" t="s">
        <v>3</v>
      </c>
      <c r="B37" s="53">
        <f>SUM(INDEX(B20:M20,,MONTH('[1]Podklady QZ'!$O$1)):INDEX(B20:M20,,MONTH('[1]Podklady QZ'!$Q$1)))</f>
        <v>0</v>
      </c>
    </row>
    <row r="38" spans="1:2" x14ac:dyDescent="0.2">
      <c r="A38" s="238" t="s">
        <v>35</v>
      </c>
      <c r="B38" s="53">
        <f>SUM(INDEX(B21:M21,,MONTH('[1]Podklady QZ'!$O$1)):INDEX(B21:M21,,MONTH('[1]Podklady QZ'!$Q$1)))</f>
        <v>18.956004999999998</v>
      </c>
    </row>
    <row r="39" spans="1:2" x14ac:dyDescent="0.2">
      <c r="A39" s="238" t="s">
        <v>34</v>
      </c>
      <c r="B39" s="53">
        <f>SUM(INDEX(B22:M22,,MONTH('[1]Podklady QZ'!$O$1)):INDEX(B22:M22,,MONTH('[1]Podklady QZ'!$Q$1)))</f>
        <v>4470.2057495185045</v>
      </c>
    </row>
  </sheetData>
  <mergeCells count="12">
    <mergeCell ref="N5:N6"/>
    <mergeCell ref="A5:A6"/>
    <mergeCell ref="B5:D5"/>
    <mergeCell ref="E5:G5"/>
    <mergeCell ref="H5:J5"/>
    <mergeCell ref="K5:M5"/>
    <mergeCell ref="N3:N4"/>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workbookViewId="0">
      <selection activeCell="Q15" sqref="Q15"/>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186</v>
      </c>
      <c r="N1" s="113" t="str">
        <f>Obsah!$A$1</f>
        <v>II. čtvrtletí 2018</v>
      </c>
    </row>
    <row r="2" spans="1:14" ht="7.5" customHeight="1" x14ac:dyDescent="0.2"/>
    <row r="3" spans="1:14" x14ac:dyDescent="0.2">
      <c r="A3" s="377"/>
      <c r="B3" s="379" t="s">
        <v>48</v>
      </c>
      <c r="C3" s="379"/>
      <c r="D3" s="379"/>
      <c r="E3" s="379" t="s">
        <v>49</v>
      </c>
      <c r="F3" s="379"/>
      <c r="G3" s="379"/>
      <c r="H3" s="379" t="s">
        <v>50</v>
      </c>
      <c r="I3" s="379"/>
      <c r="J3" s="379"/>
      <c r="K3" s="379" t="s">
        <v>51</v>
      </c>
      <c r="L3" s="379"/>
      <c r="M3" s="404"/>
      <c r="N3" s="403" t="s">
        <v>7</v>
      </c>
    </row>
    <row r="4" spans="1:14" x14ac:dyDescent="0.2">
      <c r="A4" s="378"/>
      <c r="B4" s="111" t="s">
        <v>8</v>
      </c>
      <c r="C4" s="111" t="s">
        <v>9</v>
      </c>
      <c r="D4" s="111" t="s">
        <v>10</v>
      </c>
      <c r="E4" s="111" t="s">
        <v>11</v>
      </c>
      <c r="F4" s="111" t="s">
        <v>12</v>
      </c>
      <c r="G4" s="111" t="s">
        <v>13</v>
      </c>
      <c r="H4" s="111" t="s">
        <v>14</v>
      </c>
      <c r="I4" s="111" t="s">
        <v>15</v>
      </c>
      <c r="J4" s="111" t="s">
        <v>16</v>
      </c>
      <c r="K4" s="111" t="s">
        <v>17</v>
      </c>
      <c r="L4" s="111" t="s">
        <v>18</v>
      </c>
      <c r="M4" s="60" t="s">
        <v>19</v>
      </c>
      <c r="N4" s="404"/>
    </row>
    <row r="5" spans="1:14" x14ac:dyDescent="0.2">
      <c r="A5" s="395" t="s">
        <v>69</v>
      </c>
      <c r="B5" s="397">
        <f>SUM(B6:D6)</f>
        <v>59370.388047635308</v>
      </c>
      <c r="C5" s="398"/>
      <c r="D5" s="399"/>
      <c r="E5" s="398">
        <f t="shared" ref="E5" si="0">SUM(E6:G6)</f>
        <v>28383.837692999998</v>
      </c>
      <c r="F5" s="398"/>
      <c r="G5" s="398"/>
      <c r="H5" s="400">
        <f t="shared" ref="H5" si="1">SUM(H6:J6)</f>
        <v>0</v>
      </c>
      <c r="I5" s="401"/>
      <c r="J5" s="402"/>
      <c r="K5" s="400">
        <f t="shared" ref="K5" si="2">SUM(K6:M6)</f>
        <v>0</v>
      </c>
      <c r="L5" s="401"/>
      <c r="M5" s="402"/>
      <c r="N5" s="394">
        <f>SUM(N7:N20)</f>
        <v>87754.225740635316</v>
      </c>
    </row>
    <row r="6" spans="1:14" x14ac:dyDescent="0.2">
      <c r="A6" s="396"/>
      <c r="B6" s="214">
        <f>SUM(B7:B20)</f>
        <v>20088.336048418842</v>
      </c>
      <c r="C6" s="64">
        <f t="shared" ref="C6:M6" si="3">SUM(C7:C20)</f>
        <v>19762.86350891085</v>
      </c>
      <c r="D6" s="215">
        <f t="shared" si="3"/>
        <v>19519.188490305616</v>
      </c>
      <c r="E6" s="64">
        <f t="shared" si="3"/>
        <v>11044.923611000002</v>
      </c>
      <c r="F6" s="64">
        <f t="shared" si="3"/>
        <v>9061.6125799999991</v>
      </c>
      <c r="G6" s="64">
        <f t="shared" si="3"/>
        <v>8277.3015019999984</v>
      </c>
      <c r="H6" s="359">
        <f t="shared" si="3"/>
        <v>0</v>
      </c>
      <c r="I6" s="360">
        <f t="shared" si="3"/>
        <v>0</v>
      </c>
      <c r="J6" s="361">
        <f t="shared" si="3"/>
        <v>0</v>
      </c>
      <c r="K6" s="359">
        <f t="shared" si="3"/>
        <v>0</v>
      </c>
      <c r="L6" s="360">
        <f t="shared" si="3"/>
        <v>0</v>
      </c>
      <c r="M6" s="361">
        <f t="shared" si="3"/>
        <v>0</v>
      </c>
      <c r="N6" s="369"/>
    </row>
    <row r="7" spans="1:14" x14ac:dyDescent="0.2">
      <c r="A7" s="28" t="s">
        <v>218</v>
      </c>
      <c r="B7" s="223">
        <f>'[1]Podklady QZ'!B56</f>
        <v>820.43524100000002</v>
      </c>
      <c r="C7" s="14">
        <f>'[1]Podklady QZ'!C56</f>
        <v>917.56862300000012</v>
      </c>
      <c r="D7" s="246">
        <f>'[1]Podklady QZ'!D56</f>
        <v>861.37357600000007</v>
      </c>
      <c r="E7" s="14">
        <f>'[1]Podklady QZ'!E56</f>
        <v>389.58544899999998</v>
      </c>
      <c r="F7" s="14">
        <f>'[1]Podklady QZ'!F56</f>
        <v>269.667799</v>
      </c>
      <c r="G7" s="14">
        <f>'[1]Podklady QZ'!G56</f>
        <v>251.02278199999995</v>
      </c>
      <c r="H7" s="309">
        <f>'[1]Podklady QZ'!H56</f>
        <v>0</v>
      </c>
      <c r="I7" s="53">
        <f>'[1]Podklady QZ'!I56</f>
        <v>0</v>
      </c>
      <c r="J7" s="310">
        <f>'[1]Podklady QZ'!J56</f>
        <v>0</v>
      </c>
      <c r="K7" s="309">
        <f>'[1]Podklady QZ'!K56</f>
        <v>0</v>
      </c>
      <c r="L7" s="53">
        <f>'[1]Podklady QZ'!L56</f>
        <v>0</v>
      </c>
      <c r="M7" s="310">
        <f>'[1]Podklady QZ'!M56</f>
        <v>0</v>
      </c>
      <c r="N7" s="40">
        <f t="shared" ref="N7:N20" si="4">SUM(B7:M7)</f>
        <v>3509.6534700000002</v>
      </c>
    </row>
    <row r="8" spans="1:14" x14ac:dyDescent="0.2">
      <c r="A8" s="48" t="s">
        <v>121</v>
      </c>
      <c r="B8" s="245">
        <f>'[1]Podklady QZ'!B47</f>
        <v>965.41227799999945</v>
      </c>
      <c r="C8" s="244">
        <f>'[1]Podklady QZ'!C47</f>
        <v>1009.3117129999999</v>
      </c>
      <c r="D8" s="247">
        <f>'[1]Podklady QZ'!D47</f>
        <v>965.49960999999996</v>
      </c>
      <c r="E8" s="349">
        <f>'[1]Podklady QZ'!E47</f>
        <v>505.30100400000009</v>
      </c>
      <c r="F8" s="244">
        <f>'[1]Podklady QZ'!F47</f>
        <v>381.25149600000003</v>
      </c>
      <c r="G8" s="350">
        <f>'[1]Podklady QZ'!G47</f>
        <v>326.53989000000001</v>
      </c>
      <c r="H8" s="314">
        <f>'[1]Podklady QZ'!H47</f>
        <v>0</v>
      </c>
      <c r="I8" s="312">
        <f>'[1]Podklady QZ'!I47</f>
        <v>0</v>
      </c>
      <c r="J8" s="315">
        <f>'[1]Podklady QZ'!J47</f>
        <v>0</v>
      </c>
      <c r="K8" s="314">
        <f>'[1]Podklady QZ'!K47</f>
        <v>0</v>
      </c>
      <c r="L8" s="312">
        <f>'[1]Podklady QZ'!L47</f>
        <v>0</v>
      </c>
      <c r="M8" s="315">
        <f>'[1]Podklady QZ'!M47</f>
        <v>0</v>
      </c>
      <c r="N8" s="41">
        <f t="shared" si="4"/>
        <v>4153.3159909999995</v>
      </c>
    </row>
    <row r="9" spans="1:14" x14ac:dyDescent="0.2">
      <c r="A9" s="48" t="s">
        <v>122</v>
      </c>
      <c r="B9" s="208">
        <f>'[1]Podklady QZ'!B48</f>
        <v>1118.5324250000006</v>
      </c>
      <c r="C9" s="16">
        <f>'[1]Podklady QZ'!C48</f>
        <v>1083.8447080000005</v>
      </c>
      <c r="D9" s="218">
        <f>'[1]Podklady QZ'!D48</f>
        <v>1017.2825770000001</v>
      </c>
      <c r="E9" s="351">
        <f>'[1]Podklady QZ'!E48</f>
        <v>442.58480500000019</v>
      </c>
      <c r="F9" s="16">
        <f>'[1]Podklady QZ'!F48</f>
        <v>318.2214919999999</v>
      </c>
      <c r="G9" s="6">
        <f>'[1]Podklady QZ'!G48</f>
        <v>289.28827800000005</v>
      </c>
      <c r="H9" s="319">
        <f>'[1]Podklady QZ'!H48</f>
        <v>0</v>
      </c>
      <c r="I9" s="317">
        <f>'[1]Podklady QZ'!I48</f>
        <v>0</v>
      </c>
      <c r="J9" s="320">
        <f>'[1]Podklady QZ'!J48</f>
        <v>0</v>
      </c>
      <c r="K9" s="319">
        <f>'[1]Podklady QZ'!K48</f>
        <v>0</v>
      </c>
      <c r="L9" s="317">
        <f>'[1]Podklady QZ'!L48</f>
        <v>0</v>
      </c>
      <c r="M9" s="320">
        <f>'[1]Podklady QZ'!M48</f>
        <v>0</v>
      </c>
      <c r="N9" s="41">
        <f t="shared" si="4"/>
        <v>4269.7542850000009</v>
      </c>
    </row>
    <row r="10" spans="1:14" x14ac:dyDescent="0.2">
      <c r="A10" s="48" t="s">
        <v>123</v>
      </c>
      <c r="B10" s="208">
        <f>'[1]Podklady QZ'!B49</f>
        <v>1617.2321040000004</v>
      </c>
      <c r="C10" s="16">
        <f>'[1]Podklady QZ'!C49</f>
        <v>1558.2645039999998</v>
      </c>
      <c r="D10" s="218">
        <f>'[1]Podklady QZ'!D49</f>
        <v>1645.8517190000002</v>
      </c>
      <c r="E10" s="351">
        <f>'[1]Podklady QZ'!E49</f>
        <v>1307.941331</v>
      </c>
      <c r="F10" s="16">
        <f>'[1]Podklady QZ'!F49</f>
        <v>1240.748844</v>
      </c>
      <c r="G10" s="6">
        <f>'[1]Podklady QZ'!G49</f>
        <v>1127.6882599999999</v>
      </c>
      <c r="H10" s="319">
        <f>'[1]Podklady QZ'!H49</f>
        <v>0</v>
      </c>
      <c r="I10" s="317">
        <f>'[1]Podklady QZ'!I49</f>
        <v>0</v>
      </c>
      <c r="J10" s="320">
        <f>'[1]Podklady QZ'!J49</f>
        <v>0</v>
      </c>
      <c r="K10" s="319">
        <f>'[1]Podklady QZ'!K49</f>
        <v>0</v>
      </c>
      <c r="L10" s="317">
        <f>'[1]Podklady QZ'!L49</f>
        <v>0</v>
      </c>
      <c r="M10" s="320">
        <f>'[1]Podklady QZ'!M49</f>
        <v>0</v>
      </c>
      <c r="N10" s="41">
        <f t="shared" si="4"/>
        <v>8497.7267620000002</v>
      </c>
    </row>
    <row r="11" spans="1:14" x14ac:dyDescent="0.2">
      <c r="A11" s="48" t="s">
        <v>217</v>
      </c>
      <c r="B11" s="208">
        <f>'[1]Podklady QZ'!B59</f>
        <v>466.39759917365603</v>
      </c>
      <c r="C11" s="16">
        <f>'[1]Podklady QZ'!C59</f>
        <v>466.88670863021514</v>
      </c>
      <c r="D11" s="218">
        <f>'[1]Podklady QZ'!D59</f>
        <v>454.81549671343373</v>
      </c>
      <c r="E11" s="351">
        <f>'[1]Podklady QZ'!E59</f>
        <v>239.27851099999995</v>
      </c>
      <c r="F11" s="16">
        <f>'[1]Podklady QZ'!F59</f>
        <v>182.12994599999999</v>
      </c>
      <c r="G11" s="6">
        <f>'[1]Podklady QZ'!G59</f>
        <v>172.30375499999994</v>
      </c>
      <c r="H11" s="319">
        <f>'[1]Podklady QZ'!H59</f>
        <v>0</v>
      </c>
      <c r="I11" s="317">
        <f>'[1]Podklady QZ'!I59</f>
        <v>0</v>
      </c>
      <c r="J11" s="320">
        <f>'[1]Podklady QZ'!J59</f>
        <v>0</v>
      </c>
      <c r="K11" s="319">
        <f>'[1]Podklady QZ'!K59</f>
        <v>0</v>
      </c>
      <c r="L11" s="317">
        <f>'[1]Podklady QZ'!L59</f>
        <v>0</v>
      </c>
      <c r="M11" s="320">
        <f>'[1]Podklady QZ'!M59</f>
        <v>0</v>
      </c>
      <c r="N11" s="41">
        <f t="shared" si="4"/>
        <v>1981.8120165173048</v>
      </c>
    </row>
    <row r="12" spans="1:14" x14ac:dyDescent="0.2">
      <c r="A12" s="48" t="s">
        <v>124</v>
      </c>
      <c r="B12" s="208">
        <f>'[1]Podklady QZ'!B50</f>
        <v>630.82778648837689</v>
      </c>
      <c r="C12" s="16">
        <f>'[1]Podklady QZ'!C50</f>
        <v>528.94905765204624</v>
      </c>
      <c r="D12" s="218">
        <f>'[1]Podklady QZ'!D50</f>
        <v>540.69998318646878</v>
      </c>
      <c r="E12" s="351">
        <f>'[1]Podklady QZ'!E50</f>
        <v>287.86155000000002</v>
      </c>
      <c r="F12" s="16">
        <f>'[1]Podklady QZ'!F50</f>
        <v>215.61326299999999</v>
      </c>
      <c r="G12" s="6">
        <f>'[1]Podklady QZ'!G50</f>
        <v>193.99898000000002</v>
      </c>
      <c r="H12" s="319">
        <f>'[1]Podklady QZ'!H50</f>
        <v>0</v>
      </c>
      <c r="I12" s="317">
        <f>'[1]Podklady QZ'!I50</f>
        <v>0</v>
      </c>
      <c r="J12" s="320">
        <f>'[1]Podklady QZ'!J50</f>
        <v>0</v>
      </c>
      <c r="K12" s="319">
        <f>'[1]Podklady QZ'!K50</f>
        <v>0</v>
      </c>
      <c r="L12" s="317">
        <f>'[1]Podklady QZ'!L50</f>
        <v>0</v>
      </c>
      <c r="M12" s="320">
        <f>'[1]Podklady QZ'!M50</f>
        <v>0</v>
      </c>
      <c r="N12" s="41">
        <f t="shared" si="4"/>
        <v>2397.950620326892</v>
      </c>
    </row>
    <row r="13" spans="1:14" x14ac:dyDescent="0.2">
      <c r="A13" s="48" t="s">
        <v>125</v>
      </c>
      <c r="B13" s="208">
        <f>'[1]Podklady QZ'!B51</f>
        <v>347.17483000000004</v>
      </c>
      <c r="C13" s="16">
        <f>'[1]Podklady QZ'!C51</f>
        <v>364.42862700000012</v>
      </c>
      <c r="D13" s="218">
        <f>'[1]Podklady QZ'!D51</f>
        <v>349.23672599999998</v>
      </c>
      <c r="E13" s="351">
        <f>'[1]Podklady QZ'!E51</f>
        <v>169.85413600000001</v>
      </c>
      <c r="F13" s="16">
        <f>'[1]Podklady QZ'!F51</f>
        <v>115.93570499999998</v>
      </c>
      <c r="G13" s="6">
        <f>'[1]Podklady QZ'!G51</f>
        <v>110.281255</v>
      </c>
      <c r="H13" s="319">
        <f>'[1]Podklady QZ'!H51</f>
        <v>0</v>
      </c>
      <c r="I13" s="317">
        <f>'[1]Podklady QZ'!I51</f>
        <v>0</v>
      </c>
      <c r="J13" s="320">
        <f>'[1]Podklady QZ'!J51</f>
        <v>0</v>
      </c>
      <c r="K13" s="319">
        <f>'[1]Podklady QZ'!K51</f>
        <v>0</v>
      </c>
      <c r="L13" s="317">
        <f>'[1]Podklady QZ'!L51</f>
        <v>0</v>
      </c>
      <c r="M13" s="320">
        <f>'[1]Podklady QZ'!M51</f>
        <v>0</v>
      </c>
      <c r="N13" s="41">
        <f t="shared" si="4"/>
        <v>1456.9112790000001</v>
      </c>
    </row>
    <row r="14" spans="1:14" x14ac:dyDescent="0.2">
      <c r="A14" s="48" t="s">
        <v>126</v>
      </c>
      <c r="B14" s="208">
        <f>'[1]Podklady QZ'!B52</f>
        <v>3929.6234529999992</v>
      </c>
      <c r="C14" s="16">
        <f>'[1]Podklady QZ'!C52</f>
        <v>3795.0031320000026</v>
      </c>
      <c r="D14" s="218">
        <f>'[1]Podklady QZ'!D52</f>
        <v>3716.5566470000008</v>
      </c>
      <c r="E14" s="351">
        <f>'[1]Podklady QZ'!E52</f>
        <v>2180.6101810000014</v>
      </c>
      <c r="F14" s="16">
        <f>'[1]Podklady QZ'!F52</f>
        <v>1867.9909419999999</v>
      </c>
      <c r="G14" s="6">
        <f>'[1]Podklady QZ'!G52</f>
        <v>1743.4985329999993</v>
      </c>
      <c r="H14" s="319">
        <f>'[1]Podklady QZ'!H52</f>
        <v>0</v>
      </c>
      <c r="I14" s="317">
        <f>'[1]Podklady QZ'!I52</f>
        <v>0</v>
      </c>
      <c r="J14" s="320">
        <f>'[1]Podklady QZ'!J52</f>
        <v>0</v>
      </c>
      <c r="K14" s="319">
        <f>'[1]Podklady QZ'!K52</f>
        <v>0</v>
      </c>
      <c r="L14" s="317">
        <f>'[1]Podklady QZ'!L52</f>
        <v>0</v>
      </c>
      <c r="M14" s="320">
        <f>'[1]Podklady QZ'!M52</f>
        <v>0</v>
      </c>
      <c r="N14" s="41">
        <f t="shared" si="4"/>
        <v>17233.282888000005</v>
      </c>
    </row>
    <row r="15" spans="1:14" x14ac:dyDescent="0.2">
      <c r="A15" s="48" t="s">
        <v>127</v>
      </c>
      <c r="B15" s="208">
        <f>'[1]Podklady QZ'!B53</f>
        <v>795.87945699999989</v>
      </c>
      <c r="C15" s="16">
        <f>'[1]Podklady QZ'!C53</f>
        <v>776.53608999999983</v>
      </c>
      <c r="D15" s="218">
        <f>'[1]Podklady QZ'!D53</f>
        <v>757.29852799999992</v>
      </c>
      <c r="E15" s="351">
        <f>'[1]Podklady QZ'!E53</f>
        <v>414.88193000000012</v>
      </c>
      <c r="F15" s="16">
        <f>'[1]Podklady QZ'!F53</f>
        <v>320.63742700000012</v>
      </c>
      <c r="G15" s="6">
        <f>'[1]Podklady QZ'!G53</f>
        <v>303.98316199999999</v>
      </c>
      <c r="H15" s="319">
        <f>'[1]Podklady QZ'!H53</f>
        <v>0</v>
      </c>
      <c r="I15" s="317">
        <f>'[1]Podklady QZ'!I53</f>
        <v>0</v>
      </c>
      <c r="J15" s="320">
        <f>'[1]Podklady QZ'!J53</f>
        <v>0</v>
      </c>
      <c r="K15" s="319">
        <f>'[1]Podklady QZ'!K53</f>
        <v>0</v>
      </c>
      <c r="L15" s="317">
        <f>'[1]Podklady QZ'!L53</f>
        <v>0</v>
      </c>
      <c r="M15" s="320">
        <f>'[1]Podklady QZ'!M53</f>
        <v>0</v>
      </c>
      <c r="N15" s="41">
        <f t="shared" si="4"/>
        <v>3369.2165939999995</v>
      </c>
    </row>
    <row r="16" spans="1:14" x14ac:dyDescent="0.2">
      <c r="A16" s="48" t="s">
        <v>128</v>
      </c>
      <c r="B16" s="208">
        <f>'[1]Podklady QZ'!B54</f>
        <v>851.66672904284292</v>
      </c>
      <c r="C16" s="16">
        <f>'[1]Podklady QZ'!C54</f>
        <v>881.28192815012062</v>
      </c>
      <c r="D16" s="218">
        <f>'[1]Podklady QZ'!D54</f>
        <v>859.48441447839366</v>
      </c>
      <c r="E16" s="351">
        <f>'[1]Podklady QZ'!E54</f>
        <v>369.98770300000018</v>
      </c>
      <c r="F16" s="16">
        <f>'[1]Podklady QZ'!F54</f>
        <v>268.02690299999995</v>
      </c>
      <c r="G16" s="6">
        <f>'[1]Podklady QZ'!G54</f>
        <v>238.97568699999999</v>
      </c>
      <c r="H16" s="319">
        <f>'[1]Podklady QZ'!H54</f>
        <v>0</v>
      </c>
      <c r="I16" s="317">
        <f>'[1]Podklady QZ'!I54</f>
        <v>0</v>
      </c>
      <c r="J16" s="320">
        <f>'[1]Podklady QZ'!J54</f>
        <v>0</v>
      </c>
      <c r="K16" s="319">
        <f>'[1]Podklady QZ'!K54</f>
        <v>0</v>
      </c>
      <c r="L16" s="317">
        <f>'[1]Podklady QZ'!L54</f>
        <v>0</v>
      </c>
      <c r="M16" s="320">
        <f>'[1]Podklady QZ'!M54</f>
        <v>0</v>
      </c>
      <c r="N16" s="41">
        <f t="shared" si="4"/>
        <v>3469.4233646713574</v>
      </c>
    </row>
    <row r="17" spans="1:14" x14ac:dyDescent="0.2">
      <c r="A17" s="48" t="s">
        <v>129</v>
      </c>
      <c r="B17" s="208">
        <f>'[1]Podklady QZ'!B55</f>
        <v>749.78513371396753</v>
      </c>
      <c r="C17" s="16">
        <f>'[1]Podklady QZ'!C55</f>
        <v>808.84316147846573</v>
      </c>
      <c r="D17" s="218">
        <f>'[1]Podklady QZ'!D55</f>
        <v>768.39541792732496</v>
      </c>
      <c r="E17" s="351">
        <f>'[1]Podklady QZ'!E55</f>
        <v>366.42074399999984</v>
      </c>
      <c r="F17" s="16">
        <f>'[1]Podklady QZ'!F55</f>
        <v>248.04579300000003</v>
      </c>
      <c r="G17" s="6">
        <f>'[1]Podklady QZ'!G55</f>
        <v>218.67903500000006</v>
      </c>
      <c r="H17" s="319">
        <f>'[1]Podklady QZ'!H55</f>
        <v>0</v>
      </c>
      <c r="I17" s="317">
        <f>'[1]Podklady QZ'!I55</f>
        <v>0</v>
      </c>
      <c r="J17" s="320">
        <f>'[1]Podklady QZ'!J55</f>
        <v>0</v>
      </c>
      <c r="K17" s="319">
        <f>'[1]Podklady QZ'!K55</f>
        <v>0</v>
      </c>
      <c r="L17" s="317">
        <f>'[1]Podklady QZ'!L55</f>
        <v>0</v>
      </c>
      <c r="M17" s="320">
        <f>'[1]Podklady QZ'!M55</f>
        <v>0</v>
      </c>
      <c r="N17" s="41">
        <f t="shared" si="4"/>
        <v>3160.1692851197586</v>
      </c>
    </row>
    <row r="18" spans="1:14" x14ac:dyDescent="0.2">
      <c r="A18" s="48" t="s">
        <v>130</v>
      </c>
      <c r="B18" s="208">
        <f>'[1]Podklady QZ'!B57</f>
        <v>3771.338119</v>
      </c>
      <c r="C18" s="16">
        <f>'[1]Podklady QZ'!C57</f>
        <v>3575.0352939999993</v>
      </c>
      <c r="D18" s="218">
        <f>'[1]Podklady QZ'!D57</f>
        <v>3434.9343999999987</v>
      </c>
      <c r="E18" s="351">
        <f>'[1]Podklady QZ'!E57</f>
        <v>1675.0001540000007</v>
      </c>
      <c r="F18" s="16">
        <f>'[1]Podklady QZ'!F57</f>
        <v>1337.7295079999997</v>
      </c>
      <c r="G18" s="6">
        <f>'[1]Podklady QZ'!G57</f>
        <v>1334.2291909999997</v>
      </c>
      <c r="H18" s="319">
        <f>'[1]Podklady QZ'!H57</f>
        <v>0</v>
      </c>
      <c r="I18" s="317">
        <f>'[1]Podklady QZ'!I57</f>
        <v>0</v>
      </c>
      <c r="J18" s="320">
        <f>'[1]Podklady QZ'!J57</f>
        <v>0</v>
      </c>
      <c r="K18" s="319">
        <f>'[1]Podklady QZ'!K57</f>
        <v>0</v>
      </c>
      <c r="L18" s="317">
        <f>'[1]Podklady QZ'!L57</f>
        <v>0</v>
      </c>
      <c r="M18" s="320">
        <f>'[1]Podklady QZ'!M57</f>
        <v>0</v>
      </c>
      <c r="N18" s="41">
        <f t="shared" si="4"/>
        <v>15128.266666</v>
      </c>
    </row>
    <row r="19" spans="1:14" x14ac:dyDescent="0.2">
      <c r="A19" s="48" t="s">
        <v>131</v>
      </c>
      <c r="B19" s="208">
        <f>'[1]Podklady QZ'!B58</f>
        <v>3090.1950880000022</v>
      </c>
      <c r="C19" s="16">
        <f>'[1]Podklady QZ'!C58</f>
        <v>3037.9217600000015</v>
      </c>
      <c r="D19" s="218">
        <f>'[1]Podklady QZ'!D58</f>
        <v>3199.7044959999985</v>
      </c>
      <c r="E19" s="351">
        <f>'[1]Podklady QZ'!E58</f>
        <v>2123.2885289999999</v>
      </c>
      <c r="F19" s="16">
        <f>'[1]Podklady QZ'!F58</f>
        <v>1805.1638580000003</v>
      </c>
      <c r="G19" s="6">
        <f>'[1]Podklady QZ'!G58</f>
        <v>1540.7798910000001</v>
      </c>
      <c r="H19" s="319">
        <f>'[1]Podklady QZ'!H58</f>
        <v>0</v>
      </c>
      <c r="I19" s="317">
        <f>'[1]Podklady QZ'!I58</f>
        <v>0</v>
      </c>
      <c r="J19" s="320">
        <f>'[1]Podklady QZ'!J58</f>
        <v>0</v>
      </c>
      <c r="K19" s="319">
        <f>'[1]Podklady QZ'!K58</f>
        <v>0</v>
      </c>
      <c r="L19" s="317">
        <f>'[1]Podklady QZ'!L58</f>
        <v>0</v>
      </c>
      <c r="M19" s="320">
        <f>'[1]Podklady QZ'!M58</f>
        <v>0</v>
      </c>
      <c r="N19" s="41">
        <f t="shared" si="4"/>
        <v>14797.053622000001</v>
      </c>
    </row>
    <row r="20" spans="1:14" ht="12.75" thickBot="1" x14ac:dyDescent="0.25">
      <c r="A20" s="27" t="s">
        <v>132</v>
      </c>
      <c r="B20" s="219">
        <f>'[1]Podklady QZ'!B60</f>
        <v>933.83580499999994</v>
      </c>
      <c r="C20" s="8">
        <f>'[1]Podklady QZ'!C60</f>
        <v>958.988202</v>
      </c>
      <c r="D20" s="220">
        <f>'[1]Podklady QZ'!D60</f>
        <v>948.05489899999986</v>
      </c>
      <c r="E20" s="8">
        <f>'[1]Podklady QZ'!E60</f>
        <v>572.32758399999989</v>
      </c>
      <c r="F20" s="8">
        <f>'[1]Podklady QZ'!F60</f>
        <v>490.44960399999991</v>
      </c>
      <c r="G20" s="8">
        <f>'[1]Podklady QZ'!G60</f>
        <v>426.03280299999989</v>
      </c>
      <c r="H20" s="322">
        <f>'[1]Podklady QZ'!H60</f>
        <v>0</v>
      </c>
      <c r="I20" s="321">
        <f>'[1]Podklady QZ'!I60</f>
        <v>0</v>
      </c>
      <c r="J20" s="323">
        <f>'[1]Podklady QZ'!J60</f>
        <v>0</v>
      </c>
      <c r="K20" s="322">
        <f>'[1]Podklady QZ'!K60</f>
        <v>0</v>
      </c>
      <c r="L20" s="321">
        <f>'[1]Podklady QZ'!L60</f>
        <v>0</v>
      </c>
      <c r="M20" s="323">
        <f>'[1]Podklady QZ'!M60</f>
        <v>0</v>
      </c>
      <c r="N20" s="42">
        <f t="shared" si="4"/>
        <v>4329.6888969999991</v>
      </c>
    </row>
    <row r="21" spans="1:14" x14ac:dyDescent="0.2">
      <c r="N21" s="4" t="s">
        <v>87</v>
      </c>
    </row>
    <row r="22" spans="1:14" x14ac:dyDescent="0.2">
      <c r="A22" s="17" t="s">
        <v>218</v>
      </c>
      <c r="B22" s="53">
        <f>SUM(INDEX(B7:M7,,MONTH('[1]Podklady QZ'!$O$1)):INDEX(B7:M7,,MONTH('[1]Podklady QZ'!$Q$1)))</f>
        <v>910.27602999999999</v>
      </c>
    </row>
    <row r="23" spans="1:14" x14ac:dyDescent="0.2">
      <c r="A23" s="17" t="s">
        <v>121</v>
      </c>
      <c r="B23" s="53">
        <f>SUM(INDEX(B8:M8,,MONTH('[1]Podklady QZ'!$O$1)):INDEX(B8:M8,,MONTH('[1]Podklady QZ'!$Q$1)))</f>
        <v>1213.0923900000003</v>
      </c>
    </row>
    <row r="24" spans="1:14" x14ac:dyDescent="0.2">
      <c r="A24" s="17" t="s">
        <v>122</v>
      </c>
      <c r="B24" s="53">
        <f>SUM(INDEX(B9:M9,,MONTH('[1]Podklady QZ'!$O$1)):INDEX(B9:M9,,MONTH('[1]Podklady QZ'!$Q$1)))</f>
        <v>1050.0945750000001</v>
      </c>
    </row>
    <row r="25" spans="1:14" x14ac:dyDescent="0.2">
      <c r="A25" s="17" t="s">
        <v>123</v>
      </c>
      <c r="B25" s="53">
        <f>SUM(INDEX(B10:M10,,MONTH('[1]Podklady QZ'!$O$1)):INDEX(B10:M10,,MONTH('[1]Podklady QZ'!$Q$1)))</f>
        <v>3676.3784349999996</v>
      </c>
    </row>
    <row r="26" spans="1:14" x14ac:dyDescent="0.2">
      <c r="A26" s="17" t="s">
        <v>217</v>
      </c>
      <c r="B26" s="53">
        <f>SUM(INDEX(B11:M11,,MONTH('[1]Podklady QZ'!$O$1)):INDEX(B11:M11,,MONTH('[1]Podklady QZ'!$Q$1)))</f>
        <v>593.71221199999991</v>
      </c>
    </row>
    <row r="27" spans="1:14" x14ac:dyDescent="0.2">
      <c r="A27" s="17" t="s">
        <v>124</v>
      </c>
      <c r="B27" s="53">
        <f>SUM(INDEX(B12:M12,,MONTH('[1]Podklady QZ'!$O$1)):INDEX(B12:M12,,MONTH('[1]Podklady QZ'!$Q$1)))</f>
        <v>697.47379300000011</v>
      </c>
    </row>
    <row r="28" spans="1:14" x14ac:dyDescent="0.2">
      <c r="A28" s="17" t="s">
        <v>125</v>
      </c>
      <c r="B28" s="53">
        <f>SUM(INDEX(B13:M13,,MONTH('[1]Podklady QZ'!$O$1)):INDEX(B13:M13,,MONTH('[1]Podklady QZ'!$Q$1)))</f>
        <v>396.07109600000001</v>
      </c>
    </row>
    <row r="29" spans="1:14" x14ac:dyDescent="0.2">
      <c r="A29" s="17" t="s">
        <v>126</v>
      </c>
      <c r="B29" s="53">
        <f>SUM(INDEX(B14:M14,,MONTH('[1]Podklady QZ'!$O$1)):INDEX(B14:M14,,MONTH('[1]Podklady QZ'!$Q$1)))</f>
        <v>5792.0996560000003</v>
      </c>
    </row>
    <row r="30" spans="1:14" x14ac:dyDescent="0.2">
      <c r="A30" s="17" t="s">
        <v>127</v>
      </c>
      <c r="B30" s="53">
        <f>SUM(INDEX(B15:M15,,MONTH('[1]Podklady QZ'!$O$1)):INDEX(B15:M15,,MONTH('[1]Podklady QZ'!$Q$1)))</f>
        <v>1039.5025190000001</v>
      </c>
    </row>
    <row r="31" spans="1:14" x14ac:dyDescent="0.2">
      <c r="A31" s="17" t="s">
        <v>128</v>
      </c>
      <c r="B31" s="53">
        <f>SUM(INDEX(B16:M16,,MONTH('[1]Podklady QZ'!$O$1)):INDEX(B16:M16,,MONTH('[1]Podklady QZ'!$Q$1)))</f>
        <v>876.99029300000018</v>
      </c>
    </row>
    <row r="32" spans="1:14" x14ac:dyDescent="0.2">
      <c r="A32" s="17" t="s">
        <v>129</v>
      </c>
      <c r="B32" s="53">
        <f>SUM(INDEX(B17:M17,,MONTH('[1]Podklady QZ'!$O$1)):INDEX(B17:M17,,MONTH('[1]Podklady QZ'!$Q$1)))</f>
        <v>833.1455719999999</v>
      </c>
    </row>
    <row r="33" spans="1:2" x14ac:dyDescent="0.2">
      <c r="A33" s="17" t="s">
        <v>130</v>
      </c>
      <c r="B33" s="53">
        <f>SUM(INDEX(B18:M18,,MONTH('[1]Podklady QZ'!$O$1)):INDEX(B18:M18,,MONTH('[1]Podklady QZ'!$Q$1)))</f>
        <v>4346.9588530000001</v>
      </c>
    </row>
    <row r="34" spans="1:2" x14ac:dyDescent="0.2">
      <c r="A34" s="17" t="s">
        <v>131</v>
      </c>
      <c r="B34" s="53">
        <f>SUM(INDEX(B19:M19,,MONTH('[1]Podklady QZ'!$O$1)):INDEX(B19:M19,,MONTH('[1]Podklady QZ'!$Q$1)))</f>
        <v>5469.2322780000004</v>
      </c>
    </row>
    <row r="35" spans="1:2" x14ac:dyDescent="0.2">
      <c r="A35" s="17" t="s">
        <v>132</v>
      </c>
      <c r="B35" s="53">
        <f>SUM(INDEX(B20:M20,,MONTH('[1]Podklady QZ'!$O$1)):INDEX(B20:M20,,MONTH('[1]Podklady QZ'!$Q$1)))</f>
        <v>1488.8099909999996</v>
      </c>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workbookViewId="0">
      <selection activeCell="T33" sqref="T33"/>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4" customFormat="1" ht="18.75" x14ac:dyDescent="0.3">
      <c r="A1" s="21" t="s">
        <v>157</v>
      </c>
      <c r="B1" s="46"/>
      <c r="C1" s="46"/>
      <c r="D1" s="46"/>
      <c r="E1" s="46"/>
      <c r="G1" s="46"/>
      <c r="H1" s="46"/>
      <c r="I1" s="46"/>
      <c r="J1" s="46"/>
      <c r="K1" s="46"/>
      <c r="L1" s="46"/>
      <c r="M1" s="46"/>
      <c r="N1" s="46"/>
      <c r="P1" s="113" t="str">
        <f>Obsah!$A$1</f>
        <v>II. čtvrtletí 2018</v>
      </c>
    </row>
    <row r="2" spans="1:16" s="13" customFormat="1" ht="7.5" customHeight="1" x14ac:dyDescent="0.2">
      <c r="B2" s="197"/>
      <c r="C2" s="197"/>
      <c r="D2" s="197"/>
      <c r="E2" s="197"/>
      <c r="F2" s="197"/>
      <c r="G2" s="197"/>
      <c r="H2" s="197"/>
      <c r="I2" s="197"/>
      <c r="J2" s="197"/>
      <c r="K2" s="197"/>
      <c r="L2" s="197"/>
      <c r="M2" s="197"/>
      <c r="N2" s="197"/>
      <c r="O2" s="197"/>
    </row>
    <row r="3" spans="1:16" s="13" customFormat="1" ht="12" customHeight="1" x14ac:dyDescent="0.2">
      <c r="A3" s="233"/>
      <c r="B3" s="195" t="s">
        <v>101</v>
      </c>
      <c r="C3" s="195" t="s">
        <v>92</v>
      </c>
      <c r="D3" s="195" t="s">
        <v>93</v>
      </c>
      <c r="E3" s="195" t="s">
        <v>94</v>
      </c>
      <c r="F3" s="195" t="s">
        <v>104</v>
      </c>
      <c r="G3" s="195" t="s">
        <v>95</v>
      </c>
      <c r="H3" s="195" t="s">
        <v>96</v>
      </c>
      <c r="I3" s="195" t="s">
        <v>97</v>
      </c>
      <c r="J3" s="195" t="s">
        <v>98</v>
      </c>
      <c r="K3" s="195" t="s">
        <v>99</v>
      </c>
      <c r="L3" s="195" t="s">
        <v>100</v>
      </c>
      <c r="M3" s="195" t="s">
        <v>102</v>
      </c>
      <c r="N3" s="195" t="s">
        <v>103</v>
      </c>
      <c r="O3" s="195" t="s">
        <v>105</v>
      </c>
      <c r="P3" s="195" t="s">
        <v>7</v>
      </c>
    </row>
    <row r="4" spans="1:16" s="189" customFormat="1" ht="12" customHeight="1" x14ac:dyDescent="0.2">
      <c r="A4" s="196" t="s">
        <v>69</v>
      </c>
      <c r="B4" s="66">
        <f>SUM(B5:B20)</f>
        <v>910.27602999999999</v>
      </c>
      <c r="C4" s="66">
        <f>SUM(C5:C20)</f>
        <v>1213.09239</v>
      </c>
      <c r="D4" s="66">
        <f t="shared" ref="D4:P4" si="0">SUM(D5:D20)</f>
        <v>1050.0945750000001</v>
      </c>
      <c r="E4" s="66">
        <f t="shared" si="0"/>
        <v>3676.3784350000001</v>
      </c>
      <c r="F4" s="66">
        <f>SUM(F5:F20)</f>
        <v>593.71221199999979</v>
      </c>
      <c r="G4" s="66">
        <f t="shared" si="0"/>
        <v>697.47379299999989</v>
      </c>
      <c r="H4" s="66">
        <f t="shared" si="0"/>
        <v>396.07109600000001</v>
      </c>
      <c r="I4" s="66">
        <f t="shared" si="0"/>
        <v>5792.0996560000003</v>
      </c>
      <c r="J4" s="66">
        <f t="shared" si="0"/>
        <v>1039.5025190000001</v>
      </c>
      <c r="K4" s="66">
        <f t="shared" si="0"/>
        <v>876.99029299999984</v>
      </c>
      <c r="L4" s="66">
        <f t="shared" si="0"/>
        <v>833.1455719999999</v>
      </c>
      <c r="M4" s="66">
        <f t="shared" si="0"/>
        <v>4346.9588530000001</v>
      </c>
      <c r="N4" s="66">
        <f t="shared" si="0"/>
        <v>5469.2322779999977</v>
      </c>
      <c r="O4" s="66">
        <f t="shared" si="0"/>
        <v>1488.8099909999999</v>
      </c>
      <c r="P4" s="199">
        <f t="shared" si="0"/>
        <v>28383.837693000001</v>
      </c>
    </row>
    <row r="5" spans="1:16" s="13" customFormat="1" ht="12" customHeight="1" x14ac:dyDescent="0.2">
      <c r="A5" s="37" t="s">
        <v>44</v>
      </c>
      <c r="B5" s="19">
        <f>'[1]Podklady QZ'!K66</f>
        <v>0</v>
      </c>
      <c r="C5" s="19">
        <f>'[1]Podklady QZ'!B66</f>
        <v>242.22063800000001</v>
      </c>
      <c r="D5" s="19">
        <f>'[1]Podklady QZ'!C66</f>
        <v>75.081199999999995</v>
      </c>
      <c r="E5" s="19">
        <f>'[1]Podklady QZ'!D66</f>
        <v>66.529183000000003</v>
      </c>
      <c r="F5" s="19">
        <f>'[1]Podklady QZ'!N66</f>
        <v>257.87927000000002</v>
      </c>
      <c r="G5" s="19">
        <f>'[1]Podklady QZ'!E66</f>
        <v>110.83985000000001</v>
      </c>
      <c r="H5" s="19">
        <f>'[1]Podklady QZ'!F66</f>
        <v>0.17177899999999999</v>
      </c>
      <c r="I5" s="19">
        <f>'[1]Podklady QZ'!G66</f>
        <v>1573.1133419999999</v>
      </c>
      <c r="J5" s="19">
        <f>'[1]Podklady QZ'!H66</f>
        <v>44.085063000000012</v>
      </c>
      <c r="K5" s="19">
        <f>'[1]Podklady QZ'!I66</f>
        <v>4.4161409999999997</v>
      </c>
      <c r="L5" s="19">
        <f>'[1]Podklady QZ'!J66</f>
        <v>158.43674799999999</v>
      </c>
      <c r="M5" s="19">
        <f>'[1]Podklady QZ'!L66</f>
        <v>110.096484</v>
      </c>
      <c r="N5" s="19">
        <f>'[1]Podklady QZ'!M66</f>
        <v>1270.7908699999996</v>
      </c>
      <c r="O5" s="19">
        <f>'[1]Podklady QZ'!O66</f>
        <v>20.884700000000002</v>
      </c>
      <c r="P5" s="19">
        <f>SUM(B5:O5)</f>
        <v>3934.5452679999994</v>
      </c>
    </row>
    <row r="6" spans="1:16" s="13" customFormat="1" ht="12" customHeight="1" x14ac:dyDescent="0.2">
      <c r="A6" s="35" t="s">
        <v>43</v>
      </c>
      <c r="B6" s="16">
        <f>'[1]Podklady QZ'!K67</f>
        <v>41.4938</v>
      </c>
      <c r="C6" s="16">
        <f>'[1]Podklady QZ'!B67</f>
        <v>88.801735000000022</v>
      </c>
      <c r="D6" s="16">
        <f>'[1]Podklady QZ'!C67</f>
        <v>61.59238000000002</v>
      </c>
      <c r="E6" s="16">
        <f>'[1]Podklady QZ'!D67</f>
        <v>17.036593999999997</v>
      </c>
      <c r="F6" s="16">
        <f>'[1]Podklady QZ'!N67</f>
        <v>153.60505299999988</v>
      </c>
      <c r="G6" s="16">
        <f>'[1]Podklady QZ'!E67</f>
        <v>87.111733999999956</v>
      </c>
      <c r="H6" s="16">
        <f>'[1]Podklady QZ'!F67</f>
        <v>10.264010000000001</v>
      </c>
      <c r="I6" s="16">
        <f>'[1]Podklady QZ'!G67</f>
        <v>70.289558999999997</v>
      </c>
      <c r="J6" s="16">
        <f>'[1]Podklady QZ'!H67</f>
        <v>69.883733999999976</v>
      </c>
      <c r="K6" s="16">
        <f>'[1]Podklady QZ'!I67</f>
        <v>81.855772999999985</v>
      </c>
      <c r="L6" s="16">
        <f>'[1]Podklady QZ'!J67</f>
        <v>87.00726499999999</v>
      </c>
      <c r="M6" s="16">
        <f>'[1]Podklady QZ'!L67</f>
        <v>98.058096999999989</v>
      </c>
      <c r="N6" s="16">
        <f>'[1]Podklady QZ'!M67</f>
        <v>25.735752000000002</v>
      </c>
      <c r="O6" s="198">
        <f>'[1]Podklady QZ'!O67</f>
        <v>28.736089000000003</v>
      </c>
      <c r="P6" s="6">
        <f t="shared" ref="P6:P20" si="1">SUM(B6:O6)</f>
        <v>921.47157499999992</v>
      </c>
    </row>
    <row r="7" spans="1:16" s="13" customFormat="1" ht="12" customHeight="1" x14ac:dyDescent="0.2">
      <c r="A7" s="35" t="s">
        <v>42</v>
      </c>
      <c r="B7" s="16">
        <f>'[1]Podklady QZ'!K68</f>
        <v>0</v>
      </c>
      <c r="C7" s="16">
        <f>'[1]Podklady QZ'!B68</f>
        <v>0</v>
      </c>
      <c r="D7" s="16">
        <f>'[1]Podklady QZ'!C68</f>
        <v>0</v>
      </c>
      <c r="E7" s="16">
        <f>'[1]Podklady QZ'!D68</f>
        <v>0</v>
      </c>
      <c r="F7" s="16">
        <f>'[1]Podklady QZ'!N68</f>
        <v>0</v>
      </c>
      <c r="G7" s="16">
        <f>'[1]Podklady QZ'!E68</f>
        <v>1.7656099999999999</v>
      </c>
      <c r="H7" s="16">
        <f>'[1]Podklady QZ'!F68</f>
        <v>0</v>
      </c>
      <c r="I7" s="16">
        <f>'[1]Podklady QZ'!G68</f>
        <v>1657.2293949999998</v>
      </c>
      <c r="J7" s="16">
        <f>'[1]Podklady QZ'!H68</f>
        <v>84.340183999999994</v>
      </c>
      <c r="K7" s="16">
        <f>'[1]Podklady QZ'!I68</f>
        <v>190.27089299999997</v>
      </c>
      <c r="L7" s="16">
        <f>'[1]Podklady QZ'!J68</f>
        <v>0</v>
      </c>
      <c r="M7" s="16">
        <f>'[1]Podklady QZ'!L68</f>
        <v>0</v>
      </c>
      <c r="N7" s="16">
        <f>'[1]Podklady QZ'!M68</f>
        <v>0</v>
      </c>
      <c r="O7" s="198">
        <f>'[1]Podklady QZ'!O68</f>
        <v>80.053139999999999</v>
      </c>
      <c r="P7" s="6">
        <f t="shared" si="1"/>
        <v>2013.6592219999995</v>
      </c>
    </row>
    <row r="8" spans="1:16" s="13" customFormat="1" ht="12" customHeight="1" x14ac:dyDescent="0.2">
      <c r="A8" s="35" t="s">
        <v>70</v>
      </c>
      <c r="B8" s="115">
        <f>'[1]Podklady QZ'!K69</f>
        <v>0</v>
      </c>
      <c r="C8" s="115">
        <f>'[1]Podklady QZ'!B69</f>
        <v>8.199999999999999E-3</v>
      </c>
      <c r="D8" s="115">
        <f>'[1]Podklady QZ'!C69</f>
        <v>1.1919999999999999</v>
      </c>
      <c r="E8" s="115">
        <f>'[1]Podklady QZ'!D69</f>
        <v>5.0099999999999997E-3</v>
      </c>
      <c r="F8" s="115">
        <f>'[1]Podklady QZ'!N69</f>
        <v>1.4999999999999999E-2</v>
      </c>
      <c r="G8" s="115">
        <f>'[1]Podklady QZ'!E69</f>
        <v>0</v>
      </c>
      <c r="H8" s="115">
        <f>'[1]Podklady QZ'!F69</f>
        <v>0</v>
      </c>
      <c r="I8" s="115">
        <f>'[1]Podklady QZ'!G69</f>
        <v>0.120091</v>
      </c>
      <c r="J8" s="115">
        <f>'[1]Podklady QZ'!H69</f>
        <v>0</v>
      </c>
      <c r="K8" s="115">
        <f>'[1]Podklady QZ'!I69</f>
        <v>0</v>
      </c>
      <c r="L8" s="115">
        <f>'[1]Podklady QZ'!J69</f>
        <v>1.587</v>
      </c>
      <c r="M8" s="115">
        <f>'[1]Podklady QZ'!L69</f>
        <v>0</v>
      </c>
      <c r="N8" s="115">
        <f>'[1]Podklady QZ'!M69</f>
        <v>0</v>
      </c>
      <c r="O8" s="198">
        <f>'[1]Podklady QZ'!O69</f>
        <v>0.25309999999999999</v>
      </c>
      <c r="P8" s="198">
        <f t="shared" si="1"/>
        <v>3.1804009999999998</v>
      </c>
    </row>
    <row r="9" spans="1:16" s="13" customFormat="1" ht="12" customHeight="1" x14ac:dyDescent="0.2">
      <c r="A9" s="35" t="s">
        <v>71</v>
      </c>
      <c r="B9" s="115">
        <f>'[1]Podklady QZ'!K70</f>
        <v>1.014</v>
      </c>
      <c r="C9" s="115">
        <f>'[1]Podklady QZ'!B70</f>
        <v>0</v>
      </c>
      <c r="D9" s="115">
        <f>'[1]Podklady QZ'!C70</f>
        <v>5.3999999999999999E-2</v>
      </c>
      <c r="E9" s="115">
        <f>'[1]Podklady QZ'!D70</f>
        <v>0.80915000000000004</v>
      </c>
      <c r="F9" s="115">
        <f>'[1]Podklady QZ'!N70</f>
        <v>0</v>
      </c>
      <c r="G9" s="115">
        <f>'[1]Podklady QZ'!E70</f>
        <v>0</v>
      </c>
      <c r="H9" s="115">
        <f>'[1]Podklady QZ'!F70</f>
        <v>0</v>
      </c>
      <c r="I9" s="115">
        <f>'[1]Podklady QZ'!G70</f>
        <v>0</v>
      </c>
      <c r="J9" s="115">
        <f>'[1]Podklady QZ'!H70</f>
        <v>0</v>
      </c>
      <c r="K9" s="115">
        <f>'[1]Podklady QZ'!I70</f>
        <v>0</v>
      </c>
      <c r="L9" s="115">
        <f>'[1]Podklady QZ'!J70</f>
        <v>0</v>
      </c>
      <c r="M9" s="115">
        <f>'[1]Podklady QZ'!L70</f>
        <v>0</v>
      </c>
      <c r="N9" s="115">
        <f>'[1]Podklady QZ'!M70</f>
        <v>0.72939999999999994</v>
      </c>
      <c r="O9" s="198">
        <f>'[1]Podklady QZ'!O70</f>
        <v>0</v>
      </c>
      <c r="P9" s="198">
        <f t="shared" si="1"/>
        <v>2.6065499999999999</v>
      </c>
    </row>
    <row r="10" spans="1:16" s="13" customFormat="1" ht="12" customHeight="1" x14ac:dyDescent="0.2">
      <c r="A10" s="35" t="s">
        <v>72</v>
      </c>
      <c r="B10" s="115">
        <f>'[1]Podklady QZ'!K71</f>
        <v>0</v>
      </c>
      <c r="C10" s="115">
        <f>'[1]Podklady QZ'!B71</f>
        <v>0</v>
      </c>
      <c r="D10" s="115">
        <f>'[1]Podklady QZ'!C71</f>
        <v>7.9000000000000001E-2</v>
      </c>
      <c r="E10" s="115">
        <f>'[1]Podklady QZ'!D71</f>
        <v>0.39720999999999995</v>
      </c>
      <c r="F10" s="115">
        <f>'[1]Podklady QZ'!N71</f>
        <v>7.2599999999999998E-2</v>
      </c>
      <c r="G10" s="115">
        <f>'[1]Podklady QZ'!E71</f>
        <v>0</v>
      </c>
      <c r="H10" s="115">
        <f>'[1]Podklady QZ'!F71</f>
        <v>0</v>
      </c>
      <c r="I10" s="115">
        <f>'[1]Podklady QZ'!G71</f>
        <v>0</v>
      </c>
      <c r="J10" s="115">
        <f>'[1]Podklady QZ'!H71</f>
        <v>0</v>
      </c>
      <c r="K10" s="115">
        <f>'[1]Podklady QZ'!I71</f>
        <v>0</v>
      </c>
      <c r="L10" s="115">
        <f>'[1]Podklady QZ'!J71</f>
        <v>0</v>
      </c>
      <c r="M10" s="115">
        <f>'[1]Podklady QZ'!L71</f>
        <v>0</v>
      </c>
      <c r="N10" s="115">
        <f>'[1]Podklady QZ'!M71</f>
        <v>3.4769999999999995E-2</v>
      </c>
      <c r="O10" s="198">
        <f>'[1]Podklady QZ'!O71</f>
        <v>0</v>
      </c>
      <c r="P10" s="198">
        <f t="shared" si="1"/>
        <v>0.58357999999999999</v>
      </c>
    </row>
    <row r="11" spans="1:16" s="13" customFormat="1" ht="12" customHeight="1" x14ac:dyDescent="0.2">
      <c r="A11" s="35" t="s">
        <v>41</v>
      </c>
      <c r="B11" s="115">
        <f>'[1]Podklady QZ'!K72</f>
        <v>0</v>
      </c>
      <c r="C11" s="115">
        <f>'[1]Podklady QZ'!B72</f>
        <v>717.10993900000005</v>
      </c>
      <c r="D11" s="115">
        <f>'[1]Podklady QZ'!C72</f>
        <v>0.52800000000000002</v>
      </c>
      <c r="E11" s="115">
        <f>'[1]Podklady QZ'!D72</f>
        <v>3097.7219300000002</v>
      </c>
      <c r="F11" s="115">
        <f>'[1]Podklady QZ'!N72</f>
        <v>34.258451999999998</v>
      </c>
      <c r="G11" s="115">
        <f>'[1]Podklady QZ'!E72</f>
        <v>236.28224</v>
      </c>
      <c r="H11" s="115">
        <f>'[1]Podklady QZ'!F72</f>
        <v>16.381979000000001</v>
      </c>
      <c r="I11" s="115">
        <f>'[1]Podklady QZ'!G72</f>
        <v>275.46384100000006</v>
      </c>
      <c r="J11" s="115">
        <f>'[1]Podklady QZ'!H72</f>
        <v>340.71378100000004</v>
      </c>
      <c r="K11" s="115">
        <f>'[1]Podklady QZ'!I72</f>
        <v>474.21504499999992</v>
      </c>
      <c r="L11" s="115">
        <f>'[1]Podklady QZ'!J72</f>
        <v>369.65959999999995</v>
      </c>
      <c r="M11" s="115">
        <f>'[1]Podklady QZ'!L72</f>
        <v>1966.3397659999998</v>
      </c>
      <c r="N11" s="115">
        <f>'[1]Podklady QZ'!M72</f>
        <v>3422.8665829999995</v>
      </c>
      <c r="O11" s="198">
        <f>'[1]Podklady QZ'!O72</f>
        <v>620.91455000000008</v>
      </c>
      <c r="P11" s="198">
        <f t="shared" si="1"/>
        <v>11572.455705999999</v>
      </c>
    </row>
    <row r="12" spans="1:16" s="13" customFormat="1" ht="12" customHeight="1" x14ac:dyDescent="0.2">
      <c r="A12" s="35" t="s">
        <v>84</v>
      </c>
      <c r="B12" s="115">
        <f>'[1]Podklady QZ'!K73</f>
        <v>0</v>
      </c>
      <c r="C12" s="115">
        <f>'[1]Podklady QZ'!B73</f>
        <v>60.601999999999997</v>
      </c>
      <c r="D12" s="115">
        <f>'[1]Podklady QZ'!C73</f>
        <v>0</v>
      </c>
      <c r="E12" s="115">
        <f>'[1]Podklady QZ'!D73</f>
        <v>0</v>
      </c>
      <c r="F12" s="115">
        <f>'[1]Podklady QZ'!N73</f>
        <v>38.911999999999999</v>
      </c>
      <c r="G12" s="115">
        <f>'[1]Podklady QZ'!E73</f>
        <v>0</v>
      </c>
      <c r="H12" s="115">
        <f>'[1]Podklady QZ'!F73</f>
        <v>0</v>
      </c>
      <c r="I12" s="115">
        <f>'[1]Podklady QZ'!G73</f>
        <v>0</v>
      </c>
      <c r="J12" s="115">
        <f>'[1]Podklady QZ'!H73</f>
        <v>0</v>
      </c>
      <c r="K12" s="115">
        <f>'[1]Podklady QZ'!I73</f>
        <v>0</v>
      </c>
      <c r="L12" s="115">
        <f>'[1]Podklady QZ'!J73</f>
        <v>0</v>
      </c>
      <c r="M12" s="115">
        <f>'[1]Podklady QZ'!L73</f>
        <v>0</v>
      </c>
      <c r="N12" s="115">
        <f>'[1]Podklady QZ'!M73</f>
        <v>0</v>
      </c>
      <c r="O12" s="198">
        <f>'[1]Podklady QZ'!O73</f>
        <v>0</v>
      </c>
      <c r="P12" s="198">
        <f t="shared" si="1"/>
        <v>99.513999999999996</v>
      </c>
    </row>
    <row r="13" spans="1:16" s="13" customFormat="1" ht="12" customHeight="1" x14ac:dyDescent="0.2">
      <c r="A13" s="35" t="s">
        <v>40</v>
      </c>
      <c r="B13" s="115">
        <f>'[1]Podklady QZ'!K74</f>
        <v>0</v>
      </c>
      <c r="C13" s="115">
        <f>'[1]Podklady QZ'!B74</f>
        <v>0</v>
      </c>
      <c r="D13" s="115">
        <f>'[1]Podklady QZ'!C74</f>
        <v>0</v>
      </c>
      <c r="E13" s="115">
        <f>'[1]Podklady QZ'!D74</f>
        <v>0</v>
      </c>
      <c r="F13" s="115">
        <f>'[1]Podklady QZ'!N74</f>
        <v>0</v>
      </c>
      <c r="G13" s="115">
        <f>'[1]Podklady QZ'!E74</f>
        <v>0</v>
      </c>
      <c r="H13" s="115">
        <f>'[1]Podklady QZ'!F74</f>
        <v>0</v>
      </c>
      <c r="I13" s="115">
        <f>'[1]Podklady QZ'!G74</f>
        <v>2.3257999999999997E-2</v>
      </c>
      <c r="J13" s="115">
        <f>'[1]Podklady QZ'!H74</f>
        <v>0</v>
      </c>
      <c r="K13" s="115">
        <f>'[1]Podklady QZ'!I74</f>
        <v>0</v>
      </c>
      <c r="L13" s="115">
        <f>'[1]Podklady QZ'!J74</f>
        <v>0</v>
      </c>
      <c r="M13" s="115">
        <f>'[1]Podklady QZ'!L74</f>
        <v>0</v>
      </c>
      <c r="N13" s="115">
        <f>'[1]Podklady QZ'!M74</f>
        <v>0</v>
      </c>
      <c r="O13" s="198">
        <f>'[1]Podklady QZ'!O74</f>
        <v>0</v>
      </c>
      <c r="P13" s="198">
        <f t="shared" si="1"/>
        <v>2.3257999999999997E-2</v>
      </c>
    </row>
    <row r="14" spans="1:16" s="13" customFormat="1" ht="12" customHeight="1" x14ac:dyDescent="0.2">
      <c r="A14" s="35" t="s">
        <v>39</v>
      </c>
      <c r="B14" s="115">
        <f>'[1]Podklady QZ'!K75</f>
        <v>0</v>
      </c>
      <c r="C14" s="115">
        <f>'[1]Podklady QZ'!B75</f>
        <v>0</v>
      </c>
      <c r="D14" s="115">
        <f>'[1]Podklady QZ'!C75</f>
        <v>12.055</v>
      </c>
      <c r="E14" s="115">
        <f>'[1]Podklady QZ'!D75</f>
        <v>2.3245999999999998</v>
      </c>
      <c r="F14" s="115">
        <f>'[1]Podklady QZ'!N75</f>
        <v>9.4169999999999998</v>
      </c>
      <c r="G14" s="115">
        <f>'[1]Podklady QZ'!E75</f>
        <v>0.6169</v>
      </c>
      <c r="H14" s="115">
        <f>'[1]Podklady QZ'!F75</f>
        <v>0.17410000000000003</v>
      </c>
      <c r="I14" s="115">
        <f>'[1]Podklady QZ'!G75</f>
        <v>349.78889999999996</v>
      </c>
      <c r="J14" s="115">
        <f>'[1]Podklady QZ'!H75</f>
        <v>178.12917999999999</v>
      </c>
      <c r="K14" s="115">
        <f>'[1]Podklady QZ'!I75</f>
        <v>0</v>
      </c>
      <c r="L14" s="115">
        <f>'[1]Podklady QZ'!J75</f>
        <v>0</v>
      </c>
      <c r="M14" s="115">
        <f>'[1]Podklady QZ'!L75</f>
        <v>568.73190100000011</v>
      </c>
      <c r="N14" s="115">
        <f>'[1]Podklady QZ'!M75</f>
        <v>314.05405000000007</v>
      </c>
      <c r="O14" s="198">
        <f>'[1]Podklady QZ'!O75</f>
        <v>82.444000000000003</v>
      </c>
      <c r="P14" s="198">
        <f t="shared" si="1"/>
        <v>1517.735631</v>
      </c>
    </row>
    <row r="15" spans="1:16" s="13" customFormat="1" ht="12" customHeight="1" x14ac:dyDescent="0.2">
      <c r="A15" s="35" t="s">
        <v>38</v>
      </c>
      <c r="B15" s="115">
        <f>'[1]Podklady QZ'!K76</f>
        <v>0</v>
      </c>
      <c r="C15" s="115">
        <f>'[1]Podklady QZ'!B76</f>
        <v>14.891999999999999</v>
      </c>
      <c r="D15" s="115">
        <f>'[1]Podklady QZ'!C76</f>
        <v>0</v>
      </c>
      <c r="E15" s="115">
        <f>'[1]Podklady QZ'!D76</f>
        <v>8.0327800000000007</v>
      </c>
      <c r="F15" s="115">
        <f>'[1]Podklady QZ'!N76</f>
        <v>0</v>
      </c>
      <c r="G15" s="115">
        <f>'[1]Podklady QZ'!E76</f>
        <v>0</v>
      </c>
      <c r="H15" s="115">
        <f>'[1]Podklady QZ'!F76</f>
        <v>0</v>
      </c>
      <c r="I15" s="115">
        <f>'[1]Podklady QZ'!G76</f>
        <v>0</v>
      </c>
      <c r="J15" s="115">
        <f>'[1]Podklady QZ'!H76</f>
        <v>11.463767000000001</v>
      </c>
      <c r="K15" s="115">
        <f>'[1]Podklady QZ'!I76</f>
        <v>0</v>
      </c>
      <c r="L15" s="115">
        <f>'[1]Podklady QZ'!J76</f>
        <v>0</v>
      </c>
      <c r="M15" s="115">
        <f>'[1]Podklady QZ'!L76</f>
        <v>10.001422</v>
      </c>
      <c r="N15" s="115">
        <f>'[1]Podklady QZ'!M76</f>
        <v>0</v>
      </c>
      <c r="O15" s="198">
        <f>'[1]Podklady QZ'!O76</f>
        <v>69.593999999999994</v>
      </c>
      <c r="P15" s="198">
        <f t="shared" si="1"/>
        <v>113.983969</v>
      </c>
    </row>
    <row r="16" spans="1:16" s="13" customFormat="1" ht="12" customHeight="1" x14ac:dyDescent="0.2">
      <c r="A16" s="35" t="s">
        <v>37</v>
      </c>
      <c r="B16" s="115">
        <f>'[1]Podklady QZ'!K77</f>
        <v>331.70545999999996</v>
      </c>
      <c r="C16" s="115">
        <f>'[1]Podklady QZ'!B77</f>
        <v>2.4119999999999999</v>
      </c>
      <c r="D16" s="115">
        <f>'[1]Podklady QZ'!C77</f>
        <v>427.399</v>
      </c>
      <c r="E16" s="115">
        <f>'[1]Podklady QZ'!D77</f>
        <v>0</v>
      </c>
      <c r="F16" s="115">
        <f>'[1]Podklady QZ'!N77</f>
        <v>0.39500000000000002</v>
      </c>
      <c r="G16" s="115">
        <f>'[1]Podklady QZ'!E77</f>
        <v>0</v>
      </c>
      <c r="H16" s="115">
        <f>'[1]Podklady QZ'!F77</f>
        <v>180.45599999999999</v>
      </c>
      <c r="I16" s="115">
        <f>'[1]Podklady QZ'!G77</f>
        <v>18.798341000000001</v>
      </c>
      <c r="J16" s="115">
        <f>'[1]Podklady QZ'!H77</f>
        <v>0</v>
      </c>
      <c r="K16" s="115">
        <f>'[1]Podklady QZ'!I77</f>
        <v>0.48816999999999999</v>
      </c>
      <c r="L16" s="115">
        <f>'[1]Podklady QZ'!J77</f>
        <v>69.984823999999989</v>
      </c>
      <c r="M16" s="115">
        <f>'[1]Podklady QZ'!L77</f>
        <v>33.300847481495161</v>
      </c>
      <c r="N16" s="115">
        <f>'[1]Podklady QZ'!M77</f>
        <v>13.594055000000001</v>
      </c>
      <c r="O16" s="198">
        <f>'[1]Podklady QZ'!O77</f>
        <v>23.37</v>
      </c>
      <c r="P16" s="198">
        <f t="shared" si="1"/>
        <v>1101.9036974814949</v>
      </c>
    </row>
    <row r="17" spans="1:19" s="13" customFormat="1" ht="12" customHeight="1" x14ac:dyDescent="0.2">
      <c r="A17" s="35" t="s">
        <v>36</v>
      </c>
      <c r="B17" s="115">
        <f>'[1]Podklady QZ'!K78</f>
        <v>0</v>
      </c>
      <c r="C17" s="115">
        <f>'[1]Podklady QZ'!B78</f>
        <v>0.13999200000000001</v>
      </c>
      <c r="D17" s="115">
        <f>'[1]Podklady QZ'!C78</f>
        <v>0</v>
      </c>
      <c r="E17" s="115">
        <f>'[1]Podklady QZ'!D78</f>
        <v>381.80193000000003</v>
      </c>
      <c r="F17" s="115">
        <f>'[1]Podklady QZ'!N78</f>
        <v>0</v>
      </c>
      <c r="G17" s="115">
        <f>'[1]Podklady QZ'!E78</f>
        <v>0</v>
      </c>
      <c r="H17" s="115">
        <f>'[1]Podklady QZ'!F78</f>
        <v>0</v>
      </c>
      <c r="I17" s="115">
        <f>'[1]Podklady QZ'!G78</f>
        <v>1529.3142460000001</v>
      </c>
      <c r="J17" s="115">
        <f>'[1]Podklady QZ'!H78</f>
        <v>0</v>
      </c>
      <c r="K17" s="115">
        <f>'[1]Podklady QZ'!I78</f>
        <v>0</v>
      </c>
      <c r="L17" s="115">
        <f>'[1]Podklady QZ'!J78</f>
        <v>0.13100000000000001</v>
      </c>
      <c r="M17" s="115">
        <f>'[1]Podklady QZ'!L78</f>
        <v>206.86207000000002</v>
      </c>
      <c r="N17" s="115">
        <f>'[1]Podklady QZ'!M78</f>
        <v>233.99184299999999</v>
      </c>
      <c r="O17" s="198">
        <f>'[1]Podklady QZ'!O78</f>
        <v>260.77199999999999</v>
      </c>
      <c r="P17" s="198">
        <f t="shared" si="1"/>
        <v>2613.0130810000001</v>
      </c>
    </row>
    <row r="18" spans="1:19" s="13" customFormat="1" ht="12" customHeight="1" x14ac:dyDescent="0.2">
      <c r="A18" s="35" t="s">
        <v>3</v>
      </c>
      <c r="B18" s="115">
        <f>'[1]Podklady QZ'!K79</f>
        <v>0</v>
      </c>
      <c r="C18" s="115">
        <f>'[1]Podklady QZ'!B79</f>
        <v>0</v>
      </c>
      <c r="D18" s="115">
        <f>'[1]Podklady QZ'!C79</f>
        <v>0</v>
      </c>
      <c r="E18" s="115">
        <f>'[1]Podklady QZ'!D79</f>
        <v>0</v>
      </c>
      <c r="F18" s="115">
        <f>'[1]Podklady QZ'!N79</f>
        <v>0</v>
      </c>
      <c r="G18" s="115">
        <f>'[1]Podklady QZ'!E79</f>
        <v>0</v>
      </c>
      <c r="H18" s="115">
        <f>'[1]Podklady QZ'!F79</f>
        <v>0</v>
      </c>
      <c r="I18" s="115">
        <f>'[1]Podklady QZ'!G79</f>
        <v>0</v>
      </c>
      <c r="J18" s="115">
        <f>'[1]Podklady QZ'!H79</f>
        <v>0</v>
      </c>
      <c r="K18" s="115">
        <f>'[1]Podklady QZ'!I79</f>
        <v>0</v>
      </c>
      <c r="L18" s="115">
        <f>'[1]Podklady QZ'!J79</f>
        <v>0</v>
      </c>
      <c r="M18" s="115">
        <f>'[1]Podklady QZ'!L79</f>
        <v>0</v>
      </c>
      <c r="N18" s="115">
        <f>'[1]Podklady QZ'!M79</f>
        <v>0</v>
      </c>
      <c r="O18" s="198">
        <f>'[1]Podklady QZ'!O79</f>
        <v>0</v>
      </c>
      <c r="P18" s="198">
        <f t="shared" si="1"/>
        <v>0</v>
      </c>
    </row>
    <row r="19" spans="1:19" s="13" customFormat="1" ht="12" customHeight="1" x14ac:dyDescent="0.2">
      <c r="A19" s="35" t="s">
        <v>35</v>
      </c>
      <c r="B19" s="115">
        <f>'[1]Podklady QZ'!K80</f>
        <v>0.19700500000000001</v>
      </c>
      <c r="C19" s="115">
        <f>'[1]Podklady QZ'!B80</f>
        <v>0.91845700000000008</v>
      </c>
      <c r="D19" s="115">
        <f>'[1]Podklady QZ'!C80</f>
        <v>0.200708</v>
      </c>
      <c r="E19" s="115">
        <f>'[1]Podklady QZ'!D80</f>
        <v>0.52626800000000007</v>
      </c>
      <c r="F19" s="115">
        <f>'[1]Podklady QZ'!N80</f>
        <v>5.4910379999999996</v>
      </c>
      <c r="G19" s="115">
        <f>'[1]Podklady QZ'!E80</f>
        <v>0.302344</v>
      </c>
      <c r="H19" s="115">
        <f>'[1]Podklady QZ'!F80</f>
        <v>0</v>
      </c>
      <c r="I19" s="115">
        <f>'[1]Podklady QZ'!G80</f>
        <v>1.2346900000000001</v>
      </c>
      <c r="J19" s="115">
        <f>'[1]Podklady QZ'!H80</f>
        <v>4.5876340000000004</v>
      </c>
      <c r="K19" s="115">
        <f>'[1]Podklady QZ'!I80</f>
        <v>0.73540099999999997</v>
      </c>
      <c r="L19" s="115">
        <f>'[1]Podklady QZ'!J80</f>
        <v>0.62678</v>
      </c>
      <c r="M19" s="115">
        <f>'[1]Podklady QZ'!L80</f>
        <v>1.4946560000000002</v>
      </c>
      <c r="N19" s="115">
        <f>'[1]Podklady QZ'!M80</f>
        <v>2.0935459999999999</v>
      </c>
      <c r="O19" s="198">
        <f>'[1]Podklady QZ'!O80</f>
        <v>0.54747799999999991</v>
      </c>
      <c r="P19" s="198">
        <f t="shared" si="1"/>
        <v>18.956004999999998</v>
      </c>
    </row>
    <row r="20" spans="1:19" s="13" customFormat="1" ht="12" customHeight="1" thickBot="1" x14ac:dyDescent="0.25">
      <c r="A20" s="38" t="s">
        <v>34</v>
      </c>
      <c r="B20" s="116">
        <f>'[1]Podklady QZ'!K81</f>
        <v>535.86576500000001</v>
      </c>
      <c r="C20" s="116">
        <f>'[1]Podklady QZ'!B81</f>
        <v>85.987428999999992</v>
      </c>
      <c r="D20" s="116">
        <f>'[1]Podklady QZ'!C81</f>
        <v>471.91328700000014</v>
      </c>
      <c r="E20" s="116">
        <f>'[1]Podklady QZ'!D81</f>
        <v>101.19377999999999</v>
      </c>
      <c r="F20" s="116">
        <f>'[1]Podklady QZ'!N81</f>
        <v>93.666798999999969</v>
      </c>
      <c r="G20" s="116">
        <f>'[1]Podklady QZ'!E81</f>
        <v>260.555115</v>
      </c>
      <c r="H20" s="116">
        <f>'[1]Podklady QZ'!F81</f>
        <v>188.62322800000001</v>
      </c>
      <c r="I20" s="116">
        <f>'[1]Podklady QZ'!G81</f>
        <v>316.72399299999995</v>
      </c>
      <c r="J20" s="116">
        <f>'[1]Podklady QZ'!H81</f>
        <v>306.29917600000022</v>
      </c>
      <c r="K20" s="116">
        <f>'[1]Podklady QZ'!I81</f>
        <v>125.00886999999999</v>
      </c>
      <c r="L20" s="116">
        <f>'[1]Podklady QZ'!J81</f>
        <v>145.71235499999995</v>
      </c>
      <c r="M20" s="116">
        <f>'[1]Podklady QZ'!L81</f>
        <v>1352.0736095185052</v>
      </c>
      <c r="N20" s="116">
        <f>'[1]Podklady QZ'!M81</f>
        <v>185.34140900000011</v>
      </c>
      <c r="O20" s="116">
        <f>'[1]Podklady QZ'!O81</f>
        <v>301.24093399999998</v>
      </c>
      <c r="P20" s="116">
        <f t="shared" si="1"/>
        <v>4470.2057495185063</v>
      </c>
    </row>
    <row r="21" spans="1:19" s="5" customFormat="1" ht="11.25" x14ac:dyDescent="0.2">
      <c r="A21" s="54"/>
      <c r="P21" s="4" t="s">
        <v>87</v>
      </c>
    </row>
    <row r="22" spans="1:19" s="13" customFormat="1" x14ac:dyDescent="0.2">
      <c r="A22" s="117"/>
      <c r="B22" s="118"/>
      <c r="C22" s="118"/>
      <c r="D22" s="118"/>
      <c r="E22" s="118"/>
      <c r="F22" s="118"/>
      <c r="G22" s="118"/>
      <c r="H22" s="118"/>
      <c r="I22" s="118"/>
      <c r="J22" s="118"/>
      <c r="K22" s="118"/>
      <c r="L22" s="118"/>
      <c r="M22" s="118"/>
      <c r="N22" s="118"/>
      <c r="O22" s="118"/>
      <c r="P22" s="117"/>
    </row>
    <row r="23" spans="1:19" s="13" customFormat="1" x14ac:dyDescent="0.2">
      <c r="A23" s="117"/>
      <c r="B23" s="118"/>
      <c r="C23" s="118"/>
      <c r="D23" s="118"/>
      <c r="E23" s="118"/>
      <c r="F23" s="118"/>
      <c r="G23" s="118"/>
      <c r="H23" s="118"/>
      <c r="I23" s="118"/>
      <c r="J23" s="118"/>
      <c r="K23" s="118"/>
      <c r="L23" s="118"/>
      <c r="M23" s="118"/>
      <c r="N23" s="118"/>
      <c r="O23" s="118"/>
      <c r="P23" s="118"/>
    </row>
    <row r="24" spans="1:19" s="13" customFormat="1" x14ac:dyDescent="0.2">
      <c r="A24" s="117"/>
      <c r="B24" s="118"/>
      <c r="C24" s="118"/>
      <c r="D24" s="118"/>
      <c r="E24" s="118"/>
      <c r="F24" s="118"/>
      <c r="G24" s="118"/>
      <c r="H24" s="118"/>
      <c r="I24" s="118"/>
      <c r="J24" s="118"/>
      <c r="K24" s="118"/>
      <c r="L24" s="118"/>
      <c r="M24" s="118"/>
      <c r="N24" s="118"/>
      <c r="O24" s="118"/>
      <c r="P24" s="118"/>
      <c r="Q24" s="119"/>
    </row>
    <row r="25" spans="1:19" s="13" customFormat="1" x14ac:dyDescent="0.2">
      <c r="A25" s="117"/>
      <c r="B25" s="118"/>
      <c r="C25" s="118"/>
      <c r="D25" s="118"/>
      <c r="E25" s="118"/>
      <c r="F25" s="118"/>
      <c r="G25" s="118"/>
      <c r="H25" s="118"/>
      <c r="I25" s="118"/>
      <c r="J25" s="118"/>
      <c r="K25" s="118"/>
      <c r="L25" s="118"/>
      <c r="M25" s="118"/>
      <c r="N25" s="118"/>
      <c r="O25" s="118"/>
      <c r="P25" s="118"/>
      <c r="Q25" s="119"/>
    </row>
    <row r="26" spans="1:19" s="13" customFormat="1" x14ac:dyDescent="0.2">
      <c r="A26" s="117"/>
      <c r="B26" s="118"/>
      <c r="C26" s="118"/>
      <c r="D26" s="118"/>
      <c r="E26" s="118"/>
      <c r="F26" s="118"/>
      <c r="G26" s="118"/>
      <c r="H26" s="118"/>
      <c r="I26" s="118"/>
      <c r="J26" s="118"/>
      <c r="K26" s="118"/>
      <c r="L26" s="118"/>
      <c r="M26" s="118"/>
      <c r="N26" s="118"/>
      <c r="O26" s="118"/>
      <c r="P26" s="118"/>
      <c r="S26" s="14"/>
    </row>
    <row r="27" spans="1:19" s="13" customFormat="1" x14ac:dyDescent="0.2">
      <c r="A27" s="117"/>
      <c r="B27" s="118"/>
      <c r="C27" s="118"/>
      <c r="D27" s="118"/>
      <c r="E27" s="118"/>
      <c r="F27" s="118"/>
      <c r="G27" s="118"/>
      <c r="H27" s="118"/>
      <c r="I27" s="118"/>
      <c r="J27" s="118"/>
      <c r="K27" s="118"/>
      <c r="L27" s="118"/>
      <c r="M27" s="118"/>
      <c r="N27" s="118"/>
      <c r="O27" s="118"/>
      <c r="P27" s="118"/>
    </row>
    <row r="28" spans="1:19" s="13" customFormat="1" x14ac:dyDescent="0.2">
      <c r="A28" s="117"/>
      <c r="B28" s="118"/>
      <c r="C28" s="118"/>
      <c r="D28" s="118"/>
      <c r="E28" s="118"/>
      <c r="F28" s="118"/>
      <c r="G28" s="118"/>
      <c r="H28" s="118"/>
      <c r="I28" s="118"/>
      <c r="J28" s="118"/>
      <c r="K28" s="118"/>
      <c r="L28" s="118"/>
      <c r="M28" s="118"/>
      <c r="N28" s="118"/>
      <c r="O28" s="118"/>
      <c r="P28" s="118"/>
    </row>
    <row r="29" spans="1:19" s="13" customFormat="1" x14ac:dyDescent="0.2">
      <c r="A29" s="117"/>
      <c r="B29" s="118"/>
      <c r="C29" s="118"/>
      <c r="D29" s="118"/>
      <c r="E29" s="118"/>
      <c r="F29" s="118"/>
      <c r="G29" s="118"/>
      <c r="H29" s="118"/>
      <c r="I29" s="118"/>
      <c r="J29" s="118"/>
      <c r="K29" s="118"/>
      <c r="L29" s="118"/>
      <c r="M29" s="118"/>
      <c r="N29" s="118"/>
      <c r="O29" s="118"/>
      <c r="P29" s="118"/>
    </row>
    <row r="30" spans="1:19" s="13" customFormat="1" x14ac:dyDescent="0.2">
      <c r="A30" s="117"/>
      <c r="B30" s="118"/>
      <c r="C30" s="118"/>
      <c r="D30" s="118"/>
      <c r="E30" s="118"/>
      <c r="F30" s="118"/>
      <c r="G30" s="118"/>
      <c r="H30" s="118"/>
      <c r="I30" s="118"/>
      <c r="J30" s="118"/>
      <c r="K30" s="118"/>
      <c r="L30" s="118"/>
      <c r="M30" s="118"/>
      <c r="N30" s="118"/>
      <c r="O30" s="118"/>
      <c r="P30" s="118"/>
    </row>
    <row r="31" spans="1:19" s="13" customFormat="1" x14ac:dyDescent="0.2">
      <c r="A31" s="117"/>
      <c r="B31" s="118"/>
      <c r="C31" s="118"/>
      <c r="D31" s="118"/>
      <c r="E31" s="118"/>
      <c r="F31" s="118"/>
      <c r="G31" s="118"/>
      <c r="H31" s="118"/>
      <c r="I31" s="118"/>
      <c r="J31" s="118"/>
      <c r="K31" s="118"/>
      <c r="L31" s="118"/>
      <c r="M31" s="118"/>
      <c r="N31" s="118"/>
      <c r="O31" s="118"/>
      <c r="P31" s="118"/>
    </row>
    <row r="32" spans="1:19" s="13" customFormat="1" x14ac:dyDescent="0.2">
      <c r="A32" s="117"/>
      <c r="B32" s="118"/>
      <c r="C32" s="118"/>
      <c r="D32" s="118"/>
      <c r="E32" s="118"/>
      <c r="F32" s="118"/>
      <c r="G32" s="118"/>
      <c r="H32" s="118"/>
      <c r="I32" s="118"/>
      <c r="J32" s="118"/>
      <c r="K32" s="118"/>
      <c r="L32" s="118"/>
      <c r="M32" s="118"/>
      <c r="N32" s="118"/>
      <c r="O32" s="118"/>
      <c r="P32" s="118"/>
    </row>
    <row r="33" spans="1:16" s="13" customFormat="1" x14ac:dyDescent="0.2">
      <c r="A33" s="117"/>
      <c r="B33" s="118"/>
      <c r="C33" s="118"/>
      <c r="D33" s="118"/>
      <c r="E33" s="118"/>
      <c r="F33" s="118"/>
      <c r="G33" s="118"/>
      <c r="H33" s="118"/>
      <c r="I33" s="118"/>
      <c r="J33" s="118"/>
      <c r="K33" s="118"/>
      <c r="L33" s="118"/>
      <c r="M33" s="118"/>
      <c r="N33" s="118"/>
      <c r="O33" s="118"/>
      <c r="P33" s="118"/>
    </row>
    <row r="34" spans="1:16" s="13" customFormat="1" x14ac:dyDescent="0.2">
      <c r="A34" s="117"/>
      <c r="B34" s="118"/>
      <c r="C34" s="118"/>
      <c r="D34" s="118"/>
      <c r="E34" s="118"/>
      <c r="F34" s="118"/>
      <c r="G34" s="118"/>
      <c r="H34" s="118"/>
      <c r="I34" s="118"/>
      <c r="J34" s="118"/>
      <c r="K34" s="118"/>
      <c r="L34" s="118"/>
      <c r="M34" s="118"/>
      <c r="N34" s="118"/>
      <c r="O34" s="118"/>
      <c r="P34" s="118"/>
    </row>
    <row r="35" spans="1:16" s="13" customFormat="1" x14ac:dyDescent="0.2">
      <c r="A35" s="117"/>
      <c r="B35" s="118"/>
      <c r="C35" s="118"/>
      <c r="D35" s="118"/>
      <c r="E35" s="118"/>
      <c r="F35" s="118"/>
      <c r="G35" s="118"/>
      <c r="H35" s="118"/>
      <c r="I35" s="118"/>
      <c r="J35" s="118"/>
      <c r="K35" s="118"/>
      <c r="L35" s="118"/>
      <c r="M35" s="118"/>
      <c r="N35" s="118"/>
      <c r="O35" s="118"/>
      <c r="P35" s="118"/>
    </row>
    <row r="36" spans="1:16" s="13" customFormat="1" x14ac:dyDescent="0.2">
      <c r="A36" s="117"/>
      <c r="B36" s="118"/>
      <c r="C36" s="118"/>
      <c r="D36" s="118"/>
      <c r="E36" s="118"/>
      <c r="F36" s="118"/>
      <c r="G36" s="118"/>
      <c r="H36" s="118"/>
      <c r="I36" s="118"/>
      <c r="J36" s="118"/>
      <c r="K36" s="118"/>
      <c r="L36" s="118"/>
      <c r="M36" s="118"/>
      <c r="N36" s="118"/>
      <c r="O36" s="118"/>
      <c r="P36" s="118"/>
    </row>
    <row r="37" spans="1:16" s="13" customFormat="1" x14ac:dyDescent="0.2">
      <c r="A37" s="117"/>
      <c r="B37" s="118"/>
      <c r="C37" s="118"/>
      <c r="D37" s="118"/>
      <c r="E37" s="118"/>
      <c r="F37" s="118"/>
      <c r="G37" s="118"/>
      <c r="H37" s="118"/>
      <c r="I37" s="118"/>
      <c r="J37" s="118"/>
      <c r="K37" s="118"/>
      <c r="L37" s="118"/>
      <c r="M37" s="118"/>
      <c r="N37" s="118"/>
      <c r="O37" s="118"/>
      <c r="P37" s="118"/>
    </row>
    <row r="38" spans="1:16" s="13" customFormat="1" x14ac:dyDescent="0.2">
      <c r="A38" s="117"/>
      <c r="B38" s="118"/>
      <c r="C38" s="118"/>
      <c r="D38" s="118"/>
      <c r="E38" s="118"/>
      <c r="F38" s="118"/>
      <c r="G38" s="118"/>
      <c r="H38" s="118"/>
      <c r="I38" s="118"/>
      <c r="J38" s="118"/>
      <c r="K38" s="118"/>
      <c r="L38" s="118"/>
      <c r="M38" s="118"/>
      <c r="N38" s="118"/>
      <c r="O38" s="118"/>
      <c r="P38" s="118"/>
    </row>
    <row r="39" spans="1:16" s="13" customFormat="1" x14ac:dyDescent="0.2">
      <c r="A39" s="117"/>
      <c r="B39" s="118"/>
      <c r="C39" s="118"/>
      <c r="D39" s="118"/>
      <c r="E39" s="118"/>
      <c r="F39" s="118"/>
      <c r="G39" s="118"/>
      <c r="H39" s="118"/>
      <c r="I39" s="118"/>
      <c r="J39" s="118"/>
      <c r="K39" s="118"/>
      <c r="L39" s="118"/>
      <c r="M39" s="118"/>
      <c r="N39" s="118"/>
      <c r="O39" s="118"/>
      <c r="P39" s="118"/>
    </row>
    <row r="40" spans="1:16" s="13" customFormat="1" x14ac:dyDescent="0.2">
      <c r="A40" s="117"/>
      <c r="B40" s="118"/>
      <c r="C40" s="118"/>
      <c r="D40" s="118"/>
      <c r="E40" s="118"/>
      <c r="F40" s="118"/>
      <c r="G40" s="118"/>
      <c r="H40" s="118"/>
      <c r="I40" s="118"/>
      <c r="J40" s="118"/>
      <c r="K40" s="118"/>
      <c r="L40" s="118"/>
      <c r="M40" s="118"/>
      <c r="N40" s="118"/>
      <c r="O40" s="118"/>
      <c r="P40" s="118"/>
    </row>
    <row r="41" spans="1:16" s="13" customFormat="1" x14ac:dyDescent="0.2">
      <c r="A41" s="117"/>
      <c r="B41" s="118"/>
      <c r="C41" s="118"/>
      <c r="D41" s="118"/>
      <c r="E41" s="118"/>
      <c r="F41" s="118"/>
      <c r="G41" s="118"/>
      <c r="H41" s="118"/>
      <c r="I41" s="118"/>
      <c r="J41" s="118"/>
      <c r="K41" s="118"/>
      <c r="L41" s="118"/>
      <c r="M41" s="118"/>
      <c r="N41" s="118"/>
      <c r="O41" s="118"/>
      <c r="P41" s="118"/>
    </row>
    <row r="42" spans="1:16" s="13" customFormat="1" x14ac:dyDescent="0.2">
      <c r="A42" s="3"/>
      <c r="B42" s="3"/>
      <c r="C42" s="3"/>
      <c r="D42" s="3"/>
      <c r="E42" s="3"/>
      <c r="F42" s="3"/>
      <c r="G42" s="3"/>
      <c r="H42" s="3"/>
      <c r="I42" s="3"/>
      <c r="J42" s="3"/>
      <c r="K42" s="3"/>
      <c r="L42" s="3"/>
      <c r="M42" s="3"/>
      <c r="N42" s="3"/>
      <c r="O42" s="3"/>
      <c r="P42" s="3"/>
    </row>
    <row r="44" spans="1:16" x14ac:dyDescent="0.2">
      <c r="C44" s="120"/>
    </row>
    <row r="45" spans="1:16" x14ac:dyDescent="0.2">
      <c r="C45" s="120"/>
    </row>
    <row r="46" spans="1:16" x14ac:dyDescent="0.2">
      <c r="C46" s="120"/>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8"/>
  <sheetViews>
    <sheetView showGridLines="0" zoomScaleNormal="100" workbookViewId="0">
      <selection activeCell="S19" sqref="S19"/>
    </sheetView>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4" s="114" customFormat="1" ht="18.75" x14ac:dyDescent="0.3">
      <c r="A1" s="21" t="s">
        <v>193</v>
      </c>
      <c r="B1" s="46"/>
      <c r="C1" s="46"/>
      <c r="D1" s="46"/>
      <c r="E1" s="46"/>
      <c r="F1" s="46"/>
      <c r="G1" s="46"/>
      <c r="H1" s="46"/>
      <c r="I1" s="46"/>
      <c r="J1" s="46"/>
      <c r="K1" s="46"/>
      <c r="L1" s="46"/>
      <c r="M1" s="46"/>
      <c r="N1" s="113" t="str">
        <f>Obsah!$A$1</f>
        <v>II. čtvrtletí 2018</v>
      </c>
    </row>
    <row r="2" spans="1:14" s="13" customFormat="1" ht="7.5" customHeight="1" x14ac:dyDescent="0.2"/>
    <row r="3" spans="1:14" s="13" customFormat="1" ht="12" x14ac:dyDescent="0.2">
      <c r="A3" s="405"/>
      <c r="B3" s="379" t="s">
        <v>48</v>
      </c>
      <c r="C3" s="379"/>
      <c r="D3" s="379"/>
      <c r="E3" s="379" t="s">
        <v>49</v>
      </c>
      <c r="F3" s="379"/>
      <c r="G3" s="379"/>
      <c r="H3" s="379" t="s">
        <v>50</v>
      </c>
      <c r="I3" s="379"/>
      <c r="J3" s="379"/>
      <c r="K3" s="379" t="s">
        <v>51</v>
      </c>
      <c r="L3" s="379"/>
      <c r="M3" s="379"/>
      <c r="N3" s="377" t="s">
        <v>7</v>
      </c>
    </row>
    <row r="4" spans="1:14" s="13" customFormat="1" ht="12" customHeight="1" x14ac:dyDescent="0.2">
      <c r="A4" s="406"/>
      <c r="B4" s="111" t="s">
        <v>8</v>
      </c>
      <c r="C4" s="111" t="s">
        <v>9</v>
      </c>
      <c r="D4" s="111" t="s">
        <v>10</v>
      </c>
      <c r="E4" s="111" t="s">
        <v>11</v>
      </c>
      <c r="F4" s="111" t="s">
        <v>12</v>
      </c>
      <c r="G4" s="111" t="s">
        <v>13</v>
      </c>
      <c r="H4" s="111" t="s">
        <v>14</v>
      </c>
      <c r="I4" s="111" t="s">
        <v>15</v>
      </c>
      <c r="J4" s="111" t="s">
        <v>16</v>
      </c>
      <c r="K4" s="111" t="s">
        <v>17</v>
      </c>
      <c r="L4" s="111" t="s">
        <v>18</v>
      </c>
      <c r="M4" s="111" t="s">
        <v>19</v>
      </c>
      <c r="N4" s="378"/>
    </row>
    <row r="5" spans="1:14" s="13" customFormat="1" ht="12" customHeight="1" x14ac:dyDescent="0.2">
      <c r="A5" s="407" t="s">
        <v>197</v>
      </c>
      <c r="B5" s="397">
        <f>SUM(B6:D6)</f>
        <v>37889.452401806331</v>
      </c>
      <c r="C5" s="398"/>
      <c r="D5" s="399"/>
      <c r="E5" s="398">
        <f>SUM(E6:G6)</f>
        <v>12230.067831999999</v>
      </c>
      <c r="F5" s="398"/>
      <c r="G5" s="398"/>
      <c r="H5" s="400">
        <f>SUM(H6:J6)</f>
        <v>0</v>
      </c>
      <c r="I5" s="401"/>
      <c r="J5" s="402"/>
      <c r="K5" s="400">
        <f>SUM(K6:M6)</f>
        <v>0</v>
      </c>
      <c r="L5" s="401"/>
      <c r="M5" s="402"/>
      <c r="N5" s="394">
        <f>SUM(B6:M6)</f>
        <v>50119.520233806332</v>
      </c>
    </row>
    <row r="6" spans="1:14" s="112" customFormat="1" ht="12" customHeight="1" x14ac:dyDescent="0.2">
      <c r="A6" s="396"/>
      <c r="B6" s="204">
        <f>SUM(B7:B22)</f>
        <v>12351.639870099545</v>
      </c>
      <c r="C6" s="66">
        <f t="shared" ref="C6:M6" si="0">SUM(C7:C22)</f>
        <v>13028.737675299893</v>
      </c>
      <c r="D6" s="205">
        <f t="shared" si="0"/>
        <v>12509.074856406891</v>
      </c>
      <c r="E6" s="66">
        <f t="shared" si="0"/>
        <v>5420.7446989999999</v>
      </c>
      <c r="F6" s="66">
        <f t="shared" si="0"/>
        <v>3698.1825669999994</v>
      </c>
      <c r="G6" s="66">
        <f t="shared" si="0"/>
        <v>3111.1405659999996</v>
      </c>
      <c r="H6" s="356">
        <f t="shared" si="0"/>
        <v>0</v>
      </c>
      <c r="I6" s="357">
        <f t="shared" si="0"/>
        <v>0</v>
      </c>
      <c r="J6" s="358">
        <f t="shared" si="0"/>
        <v>0</v>
      </c>
      <c r="K6" s="356">
        <f t="shared" si="0"/>
        <v>0</v>
      </c>
      <c r="L6" s="357">
        <f t="shared" si="0"/>
        <v>0</v>
      </c>
      <c r="M6" s="358">
        <f t="shared" si="0"/>
        <v>0</v>
      </c>
      <c r="N6" s="369"/>
    </row>
    <row r="7" spans="1:14" s="13" customFormat="1" ht="12" customHeight="1" x14ac:dyDescent="0.2">
      <c r="A7" s="37" t="s">
        <v>44</v>
      </c>
      <c r="B7" s="206">
        <f>'[1]Podklady QZ'!B89</f>
        <v>687.82513799999992</v>
      </c>
      <c r="C7" s="19">
        <f>'[1]Podklady QZ'!C89</f>
        <v>693.50695500000006</v>
      </c>
      <c r="D7" s="207">
        <f>'[1]Podklady QZ'!D89</f>
        <v>733.6470149999999</v>
      </c>
      <c r="E7" s="19">
        <f>'[1]Podklady QZ'!E89</f>
        <v>419.00927799999994</v>
      </c>
      <c r="F7" s="19">
        <f>'[1]Podklady QZ'!F89</f>
        <v>326.75183799999991</v>
      </c>
      <c r="G7" s="122">
        <f>'[1]Podklady QZ'!G89</f>
        <v>283.766007</v>
      </c>
      <c r="H7" s="325">
        <f>'[1]Podklady QZ'!H89</f>
        <v>0</v>
      </c>
      <c r="I7" s="324">
        <f>'[1]Podklady QZ'!I89</f>
        <v>0</v>
      </c>
      <c r="J7" s="305">
        <f>'[1]Podklady QZ'!J89</f>
        <v>0</v>
      </c>
      <c r="K7" s="325">
        <f>'[1]Podklady QZ'!K89</f>
        <v>0</v>
      </c>
      <c r="L7" s="324">
        <f>'[1]Podklady QZ'!L89</f>
        <v>0</v>
      </c>
      <c r="M7" s="305">
        <f>'[1]Podklady QZ'!M89</f>
        <v>0</v>
      </c>
      <c r="N7" s="50">
        <f>SUM(B7:M7)</f>
        <v>3144.5062310000003</v>
      </c>
    </row>
    <row r="8" spans="1:14" s="13" customFormat="1" ht="12" customHeight="1" x14ac:dyDescent="0.2">
      <c r="A8" s="48" t="s">
        <v>43</v>
      </c>
      <c r="B8" s="208">
        <f>'[1]Podklady QZ'!B90</f>
        <v>65.259239999999991</v>
      </c>
      <c r="C8" s="16">
        <f>'[1]Podklady QZ'!C90</f>
        <v>58.643044000000003</v>
      </c>
      <c r="D8" s="209">
        <f>'[1]Podklady QZ'!D90</f>
        <v>63.544930999999998</v>
      </c>
      <c r="E8" s="351">
        <f>'[1]Podklady QZ'!E90</f>
        <v>40.026408000000004</v>
      </c>
      <c r="F8" s="16">
        <f>'[1]Podklady QZ'!F90</f>
        <v>31.328270999999997</v>
      </c>
      <c r="G8" s="198">
        <f>'[1]Podklady QZ'!G90</f>
        <v>28.686565999999992</v>
      </c>
      <c r="H8" s="319">
        <f>'[1]Podklady QZ'!H90</f>
        <v>0</v>
      </c>
      <c r="I8" s="317">
        <f>'[1]Podklady QZ'!I90</f>
        <v>0</v>
      </c>
      <c r="J8" s="308">
        <f>'[1]Podklady QZ'!J90</f>
        <v>0</v>
      </c>
      <c r="K8" s="319">
        <f>'[1]Podklady QZ'!K90</f>
        <v>0</v>
      </c>
      <c r="L8" s="317">
        <f>'[1]Podklady QZ'!L90</f>
        <v>0</v>
      </c>
      <c r="M8" s="308">
        <f>'[1]Podklady QZ'!M90</f>
        <v>0</v>
      </c>
      <c r="N8" s="51">
        <f>SUM(B8:M8)</f>
        <v>287.48845999999998</v>
      </c>
    </row>
    <row r="9" spans="1:14" s="13" customFormat="1" ht="12" customHeight="1" x14ac:dyDescent="0.2">
      <c r="A9" s="48" t="s">
        <v>42</v>
      </c>
      <c r="B9" s="208">
        <f>'[1]Podklady QZ'!B91</f>
        <v>1868.3205230000001</v>
      </c>
      <c r="C9" s="16">
        <f>'[1]Podklady QZ'!C91</f>
        <v>1968.7483709999999</v>
      </c>
      <c r="D9" s="209">
        <f>'[1]Podklady QZ'!D91</f>
        <v>1829.583059</v>
      </c>
      <c r="E9" s="351">
        <f>'[1]Podklady QZ'!E91</f>
        <v>540.32999200000006</v>
      </c>
      <c r="F9" s="16">
        <f>'[1]Podklady QZ'!F91</f>
        <v>256.851922</v>
      </c>
      <c r="G9" s="198">
        <f>'[1]Podklady QZ'!G91</f>
        <v>239.95507900000004</v>
      </c>
      <c r="H9" s="319">
        <f>'[1]Podklady QZ'!H91</f>
        <v>0</v>
      </c>
      <c r="I9" s="317">
        <f>'[1]Podklady QZ'!I91</f>
        <v>0</v>
      </c>
      <c r="J9" s="308">
        <f>'[1]Podklady QZ'!J91</f>
        <v>0</v>
      </c>
      <c r="K9" s="319">
        <f>'[1]Podklady QZ'!K91</f>
        <v>0</v>
      </c>
      <c r="L9" s="317">
        <f>'[1]Podklady QZ'!L91</f>
        <v>0</v>
      </c>
      <c r="M9" s="308">
        <f>'[1]Podklady QZ'!M91</f>
        <v>0</v>
      </c>
      <c r="N9" s="51">
        <f>SUM(B9:M9)</f>
        <v>6703.7889460000006</v>
      </c>
    </row>
    <row r="10" spans="1:14" s="13" customFormat="1" ht="12" customHeight="1" x14ac:dyDescent="0.2">
      <c r="A10" s="48" t="s">
        <v>70</v>
      </c>
      <c r="B10" s="210">
        <f>'[1]Podklady QZ'!B92</f>
        <v>0.72893999999999992</v>
      </c>
      <c r="C10" s="115">
        <f>'[1]Podklady QZ'!C92</f>
        <v>0.66009000000000007</v>
      </c>
      <c r="D10" s="209">
        <f>'[1]Podklady QZ'!D92</f>
        <v>0.73429400000000011</v>
      </c>
      <c r="E10" s="348">
        <f>'[1]Podklady QZ'!E92</f>
        <v>0.75749100000000003</v>
      </c>
      <c r="F10" s="115">
        <f>'[1]Podklady QZ'!F92</f>
        <v>0.99268599999999996</v>
      </c>
      <c r="G10" s="198">
        <f>'[1]Podklady QZ'!G92</f>
        <v>0.62790400000000002</v>
      </c>
      <c r="H10" s="307">
        <f>'[1]Podklady QZ'!H92</f>
        <v>0</v>
      </c>
      <c r="I10" s="306">
        <f>'[1]Podklady QZ'!I92</f>
        <v>0</v>
      </c>
      <c r="J10" s="308">
        <f>'[1]Podklady QZ'!J92</f>
        <v>0</v>
      </c>
      <c r="K10" s="307">
        <f>'[1]Podklady QZ'!K92</f>
        <v>0</v>
      </c>
      <c r="L10" s="306">
        <f>'[1]Podklady QZ'!L92</f>
        <v>0</v>
      </c>
      <c r="M10" s="308">
        <f>'[1]Podklady QZ'!M92</f>
        <v>0</v>
      </c>
      <c r="N10" s="41">
        <f t="shared" ref="N10:N20" si="1">SUM(B10:M10)</f>
        <v>4.5014050000000001</v>
      </c>
    </row>
    <row r="11" spans="1:14" s="13" customFormat="1" ht="12" customHeight="1" x14ac:dyDescent="0.2">
      <c r="A11" s="48" t="s">
        <v>71</v>
      </c>
      <c r="B11" s="210">
        <f>'[1]Podklady QZ'!B93</f>
        <v>1.3066500000000001</v>
      </c>
      <c r="C11" s="115">
        <f>'[1]Podklady QZ'!C93</f>
        <v>1.0558099999999999</v>
      </c>
      <c r="D11" s="209">
        <f>'[1]Podklady QZ'!D93</f>
        <v>1.17058</v>
      </c>
      <c r="E11" s="348">
        <f>'[1]Podklady QZ'!E93</f>
        <v>0.39066999999999996</v>
      </c>
      <c r="F11" s="115">
        <f>'[1]Podklady QZ'!F93</f>
        <v>0.70234000000000008</v>
      </c>
      <c r="G11" s="198">
        <f>'[1]Podklady QZ'!G93</f>
        <v>0.79553999999999991</v>
      </c>
      <c r="H11" s="307">
        <f>'[1]Podklady QZ'!H93</f>
        <v>0</v>
      </c>
      <c r="I11" s="306">
        <f>'[1]Podklady QZ'!I93</f>
        <v>0</v>
      </c>
      <c r="J11" s="308">
        <f>'[1]Podklady QZ'!J93</f>
        <v>0</v>
      </c>
      <c r="K11" s="307">
        <f>'[1]Podklady QZ'!K93</f>
        <v>0</v>
      </c>
      <c r="L11" s="306">
        <f>'[1]Podklady QZ'!L93</f>
        <v>0</v>
      </c>
      <c r="M11" s="308">
        <f>'[1]Podklady QZ'!M93</f>
        <v>0</v>
      </c>
      <c r="N11" s="41">
        <f t="shared" si="1"/>
        <v>5.4215900000000001</v>
      </c>
    </row>
    <row r="12" spans="1:14" s="13" customFormat="1" ht="12" customHeight="1" x14ac:dyDescent="0.2">
      <c r="A12" s="48" t="s">
        <v>72</v>
      </c>
      <c r="B12" s="210">
        <f>'[1]Podklady QZ'!B94</f>
        <v>6.3600000000000002E-3</v>
      </c>
      <c r="C12" s="115">
        <f>'[1]Podklady QZ'!C94</f>
        <v>1.6800000000000002E-2</v>
      </c>
      <c r="D12" s="209">
        <f>'[1]Podklady QZ'!D94</f>
        <v>2.4709999999999999E-2</v>
      </c>
      <c r="E12" s="348">
        <f>'[1]Podklady QZ'!E94</f>
        <v>0.44020999999999999</v>
      </c>
      <c r="F12" s="115">
        <f>'[1]Podklady QZ'!F94</f>
        <v>7.594999999999999E-2</v>
      </c>
      <c r="G12" s="198">
        <f>'[1]Podklady QZ'!G94</f>
        <v>6.7419999999999994E-2</v>
      </c>
      <c r="H12" s="307">
        <f>'[1]Podklady QZ'!H94</f>
        <v>0</v>
      </c>
      <c r="I12" s="306">
        <f>'[1]Podklady QZ'!I94</f>
        <v>0</v>
      </c>
      <c r="J12" s="308">
        <f>'[1]Podklady QZ'!J94</f>
        <v>0</v>
      </c>
      <c r="K12" s="307">
        <f>'[1]Podklady QZ'!K94</f>
        <v>0</v>
      </c>
      <c r="L12" s="306">
        <f>'[1]Podklady QZ'!L94</f>
        <v>0</v>
      </c>
      <c r="M12" s="308">
        <f>'[1]Podklady QZ'!M94</f>
        <v>0</v>
      </c>
      <c r="N12" s="41">
        <f t="shared" si="1"/>
        <v>0.63145000000000007</v>
      </c>
    </row>
    <row r="13" spans="1:14" s="13" customFormat="1" ht="12" customHeight="1" x14ac:dyDescent="0.2">
      <c r="A13" s="48" t="s">
        <v>41</v>
      </c>
      <c r="B13" s="210">
        <f>'[1]Podklady QZ'!B95</f>
        <v>5844.2530990000005</v>
      </c>
      <c r="C13" s="115">
        <f>'[1]Podklady QZ'!C95</f>
        <v>6163.5595190000031</v>
      </c>
      <c r="D13" s="209">
        <f>'[1]Podklady QZ'!D95</f>
        <v>5910.945792999999</v>
      </c>
      <c r="E13" s="348">
        <f>'[1]Podklady QZ'!E95</f>
        <v>2556.3618260000003</v>
      </c>
      <c r="F13" s="115">
        <f>'[1]Podklady QZ'!F95</f>
        <v>1576.0911739999999</v>
      </c>
      <c r="G13" s="198">
        <f>'[1]Podklady QZ'!G95</f>
        <v>1187.250747</v>
      </c>
      <c r="H13" s="307">
        <f>'[1]Podklady QZ'!H95</f>
        <v>0</v>
      </c>
      <c r="I13" s="306">
        <f>'[1]Podklady QZ'!I95</f>
        <v>0</v>
      </c>
      <c r="J13" s="308">
        <f>'[1]Podklady QZ'!J95</f>
        <v>0</v>
      </c>
      <c r="K13" s="307">
        <f>'[1]Podklady QZ'!K95</f>
        <v>0</v>
      </c>
      <c r="L13" s="306">
        <f>'[1]Podklady QZ'!L95</f>
        <v>0</v>
      </c>
      <c r="M13" s="308">
        <f>'[1]Podklady QZ'!M95</f>
        <v>0</v>
      </c>
      <c r="N13" s="41">
        <f t="shared" si="1"/>
        <v>23238.462158000002</v>
      </c>
    </row>
    <row r="14" spans="1:14" s="13" customFormat="1" ht="12" customHeight="1" x14ac:dyDescent="0.2">
      <c r="A14" s="48" t="s">
        <v>84</v>
      </c>
      <c r="B14" s="210">
        <f>'[1]Podklady QZ'!B96</f>
        <v>36.419580000000003</v>
      </c>
      <c r="C14" s="115">
        <f>'[1]Podklady QZ'!C96</f>
        <v>35.58325</v>
      </c>
      <c r="D14" s="209">
        <f>'[1]Podklady QZ'!D96</f>
        <v>29.057650000000002</v>
      </c>
      <c r="E14" s="348">
        <f>'[1]Podklady QZ'!E96</f>
        <v>18.132360000000002</v>
      </c>
      <c r="F14" s="115">
        <f>'[1]Podklady QZ'!F96</f>
        <v>8.6640499999999996</v>
      </c>
      <c r="G14" s="198">
        <f>'[1]Podklady QZ'!G96</f>
        <v>7.6055599999999997</v>
      </c>
      <c r="H14" s="307">
        <f>'[1]Podklady QZ'!H96</f>
        <v>0</v>
      </c>
      <c r="I14" s="306">
        <f>'[1]Podklady QZ'!I96</f>
        <v>0</v>
      </c>
      <c r="J14" s="308">
        <f>'[1]Podklady QZ'!J96</f>
        <v>0</v>
      </c>
      <c r="K14" s="307">
        <f>'[1]Podklady QZ'!K96</f>
        <v>0</v>
      </c>
      <c r="L14" s="306">
        <f>'[1]Podklady QZ'!L96</f>
        <v>0</v>
      </c>
      <c r="M14" s="308">
        <f>'[1]Podklady QZ'!M96</f>
        <v>0</v>
      </c>
      <c r="N14" s="41">
        <f t="shared" si="1"/>
        <v>135.46245000000002</v>
      </c>
    </row>
    <row r="15" spans="1:14" s="13" customFormat="1" ht="12" customHeight="1" x14ac:dyDescent="0.2">
      <c r="A15" s="48" t="s">
        <v>40</v>
      </c>
      <c r="B15" s="210">
        <f>'[1]Podklady QZ'!B97</f>
        <v>0.14965999999999999</v>
      </c>
      <c r="C15" s="115">
        <f>'[1]Podklady QZ'!C97</f>
        <v>4.3270000000000003E-2</v>
      </c>
      <c r="D15" s="209">
        <f>'[1]Podklady QZ'!D97</f>
        <v>0.11637500000000001</v>
      </c>
      <c r="E15" s="348">
        <f>'[1]Podklady QZ'!E97</f>
        <v>2.3257999999999997E-2</v>
      </c>
      <c r="F15" s="115">
        <f>'[1]Podklady QZ'!F97</f>
        <v>0</v>
      </c>
      <c r="G15" s="198">
        <f>'[1]Podklady QZ'!G97</f>
        <v>0</v>
      </c>
      <c r="H15" s="307">
        <f>'[1]Podklady QZ'!H97</f>
        <v>0</v>
      </c>
      <c r="I15" s="306">
        <f>'[1]Podklady QZ'!I97</f>
        <v>0</v>
      </c>
      <c r="J15" s="308">
        <f>'[1]Podklady QZ'!J97</f>
        <v>0</v>
      </c>
      <c r="K15" s="307">
        <f>'[1]Podklady QZ'!K97</f>
        <v>0</v>
      </c>
      <c r="L15" s="306">
        <f>'[1]Podklady QZ'!L97</f>
        <v>0</v>
      </c>
      <c r="M15" s="308">
        <f>'[1]Podklady QZ'!M97</f>
        <v>0</v>
      </c>
      <c r="N15" s="41">
        <f t="shared" si="1"/>
        <v>0.332563</v>
      </c>
    </row>
    <row r="16" spans="1:14" s="13" customFormat="1" ht="12" customHeight="1" x14ac:dyDescent="0.2">
      <c r="A16" s="48" t="s">
        <v>39</v>
      </c>
      <c r="B16" s="211">
        <f>'[1]Podklady QZ'!B98</f>
        <v>37.902497999999994</v>
      </c>
      <c r="C16" s="115">
        <f>'[1]Podklady QZ'!C98</f>
        <v>37.832937000000001</v>
      </c>
      <c r="D16" s="209">
        <f>'[1]Podklady QZ'!D98</f>
        <v>38.176971999999992</v>
      </c>
      <c r="E16" s="348">
        <f>'[1]Podklady QZ'!E98</f>
        <v>29.564432999999998</v>
      </c>
      <c r="F16" s="115">
        <f>'[1]Podklady QZ'!F98</f>
        <v>35.693623999999993</v>
      </c>
      <c r="G16" s="198">
        <f>'[1]Podklady QZ'!G98</f>
        <v>43.299330999999995</v>
      </c>
      <c r="H16" s="307">
        <f>'[1]Podklady QZ'!H98</f>
        <v>0</v>
      </c>
      <c r="I16" s="306">
        <f>'[1]Podklady QZ'!I98</f>
        <v>0</v>
      </c>
      <c r="J16" s="308">
        <f>'[1]Podklady QZ'!J98</f>
        <v>0</v>
      </c>
      <c r="K16" s="307">
        <f>'[1]Podklady QZ'!K98</f>
        <v>0</v>
      </c>
      <c r="L16" s="306">
        <f>'[1]Podklady QZ'!L98</f>
        <v>0</v>
      </c>
      <c r="M16" s="308">
        <f>'[1]Podklady QZ'!M98</f>
        <v>0</v>
      </c>
      <c r="N16" s="41">
        <f t="shared" si="1"/>
        <v>222.46979499999998</v>
      </c>
    </row>
    <row r="17" spans="1:17" s="13" customFormat="1" ht="12" customHeight="1" x14ac:dyDescent="0.2">
      <c r="A17" s="48" t="s">
        <v>38</v>
      </c>
      <c r="B17" s="211">
        <f>'[1]Podklady QZ'!B99</f>
        <v>9.4366699999999994</v>
      </c>
      <c r="C17" s="115">
        <f>'[1]Podklady QZ'!C99</f>
        <v>13.41132</v>
      </c>
      <c r="D17" s="209">
        <f>'[1]Podklady QZ'!D99</f>
        <v>12.308181999999999</v>
      </c>
      <c r="E17" s="348">
        <f>'[1]Podklady QZ'!E99</f>
        <v>6.2185119999999996</v>
      </c>
      <c r="F17" s="115">
        <f>'[1]Podklady QZ'!F99</f>
        <v>2.8446130000000003</v>
      </c>
      <c r="G17" s="198">
        <f>'[1]Podklady QZ'!G99</f>
        <v>17.054107999999999</v>
      </c>
      <c r="H17" s="307">
        <f>'[1]Podklady QZ'!H99</f>
        <v>0</v>
      </c>
      <c r="I17" s="306">
        <f>'[1]Podklady QZ'!I99</f>
        <v>0</v>
      </c>
      <c r="J17" s="308">
        <f>'[1]Podklady QZ'!J99</f>
        <v>0</v>
      </c>
      <c r="K17" s="307">
        <f>'[1]Podklady QZ'!K99</f>
        <v>0</v>
      </c>
      <c r="L17" s="306">
        <f>'[1]Podklady QZ'!L99</f>
        <v>0</v>
      </c>
      <c r="M17" s="308">
        <f>'[1]Podklady QZ'!M99</f>
        <v>0</v>
      </c>
      <c r="N17" s="41">
        <f t="shared" si="1"/>
        <v>61.273404999999997</v>
      </c>
    </row>
    <row r="18" spans="1:17" s="13" customFormat="1" ht="12" customHeight="1" x14ac:dyDescent="0.2">
      <c r="A18" s="48" t="s">
        <v>37</v>
      </c>
      <c r="B18" s="211">
        <f>'[1]Podklady QZ'!B100</f>
        <v>295.68346833766509</v>
      </c>
      <c r="C18" s="115">
        <f>'[1]Podklady QZ'!C100</f>
        <v>285.51237229357628</v>
      </c>
      <c r="D18" s="209">
        <f>'[1]Podklady QZ'!D100</f>
        <v>259.73845761410524</v>
      </c>
      <c r="E18" s="348">
        <f>'[1]Podklady QZ'!E100</f>
        <v>195.35830012149268</v>
      </c>
      <c r="F18" s="115">
        <f>'[1]Podklady QZ'!F100</f>
        <v>234.37320943536909</v>
      </c>
      <c r="G18" s="198">
        <f>'[1]Podklady QZ'!G100</f>
        <v>233.04471815995532</v>
      </c>
      <c r="H18" s="307">
        <f>'[1]Podklady QZ'!H100</f>
        <v>0</v>
      </c>
      <c r="I18" s="306">
        <f>'[1]Podklady QZ'!I100</f>
        <v>0</v>
      </c>
      <c r="J18" s="308">
        <f>'[1]Podklady QZ'!J100</f>
        <v>0</v>
      </c>
      <c r="K18" s="307">
        <f>'[1]Podklady QZ'!K100</f>
        <v>0</v>
      </c>
      <c r="L18" s="306">
        <f>'[1]Podklady QZ'!L100</f>
        <v>0</v>
      </c>
      <c r="M18" s="308">
        <f>'[1]Podklady QZ'!M100</f>
        <v>0</v>
      </c>
      <c r="N18" s="41">
        <f t="shared" si="1"/>
        <v>1503.7105259621635</v>
      </c>
    </row>
    <row r="19" spans="1:17" s="13" customFormat="1" ht="12" customHeight="1" x14ac:dyDescent="0.2">
      <c r="A19" s="48" t="s">
        <v>36</v>
      </c>
      <c r="B19" s="211">
        <f>'[1]Podklady QZ'!B101</f>
        <v>405.9192910000001</v>
      </c>
      <c r="C19" s="115">
        <f>'[1]Podklady QZ'!C101</f>
        <v>407.01547200000005</v>
      </c>
      <c r="D19" s="209">
        <f>'[1]Podklady QZ'!D101</f>
        <v>443.74559300000004</v>
      </c>
      <c r="E19" s="348">
        <f>'[1]Podklady QZ'!E101</f>
        <v>252.45102799999998</v>
      </c>
      <c r="F19" s="115">
        <f>'[1]Podklady QZ'!F101</f>
        <v>275.66464300000001</v>
      </c>
      <c r="G19" s="198">
        <f>'[1]Podklady QZ'!G101</f>
        <v>258.542913</v>
      </c>
      <c r="H19" s="307">
        <f>'[1]Podklady QZ'!H101</f>
        <v>0</v>
      </c>
      <c r="I19" s="306">
        <f>'[1]Podklady QZ'!I101</f>
        <v>0</v>
      </c>
      <c r="J19" s="308">
        <f>'[1]Podklady QZ'!J101</f>
        <v>0</v>
      </c>
      <c r="K19" s="307">
        <f>'[1]Podklady QZ'!K101</f>
        <v>0</v>
      </c>
      <c r="L19" s="306">
        <f>'[1]Podklady QZ'!L101</f>
        <v>0</v>
      </c>
      <c r="M19" s="308">
        <f>'[1]Podklady QZ'!M101</f>
        <v>0</v>
      </c>
      <c r="N19" s="41">
        <f t="shared" si="1"/>
        <v>2043.3389400000003</v>
      </c>
    </row>
    <row r="20" spans="1:17" s="13" customFormat="1" ht="12" customHeight="1" x14ac:dyDescent="0.2">
      <c r="A20" s="48" t="s">
        <v>3</v>
      </c>
      <c r="B20" s="211">
        <f>'[1]Podklady QZ'!B102</f>
        <v>0</v>
      </c>
      <c r="C20" s="115">
        <f>'[1]Podklady QZ'!C102</f>
        <v>0</v>
      </c>
      <c r="D20" s="209">
        <f>'[1]Podklady QZ'!D102</f>
        <v>0</v>
      </c>
      <c r="E20" s="348">
        <f>'[1]Podklady QZ'!E102</f>
        <v>0</v>
      </c>
      <c r="F20" s="115">
        <f>'[1]Podklady QZ'!F102</f>
        <v>0</v>
      </c>
      <c r="G20" s="198">
        <f>'[1]Podklady QZ'!G102</f>
        <v>0</v>
      </c>
      <c r="H20" s="307">
        <f>'[1]Podklady QZ'!H102</f>
        <v>0</v>
      </c>
      <c r="I20" s="306">
        <f>'[1]Podklady QZ'!I102</f>
        <v>0</v>
      </c>
      <c r="J20" s="308">
        <f>'[1]Podklady QZ'!J102</f>
        <v>0</v>
      </c>
      <c r="K20" s="307">
        <f>'[1]Podklady QZ'!K102</f>
        <v>0</v>
      </c>
      <c r="L20" s="306">
        <f>'[1]Podklady QZ'!L102</f>
        <v>0</v>
      </c>
      <c r="M20" s="308">
        <f>'[1]Podklady QZ'!M102</f>
        <v>0</v>
      </c>
      <c r="N20" s="41">
        <f t="shared" si="1"/>
        <v>0</v>
      </c>
    </row>
    <row r="21" spans="1:17" s="13" customFormat="1" ht="12" customHeight="1" x14ac:dyDescent="0.2">
      <c r="A21" s="48" t="s">
        <v>35</v>
      </c>
      <c r="B21" s="211">
        <f>'[1]Podklady QZ'!B103</f>
        <v>11.713988000000001</v>
      </c>
      <c r="C21" s="115">
        <f>'[1]Podklady QZ'!C103</f>
        <v>15.469733</v>
      </c>
      <c r="D21" s="209">
        <f>'[1]Podklady QZ'!D103</f>
        <v>14.14701</v>
      </c>
      <c r="E21" s="348">
        <f>'[1]Podklady QZ'!E103</f>
        <v>3.2987340000000001</v>
      </c>
      <c r="F21" s="115">
        <f>'[1]Podklady QZ'!F103</f>
        <v>1.9472609999999997</v>
      </c>
      <c r="G21" s="198">
        <f>'[1]Podklady QZ'!G103</f>
        <v>3.8854510000000002</v>
      </c>
      <c r="H21" s="307">
        <f>'[1]Podklady QZ'!H103</f>
        <v>0</v>
      </c>
      <c r="I21" s="306">
        <f>'[1]Podklady QZ'!I103</f>
        <v>0</v>
      </c>
      <c r="J21" s="308">
        <f>'[1]Podklady QZ'!J103</f>
        <v>0</v>
      </c>
      <c r="K21" s="307">
        <f>'[1]Podklady QZ'!K103</f>
        <v>0</v>
      </c>
      <c r="L21" s="306">
        <f>'[1]Podklady QZ'!L103</f>
        <v>0</v>
      </c>
      <c r="M21" s="308">
        <f>'[1]Podklady QZ'!M103</f>
        <v>0</v>
      </c>
      <c r="N21" s="41">
        <f>SUM(B21:M21)</f>
        <v>50.462177000000004</v>
      </c>
    </row>
    <row r="22" spans="1:17" s="13" customFormat="1" ht="12" customHeight="1" thickBot="1" x14ac:dyDescent="0.25">
      <c r="A22" s="38" t="s">
        <v>34</v>
      </c>
      <c r="B22" s="212">
        <f>'[1]Podklady QZ'!B104</f>
        <v>3086.7147647618831</v>
      </c>
      <c r="C22" s="116">
        <f>'[1]Podklady QZ'!C104</f>
        <v>3347.6787320063172</v>
      </c>
      <c r="D22" s="213">
        <f>'[1]Podklady QZ'!D104</f>
        <v>3172.1342347927857</v>
      </c>
      <c r="E22" s="116">
        <f>'[1]Podklady QZ'!E104</f>
        <v>1358.3821988785073</v>
      </c>
      <c r="F22" s="116">
        <f>'[1]Podklady QZ'!F104</f>
        <v>946.20098556463074</v>
      </c>
      <c r="G22" s="116">
        <f>'[1]Podklady QZ'!G104</f>
        <v>806.55922184004464</v>
      </c>
      <c r="H22" s="301">
        <f>'[1]Podklady QZ'!H104</f>
        <v>0</v>
      </c>
      <c r="I22" s="300">
        <f>'[1]Podklady QZ'!I104</f>
        <v>0</v>
      </c>
      <c r="J22" s="302">
        <f>'[1]Podklady QZ'!J104</f>
        <v>0</v>
      </c>
      <c r="K22" s="301">
        <f>'[1]Podklady QZ'!K104</f>
        <v>0</v>
      </c>
      <c r="L22" s="300">
        <f>'[1]Podklady QZ'!L104</f>
        <v>0</v>
      </c>
      <c r="M22" s="302">
        <f>'[1]Podklady QZ'!M104</f>
        <v>0</v>
      </c>
      <c r="N22" s="42">
        <f>SUM(B22:M22)</f>
        <v>12717.670137844168</v>
      </c>
    </row>
    <row r="23" spans="1:17" s="5" customFormat="1" ht="11.25" x14ac:dyDescent="0.2">
      <c r="A23" s="54"/>
      <c r="N23" s="4" t="s">
        <v>87</v>
      </c>
    </row>
    <row r="24" spans="1:17" s="13" customFormat="1" x14ac:dyDescent="0.2">
      <c r="A24" s="117"/>
      <c r="B24" s="118"/>
      <c r="C24" s="118"/>
      <c r="D24" s="118"/>
      <c r="E24" s="118"/>
      <c r="F24" s="118"/>
      <c r="G24" s="118"/>
      <c r="H24" s="118"/>
      <c r="I24" s="118"/>
      <c r="J24" s="118"/>
      <c r="K24" s="118"/>
      <c r="L24" s="118"/>
      <c r="M24" s="118"/>
      <c r="N24" s="117"/>
    </row>
    <row r="25" spans="1:17" s="13" customFormat="1" x14ac:dyDescent="0.2">
      <c r="A25" s="238" t="s">
        <v>44</v>
      </c>
      <c r="B25" s="53">
        <f>SUM(INDEX(B7:M7,,MONTH('[1]Podklady QZ'!$O$1)):INDEX(B7:M7,,MONTH('[1]Podklady QZ'!$Q$1)))</f>
        <v>1029.5271229999998</v>
      </c>
      <c r="C25" s="118"/>
      <c r="D25" s="118"/>
      <c r="E25" s="118"/>
      <c r="F25" s="118"/>
      <c r="G25" s="118"/>
      <c r="H25" s="118"/>
      <c r="I25" s="118"/>
      <c r="J25" s="118"/>
      <c r="K25" s="118"/>
      <c r="L25" s="118"/>
      <c r="M25" s="118"/>
      <c r="N25" s="118"/>
    </row>
    <row r="26" spans="1:17" s="13" customFormat="1" x14ac:dyDescent="0.2">
      <c r="A26" s="238" t="s">
        <v>43</v>
      </c>
      <c r="B26" s="53">
        <f>SUM(INDEX(B8:M8,,MONTH('[1]Podklady QZ'!$O$1)):INDEX(B8:M8,,MONTH('[1]Podklady QZ'!$Q$1)))</f>
        <v>100.041245</v>
      </c>
      <c r="C26" s="118"/>
      <c r="D26" s="118"/>
      <c r="E26" s="118"/>
      <c r="F26" s="118"/>
      <c r="G26" s="118"/>
      <c r="H26" s="118"/>
      <c r="I26" s="118"/>
      <c r="J26" s="118"/>
      <c r="K26" s="118"/>
      <c r="L26" s="118"/>
      <c r="M26" s="118"/>
      <c r="N26" s="118"/>
      <c r="O26" s="119"/>
    </row>
    <row r="27" spans="1:17" s="13" customFormat="1" x14ac:dyDescent="0.2">
      <c r="A27" s="238" t="s">
        <v>42</v>
      </c>
      <c r="B27" s="53">
        <f>SUM(INDEX(B9:M9,,MONTH('[1]Podklady QZ'!$O$1)):INDEX(B9:M9,,MONTH('[1]Podklady QZ'!$Q$1)))</f>
        <v>1037.1369930000001</v>
      </c>
      <c r="C27" s="118"/>
      <c r="D27" s="118"/>
      <c r="E27" s="118"/>
      <c r="F27" s="118"/>
      <c r="G27" s="118"/>
      <c r="H27" s="118"/>
      <c r="I27" s="118"/>
      <c r="J27" s="118"/>
      <c r="K27" s="118"/>
      <c r="L27" s="118"/>
      <c r="M27" s="118"/>
      <c r="N27" s="118"/>
      <c r="O27" s="119"/>
    </row>
    <row r="28" spans="1:17" s="13" customFormat="1" x14ac:dyDescent="0.2">
      <c r="A28" s="238" t="s">
        <v>70</v>
      </c>
      <c r="B28" s="53">
        <f>SUM(INDEX(B10:M10,,MONTH('[1]Podklady QZ'!$O$1)):INDEX(B10:M10,,MONTH('[1]Podklady QZ'!$Q$1)))</f>
        <v>2.3780809999999999</v>
      </c>
      <c r="C28" s="118"/>
      <c r="D28" s="118"/>
      <c r="E28" s="118"/>
      <c r="F28" s="118"/>
      <c r="G28" s="118"/>
      <c r="H28" s="118"/>
      <c r="I28" s="118"/>
      <c r="J28" s="118"/>
      <c r="K28" s="118"/>
      <c r="L28" s="118"/>
      <c r="M28" s="118"/>
      <c r="N28" s="118"/>
      <c r="Q28" s="14"/>
    </row>
    <row r="29" spans="1:17" s="13" customFormat="1" x14ac:dyDescent="0.2">
      <c r="A29" s="238" t="s">
        <v>71</v>
      </c>
      <c r="B29" s="53">
        <f>SUM(INDEX(B11:M11,,MONTH('[1]Podklady QZ'!$O$1)):INDEX(B11:M11,,MONTH('[1]Podklady QZ'!$Q$1)))</f>
        <v>1.88855</v>
      </c>
      <c r="C29" s="118"/>
      <c r="D29" s="118"/>
      <c r="E29" s="118"/>
      <c r="F29" s="118"/>
      <c r="G29" s="118"/>
      <c r="H29" s="118"/>
      <c r="I29" s="118"/>
      <c r="J29" s="118"/>
      <c r="K29" s="118"/>
      <c r="L29" s="118"/>
      <c r="M29" s="118"/>
      <c r="N29" s="118"/>
    </row>
    <row r="30" spans="1:17" s="13" customFormat="1" x14ac:dyDescent="0.2">
      <c r="A30" s="238" t="s">
        <v>72</v>
      </c>
      <c r="B30" s="53">
        <f>SUM(INDEX(B12:M12,,MONTH('[1]Podklady QZ'!$O$1)):INDEX(B12:M12,,MONTH('[1]Podklady QZ'!$Q$1)))</f>
        <v>0.58357999999999999</v>
      </c>
      <c r="C30" s="118"/>
      <c r="D30" s="118"/>
      <c r="E30" s="118"/>
      <c r="F30" s="118"/>
      <c r="G30" s="118"/>
      <c r="H30" s="118"/>
      <c r="I30" s="118"/>
      <c r="J30" s="118"/>
      <c r="K30" s="118"/>
      <c r="L30" s="118"/>
      <c r="M30" s="118"/>
      <c r="N30" s="118"/>
    </row>
    <row r="31" spans="1:17" s="13" customFormat="1" x14ac:dyDescent="0.2">
      <c r="A31" s="238" t="s">
        <v>41</v>
      </c>
      <c r="B31" s="53">
        <f>SUM(INDEX(B13:M13,,MONTH('[1]Podklady QZ'!$O$1)):INDEX(B13:M13,,MONTH('[1]Podklady QZ'!$Q$1)))</f>
        <v>5319.7037470000005</v>
      </c>
      <c r="C31" s="118"/>
      <c r="D31" s="118"/>
      <c r="E31" s="118"/>
      <c r="F31" s="118"/>
      <c r="G31" s="118"/>
      <c r="H31" s="118"/>
      <c r="I31" s="118"/>
      <c r="J31" s="118"/>
      <c r="K31" s="118"/>
      <c r="L31" s="118"/>
      <c r="M31" s="118"/>
      <c r="N31" s="118"/>
    </row>
    <row r="32" spans="1:17" s="13" customFormat="1" x14ac:dyDescent="0.2">
      <c r="A32" s="238" t="s">
        <v>84</v>
      </c>
      <c r="B32" s="53">
        <f>SUM(INDEX(B14:M14,,MONTH('[1]Podklady QZ'!$O$1)):INDEX(B14:M14,,MONTH('[1]Podklady QZ'!$Q$1)))</f>
        <v>34.401969999999999</v>
      </c>
      <c r="C32" s="118"/>
      <c r="D32" s="118"/>
      <c r="E32" s="118"/>
      <c r="F32" s="118"/>
      <c r="G32" s="118"/>
      <c r="H32" s="118"/>
      <c r="I32" s="118"/>
      <c r="J32" s="118"/>
      <c r="K32" s="118"/>
      <c r="L32" s="118"/>
      <c r="M32" s="118"/>
      <c r="N32" s="118"/>
    </row>
    <row r="33" spans="1:14" s="13" customFormat="1" x14ac:dyDescent="0.2">
      <c r="A33" s="238" t="s">
        <v>40</v>
      </c>
      <c r="B33" s="53">
        <f>SUM(INDEX(B15:M15,,MONTH('[1]Podklady QZ'!$O$1)):INDEX(B15:M15,,MONTH('[1]Podklady QZ'!$Q$1)))</f>
        <v>2.3257999999999997E-2</v>
      </c>
      <c r="C33" s="118"/>
      <c r="D33" s="118"/>
      <c r="E33" s="118"/>
      <c r="F33" s="118"/>
      <c r="G33" s="118"/>
      <c r="H33" s="118"/>
      <c r="I33" s="118"/>
      <c r="J33" s="118"/>
      <c r="K33" s="118"/>
      <c r="L33" s="118"/>
      <c r="M33" s="118"/>
      <c r="N33" s="118"/>
    </row>
    <row r="34" spans="1:14" s="13" customFormat="1" x14ac:dyDescent="0.2">
      <c r="A34" s="238" t="s">
        <v>39</v>
      </c>
      <c r="B34" s="53">
        <f>SUM(INDEX(B16:M16,,MONTH('[1]Podklady QZ'!$O$1)):INDEX(B16:M16,,MONTH('[1]Podklady QZ'!$Q$1)))</f>
        <v>108.55738799999999</v>
      </c>
      <c r="C34" s="118"/>
      <c r="D34" s="118"/>
      <c r="E34" s="118"/>
      <c r="F34" s="118"/>
      <c r="G34" s="118"/>
      <c r="H34" s="118"/>
      <c r="I34" s="118"/>
      <c r="J34" s="118"/>
      <c r="K34" s="118"/>
      <c r="L34" s="118"/>
      <c r="M34" s="118"/>
      <c r="N34" s="118"/>
    </row>
    <row r="35" spans="1:14" s="13" customFormat="1" x14ac:dyDescent="0.2">
      <c r="A35" s="238" t="s">
        <v>38</v>
      </c>
      <c r="B35" s="53">
        <f>SUM(INDEX(B17:M17,,MONTH('[1]Podklady QZ'!$O$1)):INDEX(B17:M17,,MONTH('[1]Podklady QZ'!$Q$1)))</f>
        <v>26.117232999999999</v>
      </c>
      <c r="C35" s="118"/>
      <c r="D35" s="118"/>
      <c r="E35" s="118"/>
      <c r="F35" s="118"/>
      <c r="G35" s="118"/>
      <c r="H35" s="118"/>
      <c r="I35" s="118"/>
      <c r="J35" s="118"/>
      <c r="K35" s="118"/>
      <c r="L35" s="118"/>
      <c r="M35" s="118"/>
      <c r="N35" s="118"/>
    </row>
    <row r="36" spans="1:14" s="13" customFormat="1" x14ac:dyDescent="0.2">
      <c r="A36" s="238" t="s">
        <v>37</v>
      </c>
      <c r="B36" s="53">
        <f>SUM(INDEX(B18:M18,,MONTH('[1]Podklady QZ'!$O$1)):INDEX(B18:M18,,MONTH('[1]Podklady QZ'!$Q$1)))</f>
        <v>662.77622771681706</v>
      </c>
      <c r="C36" s="118"/>
      <c r="D36" s="118"/>
      <c r="E36" s="118"/>
      <c r="F36" s="118"/>
      <c r="G36" s="118"/>
      <c r="H36" s="118"/>
      <c r="I36" s="118"/>
      <c r="J36" s="118"/>
      <c r="K36" s="118"/>
      <c r="L36" s="118"/>
      <c r="M36" s="118"/>
      <c r="N36" s="118"/>
    </row>
    <row r="37" spans="1:14" s="13" customFormat="1" x14ac:dyDescent="0.2">
      <c r="A37" s="238" t="s">
        <v>36</v>
      </c>
      <c r="B37" s="53">
        <f>SUM(INDEX(B19:M19,,MONTH('[1]Podklady QZ'!$O$1)):INDEX(B19:M19,,MONTH('[1]Podklady QZ'!$Q$1)))</f>
        <v>786.65858400000002</v>
      </c>
      <c r="C37" s="118"/>
      <c r="D37" s="118"/>
      <c r="E37" s="118"/>
      <c r="F37" s="118"/>
      <c r="G37" s="118"/>
      <c r="H37" s="118"/>
      <c r="I37" s="118"/>
      <c r="J37" s="118"/>
      <c r="K37" s="118"/>
      <c r="L37" s="118"/>
      <c r="M37" s="118"/>
      <c r="N37" s="118"/>
    </row>
    <row r="38" spans="1:14" s="13" customFormat="1" x14ac:dyDescent="0.2">
      <c r="A38" s="238" t="s">
        <v>3</v>
      </c>
      <c r="B38" s="53">
        <f>SUM(INDEX(B20:M20,,MONTH('[1]Podklady QZ'!$O$1)):INDEX(B20:M20,,MONTH('[1]Podklady QZ'!$Q$1)))</f>
        <v>0</v>
      </c>
      <c r="C38" s="118"/>
      <c r="D38" s="118"/>
      <c r="E38" s="118"/>
      <c r="F38" s="118"/>
      <c r="G38" s="118"/>
      <c r="H38" s="118"/>
      <c r="I38" s="118"/>
      <c r="J38" s="118"/>
      <c r="K38" s="118"/>
      <c r="L38" s="118"/>
      <c r="M38" s="118"/>
      <c r="N38" s="118"/>
    </row>
    <row r="39" spans="1:14" s="13" customFormat="1" x14ac:dyDescent="0.2">
      <c r="A39" s="238" t="s">
        <v>35</v>
      </c>
      <c r="B39" s="53">
        <f>SUM(INDEX(B21:M21,,MONTH('[1]Podklady QZ'!$O$1)):INDEX(B21:M21,,MONTH('[1]Podklady QZ'!$Q$1)))</f>
        <v>9.1314460000000004</v>
      </c>
      <c r="C39" s="118"/>
      <c r="D39" s="118"/>
      <c r="E39" s="118"/>
      <c r="F39" s="118"/>
      <c r="G39" s="118"/>
      <c r="H39" s="118"/>
      <c r="I39" s="118"/>
      <c r="J39" s="118"/>
      <c r="K39" s="118"/>
      <c r="L39" s="118"/>
      <c r="M39" s="118"/>
      <c r="N39" s="118"/>
    </row>
    <row r="40" spans="1:14" s="13" customFormat="1" x14ac:dyDescent="0.2">
      <c r="A40" s="238" t="s">
        <v>34</v>
      </c>
      <c r="B40" s="53">
        <f>SUM(INDEX(B22:M22,,MONTH('[1]Podklady QZ'!$O$1)):INDEX(B22:M22,,MONTH('[1]Podklady QZ'!$Q$1)))</f>
        <v>3111.1424062831829</v>
      </c>
      <c r="C40" s="118"/>
      <c r="D40" s="118"/>
      <c r="E40" s="118"/>
      <c r="F40" s="118"/>
      <c r="G40" s="118"/>
      <c r="H40" s="118"/>
      <c r="I40" s="118"/>
      <c r="J40" s="118"/>
      <c r="K40" s="118"/>
      <c r="L40" s="118"/>
      <c r="M40" s="118"/>
      <c r="N40" s="118"/>
    </row>
    <row r="41" spans="1:14" s="13" customFormat="1" x14ac:dyDescent="0.2">
      <c r="A41" s="117"/>
      <c r="B41" s="118"/>
      <c r="C41" s="118"/>
      <c r="D41" s="118"/>
      <c r="E41" s="118"/>
      <c r="F41" s="118"/>
      <c r="G41" s="118"/>
      <c r="H41" s="118"/>
      <c r="I41" s="118"/>
      <c r="J41" s="118"/>
      <c r="K41" s="118"/>
      <c r="L41" s="118"/>
      <c r="M41" s="118"/>
      <c r="N41" s="118"/>
    </row>
    <row r="42" spans="1:14" s="13" customFormat="1" x14ac:dyDescent="0.2">
      <c r="A42" s="117"/>
      <c r="B42" s="118"/>
      <c r="C42" s="118"/>
      <c r="D42" s="118"/>
      <c r="E42" s="118"/>
      <c r="F42" s="118"/>
      <c r="G42" s="118"/>
      <c r="H42" s="118"/>
      <c r="I42" s="118"/>
      <c r="J42" s="118"/>
      <c r="K42" s="118"/>
      <c r="L42" s="118"/>
      <c r="M42" s="118"/>
      <c r="N42" s="118"/>
    </row>
    <row r="43" spans="1:14" s="13" customFormat="1" x14ac:dyDescent="0.2">
      <c r="A43" s="117"/>
      <c r="B43" s="118"/>
      <c r="C43" s="118"/>
      <c r="D43" s="118"/>
      <c r="E43" s="118"/>
      <c r="F43" s="118"/>
      <c r="G43" s="118"/>
      <c r="H43" s="118"/>
      <c r="I43" s="118"/>
      <c r="J43" s="118"/>
      <c r="K43" s="118"/>
      <c r="L43" s="118"/>
      <c r="M43" s="118"/>
      <c r="N43" s="118"/>
    </row>
    <row r="44" spans="1:14" s="13" customFormat="1" x14ac:dyDescent="0.2">
      <c r="A44" s="3"/>
      <c r="B44" s="3"/>
      <c r="C44" s="3"/>
      <c r="D44" s="3"/>
      <c r="E44" s="3"/>
      <c r="F44" s="3"/>
      <c r="G44" s="3"/>
      <c r="H44" s="3"/>
      <c r="I44" s="3"/>
      <c r="J44" s="3"/>
      <c r="K44" s="3"/>
      <c r="L44" s="3"/>
      <c r="M44" s="3"/>
      <c r="N44" s="3"/>
    </row>
    <row r="46" spans="1:14" x14ac:dyDescent="0.2">
      <c r="B46" s="120"/>
    </row>
    <row r="47" spans="1:14" x14ac:dyDescent="0.2">
      <c r="B47" s="120"/>
    </row>
    <row r="48" spans="1:14" x14ac:dyDescent="0.2">
      <c r="B48" s="120"/>
    </row>
  </sheetData>
  <mergeCells count="12">
    <mergeCell ref="N5:N6"/>
    <mergeCell ref="K5:M5"/>
    <mergeCell ref="H5:J5"/>
    <mergeCell ref="A3:A4"/>
    <mergeCell ref="N3:N4"/>
    <mergeCell ref="A5:A6"/>
    <mergeCell ref="B5:D5"/>
    <mergeCell ref="E5:G5"/>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915CC-8AD6-46E6-BCBE-002B9B5D4718}"/>
</file>

<file path=customXml/itemProps2.xml><?xml version="1.0" encoding="utf-8"?>
<ds:datastoreItem xmlns:ds="http://schemas.openxmlformats.org/officeDocument/2006/customXml" ds:itemID="{FDC48226-5B1E-4D6B-AA79-CD95CF0E049E}"/>
</file>

<file path=customXml/itemProps3.xml><?xml version="1.0" encoding="utf-8"?>
<ds:datastoreItem xmlns:ds="http://schemas.openxmlformats.org/officeDocument/2006/customXml" ds:itemID="{4C1DFE04-02EF-4560-BD4D-4EFABEBD67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44</vt:i4>
      </vt:variant>
      <vt:variant>
        <vt:lpstr>Pojmenované oblasti</vt:lpstr>
      </vt:variant>
      <vt:variant>
        <vt:i4>3</vt:i4>
      </vt:variant>
    </vt:vector>
  </HeadingPairs>
  <TitlesOfParts>
    <vt:vector size="47" baseType="lpstr">
      <vt:lpstr>Titulní</vt:lpstr>
      <vt:lpstr>Obsah</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vt:lpstr>
      <vt:lpstr>'2'!Oblast_tisku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2018-09-04T08:53:34Z</cp:lastPrinted>
  <dcterms:created xsi:type="dcterms:W3CDTF">2006-03-02T11:20:40Z</dcterms:created>
  <dcterms:modified xsi:type="dcterms:W3CDTF">2019-03-12T08:32:52Z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